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320" tabRatio="900"/>
  </bookViews>
  <sheets>
    <sheet name="Content" sheetId="51" r:id="rId1"/>
    <sheet name="KPIs" sheetId="50" r:id="rId2"/>
    <sheet name="H&amp;S" sheetId="42" r:id="rId3"/>
    <sheet name="People" sheetId="43" r:id="rId4"/>
    <sheet name="Environment" sheetId="45" r:id="rId5"/>
    <sheet name="Climate and Energy" sheetId="55" r:id="rId6"/>
    <sheet name="Communities" sheetId="46" r:id="rId7"/>
    <sheet name="Governance and Ethics" sheetId="48" r:id="rId8"/>
    <sheet name="Site level" sheetId="49" r:id="rId9"/>
    <sheet name="Economic" sheetId="47" r:id="rId10"/>
    <sheet name="Units of Measurement" sheetId="53" r:id="rId11"/>
    <sheet name="GRI" sheetId="66" r:id="rId12"/>
    <sheet name="SASB" sheetId="67" r:id="rId13"/>
    <sheet name="TranslationData" sheetId="57" state="hidden" r:id="rId14"/>
    <sheet name="GRI Content Index" sheetId="59" state="hidden" r:id="rId15"/>
    <sheet name="SASB Content Index" sheetId="60"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1995_год" localSheetId="5">[1]текучесть!#REF!</definedName>
    <definedName name="_1995_год" localSheetId="11">[1]текучесть!#REF!</definedName>
    <definedName name="_1995_год">[1]текучесть!#REF!</definedName>
    <definedName name="_1996_год" localSheetId="5">[1]текучесть!#REF!</definedName>
    <definedName name="_1996_год" localSheetId="11">[1]текучесть!#REF!</definedName>
    <definedName name="_1996_год">[1]текучесть!#REF!</definedName>
    <definedName name="_Fill" localSheetId="5" hidden="1">'[2]П-6'!#REF!</definedName>
    <definedName name="_Fill" localSheetId="11" hidden="1">'[2]П-6'!#REF!</definedName>
    <definedName name="_Fill" hidden="1">'[2]П-6'!#REF!</definedName>
    <definedName name="_Order1" hidden="1">255</definedName>
    <definedName name="_Order2" hidden="1">255</definedName>
    <definedName name="_pipe">[3]Закупки!$AB$1:$AB$65536</definedName>
    <definedName name="_price">[3]Закупки!$G$4:$G$6649</definedName>
    <definedName name="_priceSTZ">[3]Закупки!$K$1:$K$65536</definedName>
    <definedName name="_size">[3]Закупки!$D$4:$D$5801</definedName>
    <definedName name="_steel">[3]Закупки!$C$4:$C$5160</definedName>
    <definedName name="_ton">[3]Закупки!$F$4:$F$5076</definedName>
    <definedName name="_TY">[3]Закупки!$H$1:$H$65536</definedName>
    <definedName name="_xlnm._FilterDatabase" localSheetId="14" hidden="1">'GRI Content Index'!$B$2:$K$156</definedName>
    <definedName name="_xlnm._FilterDatabase" localSheetId="15" hidden="1">'SASB Content Index'!$B$2:$J$78</definedName>
    <definedName name="_xlnm._FilterDatabase" localSheetId="13" hidden="1">TranslationData!$A$3:$AF$715</definedName>
    <definedName name="_xlnm._FilterDatabase" hidden="1">'[4]4'!$B$3:$E$5</definedName>
    <definedName name="AccessDatabase" hidden="1">"H:\TAX\GHRST\STANDARD\2004\forms\201.05.mdb"</definedName>
    <definedName name="Account_Balance" localSheetId="5">#REF!</definedName>
    <definedName name="Account_Balance" localSheetId="11">#REF!</definedName>
    <definedName name="Account_Balance">#REF!</definedName>
    <definedName name="ACR_NAME" localSheetId="5">#REF!</definedName>
    <definedName name="ACR_NAME" localSheetId="11">#REF!</definedName>
    <definedName name="ACR_NAME">#REF!</definedName>
    <definedName name="ACT_CODE">[5]besc!$C$1:$C$65536</definedName>
    <definedName name="AnnualYear" localSheetId="5">#REF!</definedName>
    <definedName name="AnnualYear" localSheetId="11">#REF!</definedName>
    <definedName name="AnnualYear">#REF!</definedName>
    <definedName name="AnnualYearEndDate" localSheetId="5">#REF!</definedName>
    <definedName name="AnnualYearEndDate" localSheetId="11">#REF!</definedName>
    <definedName name="AnnualYearEndDate">#REF!</definedName>
    <definedName name="AnnualYearEndPeriod" localSheetId="5">#REF!</definedName>
    <definedName name="AnnualYearEndPeriod" localSheetId="11">#REF!</definedName>
    <definedName name="AnnualYearEndPeriod">#REF!</definedName>
    <definedName name="AS2DocOpenMode" hidden="1">"AS2DocumentEdit"</definedName>
    <definedName name="AS2HasNoAutoHeaderFooter">"OFF"</definedName>
    <definedName name="AshantiGoldProduced" localSheetId="5">#REF!</definedName>
    <definedName name="AshantiGoldProduced" localSheetId="11">#REF!</definedName>
    <definedName name="AshantiGoldProduced">#REF!</definedName>
    <definedName name="average2010">[6]Rates!$C$1</definedName>
    <definedName name="average2011">[6]Rates!$C$4</definedName>
    <definedName name="AyanCapexMaintenanceIn" localSheetId="5">#REF!</definedName>
    <definedName name="AyanCapexMaintenanceIn" localSheetId="11">#REF!</definedName>
    <definedName name="AyanCapexMaintenanceIn">#REF!</definedName>
    <definedName name="AyanCapexProjectIn" localSheetId="5">#REF!</definedName>
    <definedName name="AyanCapexProjectIn" localSheetId="11">#REF!</definedName>
    <definedName name="AyanCapexProjectIn">#REF!</definedName>
    <definedName name="AyanCapexTotal" localSheetId="5">#REF!</definedName>
    <definedName name="AyanCapexTotal" localSheetId="11">#REF!</definedName>
    <definedName name="AyanCapexTotal">#REF!</definedName>
    <definedName name="AyanClosureCostIn" localSheetId="5">#REF!</definedName>
    <definedName name="AyanClosureCostIn" localSheetId="11">#REF!</definedName>
    <definedName name="AyanClosureCostIn">#REF!</definedName>
    <definedName name="AyanCorpChargeIn" localSheetId="5">#REF!</definedName>
    <definedName name="AyanCorpChargeIn" localSheetId="11">#REF!</definedName>
    <definedName name="AyanCorpChargeIn">#REF!</definedName>
    <definedName name="AyanDepreciation" localSheetId="5">#REF!</definedName>
    <definedName name="AyanDepreciation" localSheetId="11">#REF!</definedName>
    <definedName name="AyanDepreciation">#REF!</definedName>
    <definedName name="AyanDirectCosts" localSheetId="5">#REF!</definedName>
    <definedName name="AyanDirectCosts" localSheetId="11">#REF!</definedName>
    <definedName name="AyanDirectCosts">#REF!</definedName>
    <definedName name="AyanDirectCostsPaid" localSheetId="5">#REF!</definedName>
    <definedName name="AyanDirectCostsPaid" localSheetId="11">#REF!</definedName>
    <definedName name="AyanDirectCostsPaid">#REF!</definedName>
    <definedName name="AyanEnviroProvisionCf" localSheetId="5">#REF!</definedName>
    <definedName name="AyanEnviroProvisionCf" localSheetId="11">#REF!</definedName>
    <definedName name="AyanEnviroProvisionCf">#REF!</definedName>
    <definedName name="AyanExceptionalCostIn" localSheetId="5">#REF!</definedName>
    <definedName name="AyanExceptionalCostIn" localSheetId="11">#REF!</definedName>
    <definedName name="AyanExceptionalCostIn">#REF!</definedName>
    <definedName name="AyanExplorationCostIn" localSheetId="5">#REF!</definedName>
    <definedName name="AyanExplorationCostIn" localSheetId="11">#REF!</definedName>
    <definedName name="AyanExplorationCostIn">#REF!</definedName>
    <definedName name="AyanExternalDebtBf" localSheetId="5">#REF!</definedName>
    <definedName name="AyanExternalDebtBf" localSheetId="11">#REF!</definedName>
    <definedName name="AyanExternalDebtBf">#REF!</definedName>
    <definedName name="AyanExternalDebtCf" localSheetId="5">#REF!</definedName>
    <definedName name="AyanExternalDebtCf" localSheetId="11">#REF!</definedName>
    <definedName name="AyanExternalDebtCf">#REF!</definedName>
    <definedName name="AyanExternalDebtMarginIn" localSheetId="5">#REF!</definedName>
    <definedName name="AyanExternalDebtMarginIn" localSheetId="11">#REF!</definedName>
    <definedName name="AyanExternalDebtMarginIn">#REF!</definedName>
    <definedName name="AyanExternalDebtOpeningBalIn" localSheetId="5">#REF!</definedName>
    <definedName name="AyanExternalDebtOpeningBalIn" localSheetId="11">#REF!</definedName>
    <definedName name="AyanExternalDebtOpeningBalIn">#REF!</definedName>
    <definedName name="AyanExternalDrawdown" localSheetId="5">#REF!</definedName>
    <definedName name="AyanExternalDrawdown" localSheetId="11">#REF!</definedName>
    <definedName name="AyanExternalDrawdown">#REF!</definedName>
    <definedName name="AyanExternalInterestDue" localSheetId="5">#REF!</definedName>
    <definedName name="AyanExternalInterestDue" localSheetId="11">#REF!</definedName>
    <definedName name="AyanExternalInterestDue">#REF!</definedName>
    <definedName name="AyanExternalInterestPaid" localSheetId="5">#REF!</definedName>
    <definedName name="AyanExternalInterestPaid" localSheetId="11">#REF!</definedName>
    <definedName name="AyanExternalInterestPaid">#REF!</definedName>
    <definedName name="AyanExternalInterestRate" localSheetId="5">#REF!</definedName>
    <definedName name="AyanExternalInterestRate" localSheetId="11">#REF!</definedName>
    <definedName name="AyanExternalInterestRate">#REF!</definedName>
    <definedName name="AyanExternalRepayment" localSheetId="5">#REF!</definedName>
    <definedName name="AyanExternalRepayment" localSheetId="11">#REF!</definedName>
    <definedName name="AyanExternalRepayment">#REF!</definedName>
    <definedName name="AyanfuriFlexCapexIn" localSheetId="5">#REF!</definedName>
    <definedName name="AyanfuriFlexCapexIn" localSheetId="11">#REF!</definedName>
    <definedName name="AyanfuriFlexCapexIn">#REF!</definedName>
    <definedName name="AyanfuriFlexGradeIn" localSheetId="5">#REF!</definedName>
    <definedName name="AyanfuriFlexGradeIn" localSheetId="11">#REF!</definedName>
    <definedName name="AyanfuriFlexGradeIn">#REF!</definedName>
    <definedName name="AyanfuriFlexOpexIn" localSheetId="5">#REF!</definedName>
    <definedName name="AyanfuriFlexOpexIn" localSheetId="11">#REF!</definedName>
    <definedName name="AyanfuriFlexOpexIn">#REF!</definedName>
    <definedName name="AyanfuriFlexOreIn" localSheetId="5">#REF!</definedName>
    <definedName name="AyanfuriFlexOreIn" localSheetId="11">#REF!</definedName>
    <definedName name="AyanfuriFlexOreIn">#REF!</definedName>
    <definedName name="AyanfuriFlexRecoveryIn" localSheetId="5">#REF!</definedName>
    <definedName name="AyanfuriFlexRecoveryIn" localSheetId="11">#REF!</definedName>
    <definedName name="AyanfuriFlexRecoveryIn">#REF!</definedName>
    <definedName name="AyanfuriFlexWasteIn" localSheetId="5">#REF!</definedName>
    <definedName name="AyanfuriFlexWasteIn" localSheetId="11">#REF!</definedName>
    <definedName name="AyanfuriFlexWasteIn">#REF!</definedName>
    <definedName name="AyanG_ACostIn" localSheetId="5">#REF!</definedName>
    <definedName name="AyanG_ACostIn" localSheetId="11">#REF!</definedName>
    <definedName name="AyanG_ACostIn">#REF!</definedName>
    <definedName name="AyanGoldSalesOunces" localSheetId="5">#REF!</definedName>
    <definedName name="AyanGoldSalesOunces" localSheetId="11">#REF!</definedName>
    <definedName name="AyanGoldSalesOunces">#REF!</definedName>
    <definedName name="AyanInterCoBf" localSheetId="5">#REF!</definedName>
    <definedName name="AyanInterCoBf" localSheetId="11">#REF!</definedName>
    <definedName name="AyanInterCoBf">#REF!</definedName>
    <definedName name="AyanInterCoCf" localSheetId="5">#REF!</definedName>
    <definedName name="AyanInterCoCf" localSheetId="11">#REF!</definedName>
    <definedName name="AyanInterCoCf">#REF!</definedName>
    <definedName name="AyanInterCoDebtMarginIn" localSheetId="5">#REF!</definedName>
    <definedName name="AyanInterCoDebtMarginIn" localSheetId="11">#REF!</definedName>
    <definedName name="AyanInterCoDebtMarginIn">#REF!</definedName>
    <definedName name="AyanInterCoDebtOpeningBalIn" localSheetId="5">#REF!</definedName>
    <definedName name="AyanInterCoDebtOpeningBalIn" localSheetId="11">#REF!</definedName>
    <definedName name="AyanInterCoDebtOpeningBalIn">#REF!</definedName>
    <definedName name="AyanInterCoDebtRepaymentIn" localSheetId="5">#REF!</definedName>
    <definedName name="AyanInterCoDebtRepaymentIn" localSheetId="11">#REF!</definedName>
    <definedName name="AyanInterCoDebtRepaymentIn">#REF!</definedName>
    <definedName name="AyanInterCoDrawdown" localSheetId="5">#REF!</definedName>
    <definedName name="AyanInterCoDrawdown" localSheetId="11">#REF!</definedName>
    <definedName name="AyanInterCoDrawdown">#REF!</definedName>
    <definedName name="AyanInterCoInterest" localSheetId="5">#REF!</definedName>
    <definedName name="AyanInterCoInterest" localSheetId="11">#REF!</definedName>
    <definedName name="AyanInterCoInterest">#REF!</definedName>
    <definedName name="AyanInterCoRepayment" localSheetId="5">#REF!</definedName>
    <definedName name="AyanInterCoRepayment" localSheetId="11">#REF!</definedName>
    <definedName name="AyanInterCoRepayment">#REF!</definedName>
    <definedName name="AyanInterestOnCashBalances" localSheetId="5">#REF!</definedName>
    <definedName name="AyanInterestOnCashBalances" localSheetId="11">#REF!</definedName>
    <definedName name="AyanInterestOnCashBalances">#REF!</definedName>
    <definedName name="AyanMetalMilled" localSheetId="5">#REF!</definedName>
    <definedName name="AyanMetalMilled" localSheetId="11">#REF!</definedName>
    <definedName name="AyanMetalMilled">#REF!</definedName>
    <definedName name="AyanMetalMined" localSheetId="5">#REF!</definedName>
    <definedName name="AyanMetalMined" localSheetId="11">#REF!</definedName>
    <definedName name="AyanMetalMined">#REF!</definedName>
    <definedName name="AyanMetRecoveryIn" localSheetId="5">#REF!</definedName>
    <definedName name="AyanMetRecoveryIn" localSheetId="11">#REF!</definedName>
    <definedName name="AyanMetRecoveryIn">#REF!</definedName>
    <definedName name="AyanMinedMetalIn" localSheetId="5">#REF!</definedName>
    <definedName name="AyanMinedMetalIn" localSheetId="11">#REF!</definedName>
    <definedName name="AyanMinedMetalIn">#REF!</definedName>
    <definedName name="AyanMiningCostsFixedIn" localSheetId="5">#REF!</definedName>
    <definedName name="AyanMiningCostsFixedIn" localSheetId="11">#REF!</definedName>
    <definedName name="AyanMiningCostsFixedIn">#REF!</definedName>
    <definedName name="AyanMiningCostsVarIn" localSheetId="5">#REF!</definedName>
    <definedName name="AyanMiningCostsVarIn" localSheetId="11">#REF!</definedName>
    <definedName name="AyanMiningCostsVarIn">#REF!</definedName>
    <definedName name="AyanNBVBf" localSheetId="5">#REF!</definedName>
    <definedName name="AyanNBVBf" localSheetId="11">#REF!</definedName>
    <definedName name="AyanNBVBf">#REF!</definedName>
    <definedName name="AyanNBVCf" localSheetId="5">#REF!</definedName>
    <definedName name="AyanNBVCf" localSheetId="11">#REF!</definedName>
    <definedName name="AyanNBVCf">#REF!</definedName>
    <definedName name="AyanNetAssets" localSheetId="5">#REF!</definedName>
    <definedName name="AyanNetAssets" localSheetId="11">#REF!</definedName>
    <definedName name="AyanNetAssets">#REF!</definedName>
    <definedName name="AyanOpCostPayables" localSheetId="5">#REF!</definedName>
    <definedName name="AyanOpCostPayables" localSheetId="11">#REF!</definedName>
    <definedName name="AyanOpCostPayables">#REF!</definedName>
    <definedName name="AyanOpeningCashIn" localSheetId="5">#REF!</definedName>
    <definedName name="AyanOpeningCashIn" localSheetId="11">#REF!</definedName>
    <definedName name="AyanOpeningCashIn">#REF!</definedName>
    <definedName name="AyanOpeningEarningsIn" localSheetId="5">#REF!</definedName>
    <definedName name="AyanOpeningEarningsIn" localSheetId="11">#REF!</definedName>
    <definedName name="AyanOpeningEarningsIn">#REF!</definedName>
    <definedName name="AyanOpeningEquityIn" localSheetId="5">#REF!</definedName>
    <definedName name="AyanOpeningEquityIn" localSheetId="11">#REF!</definedName>
    <definedName name="AyanOpeningEquityIn">#REF!</definedName>
    <definedName name="AyanOpeningExternalDebtIn" localSheetId="5">#REF!</definedName>
    <definedName name="AyanOpeningExternalDebtIn" localSheetId="11">#REF!</definedName>
    <definedName name="AyanOpeningExternalDebtIn">#REF!</definedName>
    <definedName name="AyanOpeningInterCoBalIn" localSheetId="5">#REF!</definedName>
    <definedName name="AyanOpeningInterCoBalIn" localSheetId="11">#REF!</definedName>
    <definedName name="AyanOpeningInterCoBalIn">#REF!</definedName>
    <definedName name="AyanOpeningLTDIn" localSheetId="5">#REF!</definedName>
    <definedName name="AyanOpeningLTDIn" localSheetId="11">#REF!</definedName>
    <definedName name="AyanOpeningLTDIn">#REF!</definedName>
    <definedName name="AyanOpeningNBVIn" localSheetId="5">#REF!</definedName>
    <definedName name="AyanOpeningNBVIn" localSheetId="11">#REF!</definedName>
    <definedName name="AyanOpeningNBVIn">#REF!</definedName>
    <definedName name="AyanOpeningPayablesIn" localSheetId="5">#REF!</definedName>
    <definedName name="AyanOpeningPayablesIn" localSheetId="11">#REF!</definedName>
    <definedName name="AyanOpeningPayablesIn">#REF!</definedName>
    <definedName name="AyanOpeningProvsionsIn" localSheetId="5">#REF!</definedName>
    <definedName name="AyanOpeningProvsionsIn" localSheetId="11">#REF!</definedName>
    <definedName name="AyanOpeningProvsionsIn">#REF!</definedName>
    <definedName name="AyanOpeningRecevieablesIn" localSheetId="5">#REF!</definedName>
    <definedName name="AyanOpeningRecevieablesIn" localSheetId="11">#REF!</definedName>
    <definedName name="AyanOpeningRecevieablesIn">#REF!</definedName>
    <definedName name="AyanOpeningStockIn" localSheetId="5">#REF!</definedName>
    <definedName name="AyanOpeningStockIn" localSheetId="11">#REF!</definedName>
    <definedName name="AyanOpeningStockIn">#REF!</definedName>
    <definedName name="AyanOperatingCosts" localSheetId="5">#REF!</definedName>
    <definedName name="AyanOperatingCosts" localSheetId="11">#REF!</definedName>
    <definedName name="AyanOperatingCosts">#REF!</definedName>
    <definedName name="AyanOperatingCostsPaid" localSheetId="5">#REF!</definedName>
    <definedName name="AyanOperatingCostsPaid" localSheetId="11">#REF!</definedName>
    <definedName name="AyanOperatingCostsPaid">#REF!</definedName>
    <definedName name="AyanOreMilled" localSheetId="5">#REF!</definedName>
    <definedName name="AyanOreMilled" localSheetId="11">#REF!</definedName>
    <definedName name="AyanOreMilled">#REF!</definedName>
    <definedName name="AyanOreMined" localSheetId="5">#REF!</definedName>
    <definedName name="AyanOreMined" localSheetId="11">#REF!</definedName>
    <definedName name="AyanOreMined">#REF!</definedName>
    <definedName name="AyanOreMinedIn" localSheetId="5">#REF!</definedName>
    <definedName name="AyanOreMinedIn" localSheetId="11">#REF!</definedName>
    <definedName name="AyanOreMinedIn">#REF!</definedName>
    <definedName name="AyanOtherCostIn" localSheetId="5">#REF!</definedName>
    <definedName name="AyanOtherCostIn" localSheetId="11">#REF!</definedName>
    <definedName name="AyanOtherCostIn">#REF!</definedName>
    <definedName name="AyanOtherCostPayables" localSheetId="5">#REF!</definedName>
    <definedName name="AyanOtherCostPayables" localSheetId="11">#REF!</definedName>
    <definedName name="AyanOtherCostPayables">#REF!</definedName>
    <definedName name="AyanOtherCostsPaid" localSheetId="5">#REF!</definedName>
    <definedName name="AyanOtherCostsPaid" localSheetId="11">#REF!</definedName>
    <definedName name="AyanOtherCostsPaid">#REF!</definedName>
    <definedName name="AyanOtherIncome" localSheetId="5">#REF!</definedName>
    <definedName name="AyanOtherIncome" localSheetId="11">#REF!</definedName>
    <definedName name="AyanOtherIncome">#REF!</definedName>
    <definedName name="AyanOtherIncomeReceived" localSheetId="5">#REF!</definedName>
    <definedName name="AyanOtherIncomeReceived" localSheetId="11">#REF!</definedName>
    <definedName name="AyanOtherIncomeReceived">#REF!</definedName>
    <definedName name="AyanOtherPayableDaysIn" localSheetId="5">#REF!</definedName>
    <definedName name="AyanOtherPayableDaysIn" localSheetId="11">#REF!</definedName>
    <definedName name="AyanOtherPayableDaysIn">#REF!</definedName>
    <definedName name="AyanOtherPayablesIn" localSheetId="5">#REF!</definedName>
    <definedName name="AyanOtherPayablesIn" localSheetId="11">#REF!</definedName>
    <definedName name="AyanOtherPayablesIn">#REF!</definedName>
    <definedName name="AyanOtherReceivables" localSheetId="5">#REF!</definedName>
    <definedName name="AyanOtherReceivables" localSheetId="11">#REF!</definedName>
    <definedName name="AyanOtherReceivables">#REF!</definedName>
    <definedName name="AyanPayablesDaysIn" localSheetId="5">#REF!</definedName>
    <definedName name="AyanPayablesDaysIn" localSheetId="11">#REF!</definedName>
    <definedName name="AyanPayablesDaysIn">#REF!</definedName>
    <definedName name="AyanPayablesIn" localSheetId="5">#REF!</definedName>
    <definedName name="AyanPayablesIn" localSheetId="11">#REF!</definedName>
    <definedName name="AyanPayablesIn">#REF!</definedName>
    <definedName name="AyanProcessCostFixedIn" localSheetId="5">#REF!</definedName>
    <definedName name="AyanProcessCostFixedIn" localSheetId="11">#REF!</definedName>
    <definedName name="AyanProcessCostFixedIn">#REF!</definedName>
    <definedName name="AyanProcessCostVarIn" localSheetId="5">#REF!</definedName>
    <definedName name="AyanProcessCostVarIn" localSheetId="11">#REF!</definedName>
    <definedName name="AyanProcessCostVarIn">#REF!</definedName>
    <definedName name="AyanQuarterTaxPaid" localSheetId="5">#REF!</definedName>
    <definedName name="AyanQuarterTaxPaid" localSheetId="11">#REF!</definedName>
    <definedName name="AyanQuarterTaxPaid">#REF!</definedName>
    <definedName name="AyanReceivableDaysIn" localSheetId="5">#REF!</definedName>
    <definedName name="AyanReceivableDaysIn" localSheetId="11">#REF!</definedName>
    <definedName name="AyanReceivableDaysIn">#REF!</definedName>
    <definedName name="AyanRecoveredGold" localSheetId="5">#REF!</definedName>
    <definedName name="AyanRecoveredGold" localSheetId="11">#REF!</definedName>
    <definedName name="AyanRecoveredGold">#REF!</definedName>
    <definedName name="AyanRecovery" localSheetId="5">#REF!</definedName>
    <definedName name="AyanRecovery" localSheetId="11">#REF!</definedName>
    <definedName name="AyanRecovery">#REF!</definedName>
    <definedName name="AyanRefiningChargeIn" localSheetId="5">#REF!</definedName>
    <definedName name="AyanRefiningChargeIn" localSheetId="11">#REF!</definedName>
    <definedName name="AyanRefiningChargeIn">#REF!</definedName>
    <definedName name="AyanRefiningCharges" localSheetId="5">#REF!</definedName>
    <definedName name="AyanRefiningCharges" localSheetId="11">#REF!</definedName>
    <definedName name="AyanRefiningCharges">#REF!</definedName>
    <definedName name="AyanRevenue" localSheetId="5">#REF!</definedName>
    <definedName name="AyanRevenue" localSheetId="11">#REF!</definedName>
    <definedName name="AyanRevenue">#REF!</definedName>
    <definedName name="AyanRevenueReceivables" localSheetId="5">#REF!</definedName>
    <definedName name="AyanRevenueReceivables" localSheetId="11">#REF!</definedName>
    <definedName name="AyanRevenueReceivables">#REF!</definedName>
    <definedName name="AyanRevenueReceivablesIn" localSheetId="5">#REF!</definedName>
    <definedName name="AyanRevenueReceivablesIn" localSheetId="11">#REF!</definedName>
    <definedName name="AyanRevenueReceivablesIn">#REF!</definedName>
    <definedName name="AyanRevenueReceived" localSheetId="5">#REF!</definedName>
    <definedName name="AyanRevenueReceived" localSheetId="11">#REF!</definedName>
    <definedName name="AyanRevenueReceived">#REF!</definedName>
    <definedName name="AyanRevenueSpot" localSheetId="5">#REF!</definedName>
    <definedName name="AyanRevenueSpot" localSheetId="11">#REF!</definedName>
    <definedName name="AyanRevenueSpot">#REF!</definedName>
    <definedName name="AyanRoyaltyDue" localSheetId="5">#REF!</definedName>
    <definedName name="AyanRoyaltyDue" localSheetId="11">#REF!</definedName>
    <definedName name="AyanRoyaltyDue">#REF!</definedName>
    <definedName name="AyanRoyaltyPaid" localSheetId="5">#REF!</definedName>
    <definedName name="AyanRoyaltyPaid" localSheetId="11">#REF!</definedName>
    <definedName name="AyanRoyaltyPaid">#REF!</definedName>
    <definedName name="AyanRoyaltyPayableDaysIn" localSheetId="5">#REF!</definedName>
    <definedName name="AyanRoyaltyPayableDaysIn" localSheetId="11">#REF!</definedName>
    <definedName name="AyanRoyaltyPayableDaysIn">#REF!</definedName>
    <definedName name="AyanRoyaltyPayableIn" localSheetId="5">#REF!</definedName>
    <definedName name="AyanRoyaltyPayableIn" localSheetId="11">#REF!</definedName>
    <definedName name="AyanRoyaltyPayableIn">#REF!</definedName>
    <definedName name="AyanRoyaltyPayables" localSheetId="5">#REF!</definedName>
    <definedName name="AyanRoyaltyPayables" localSheetId="11">#REF!</definedName>
    <definedName name="AyanRoyaltyPayables">#REF!</definedName>
    <definedName name="AyanShareHoldersFunds" localSheetId="5">#REF!</definedName>
    <definedName name="AyanShareHoldersFunds" localSheetId="11">#REF!</definedName>
    <definedName name="AyanShareHoldersFunds">#REF!</definedName>
    <definedName name="AyanTaxDepreciation" localSheetId="5">#REF!</definedName>
    <definedName name="AyanTaxDepreciation" localSheetId="11">#REF!</definedName>
    <definedName name="AyanTaxDepreciation">#REF!</definedName>
    <definedName name="AyanTaxDepreciationClass1In" localSheetId="5">#REF!</definedName>
    <definedName name="AyanTaxDepreciationClass1In" localSheetId="11">#REF!</definedName>
    <definedName name="AyanTaxDepreciationClass1In">#REF!</definedName>
    <definedName name="AyanTaxDepreciationClass2In" localSheetId="5">#REF!</definedName>
    <definedName name="AyanTaxDepreciationClass2In" localSheetId="11">#REF!</definedName>
    <definedName name="AyanTaxDepreciationClass2In">#REF!</definedName>
    <definedName name="AyanTaxDepreciationClass3In" localSheetId="5">#REF!</definedName>
    <definedName name="AyanTaxDepreciationClass3In" localSheetId="11">#REF!</definedName>
    <definedName name="AyanTaxDepreciationClass3In">#REF!</definedName>
    <definedName name="AyanTaxDue" localSheetId="5">#REF!</definedName>
    <definedName name="AyanTaxDue" localSheetId="11">#REF!</definedName>
    <definedName name="AyanTaxDue">#REF!</definedName>
    <definedName name="AyanTaxOpeningLosses" localSheetId="5">#REF!</definedName>
    <definedName name="AyanTaxOpeningLosses" localSheetId="11">#REF!</definedName>
    <definedName name="AyanTaxOpeningLosses">#REF!</definedName>
    <definedName name="AyanTaxOpeningNBV" localSheetId="5">#REF!</definedName>
    <definedName name="AyanTaxOpeningNBV" localSheetId="11">#REF!</definedName>
    <definedName name="AyanTaxOpeningNBV">#REF!</definedName>
    <definedName name="AyanTaxPaid" localSheetId="5">#REF!</definedName>
    <definedName name="AyanTaxPaid" localSheetId="11">#REF!</definedName>
    <definedName name="AyanTaxPaid">#REF!</definedName>
    <definedName name="AyanTaxPayablesCf" localSheetId="5">#REF!</definedName>
    <definedName name="AyanTaxPayablesCf" localSheetId="11">#REF!</definedName>
    <definedName name="AyanTaxPayablesCf">#REF!</definedName>
    <definedName name="AyanTaxPayablesIn" localSheetId="5">#REF!</definedName>
    <definedName name="AyanTaxPayablesIn" localSheetId="11">#REF!</definedName>
    <definedName name="AyanTaxPayablesIn">#REF!</definedName>
    <definedName name="AyanTaxRateIn" localSheetId="5">#REF!</definedName>
    <definedName name="AyanTaxRateIn" localSheetId="11">#REF!</definedName>
    <definedName name="AyanTaxRateIn">#REF!</definedName>
    <definedName name="AyanTaxRoyalty1In" localSheetId="5">#REF!</definedName>
    <definedName name="AyanTaxRoyalty1In" localSheetId="11">#REF!</definedName>
    <definedName name="AyanTaxRoyalty1In">#REF!</definedName>
    <definedName name="AyanTaxRoyalty2In" localSheetId="5">#REF!</definedName>
    <definedName name="AyanTaxRoyalty2In" localSheetId="11">#REF!</definedName>
    <definedName name="AyanTaxRoyalty2In">#REF!</definedName>
    <definedName name="AyanTaxRoyalty3In" localSheetId="5">#REF!</definedName>
    <definedName name="AyanTaxRoyalty3In" localSheetId="11">#REF!</definedName>
    <definedName name="AyanTaxRoyalty3In">#REF!</definedName>
    <definedName name="AyanWasteMined" localSheetId="5">#REF!</definedName>
    <definedName name="AyanWasteMined" localSheetId="11">#REF!</definedName>
    <definedName name="AyanWasteMined">#REF!</definedName>
    <definedName name="AyanWasteMinedIn" localSheetId="5">#REF!</definedName>
    <definedName name="AyanWasteMinedIn" localSheetId="11">#REF!</definedName>
    <definedName name="AyanWasteMinedIn">#REF!</definedName>
    <definedName name="bag_1">'[7]Расчет-выпуск'!$F$9</definedName>
    <definedName name="bag_2" localSheetId="5">[8]Проект2002!#REF!</definedName>
    <definedName name="bag_2" localSheetId="11">[8]Проект2002!#REF!</definedName>
    <definedName name="bag_2">[8]Проект2002!#REF!</definedName>
    <definedName name="bag_3" localSheetId="5">[8]Проект2002!#REF!</definedName>
    <definedName name="bag_3" localSheetId="11">[8]Проект2002!#REF!</definedName>
    <definedName name="bag_3">[8]Проект2002!#REF!</definedName>
    <definedName name="Balance_sheet" localSheetId="5">#REF!</definedName>
    <definedName name="Balance_sheet" localSheetId="11">#REF!</definedName>
    <definedName name="Balance_sheet">#REF!</definedName>
    <definedName name="bau_1">'[7]Расчет-выпуск'!$F$8</definedName>
    <definedName name="bau_2" localSheetId="5">[8]Проект2002!#REF!</definedName>
    <definedName name="bau_2" localSheetId="11">[8]Проект2002!#REF!</definedName>
    <definedName name="bau_2">[8]Проект2002!#REF!</definedName>
    <definedName name="bau_3" localSheetId="5">[8]Проект2002!#REF!</definedName>
    <definedName name="bau_3" localSheetId="11">[8]Проект2002!#REF!</definedName>
    <definedName name="bau_3">[8]Проект2002!#REF!</definedName>
    <definedName name="Beg_Bal" localSheetId="5">#REF!</definedName>
    <definedName name="Beg_Bal" localSheetId="11">#REF!</definedName>
    <definedName name="Beg_Bal">#REF!</definedName>
    <definedName name="Bibiani2001TaxPayable" localSheetId="5">#REF!</definedName>
    <definedName name="Bibiani2001TaxPayable" localSheetId="11">#REF!</definedName>
    <definedName name="Bibiani2001TaxPayable">#REF!</definedName>
    <definedName name="BibianiCapexMaintenanceIn" localSheetId="5">#REF!</definedName>
    <definedName name="BibianiCapexMaintenanceIn" localSheetId="11">#REF!</definedName>
    <definedName name="BibianiCapexMaintenanceIn">#REF!</definedName>
    <definedName name="BibianiCapexProjectIn" localSheetId="5">#REF!</definedName>
    <definedName name="BibianiCapexProjectIn" localSheetId="11">#REF!</definedName>
    <definedName name="BibianiCapexProjectIn">#REF!</definedName>
    <definedName name="BibianiCapexTotal" localSheetId="5">#REF!</definedName>
    <definedName name="BibianiCapexTotal" localSheetId="11">#REF!</definedName>
    <definedName name="BibianiCapexTotal">#REF!</definedName>
    <definedName name="BibianiClosureCostIn" localSheetId="5">#REF!</definedName>
    <definedName name="BibianiClosureCostIn" localSheetId="11">#REF!</definedName>
    <definedName name="BibianiClosureCostIn">#REF!</definedName>
    <definedName name="BibianiCorpChargeIn" localSheetId="5">#REF!</definedName>
    <definedName name="BibianiCorpChargeIn" localSheetId="11">#REF!</definedName>
    <definedName name="BibianiCorpChargeIn">#REF!</definedName>
    <definedName name="BibianiDepreciation" localSheetId="5">#REF!</definedName>
    <definedName name="BibianiDepreciation" localSheetId="11">#REF!</definedName>
    <definedName name="BibianiDepreciation">#REF!</definedName>
    <definedName name="BibianiDirectCosts" localSheetId="5">#REF!</definedName>
    <definedName name="BibianiDirectCosts" localSheetId="11">#REF!</definedName>
    <definedName name="BibianiDirectCosts">#REF!</definedName>
    <definedName name="BibianiDirectCostsPaid" localSheetId="5">#REF!</definedName>
    <definedName name="BibianiDirectCostsPaid" localSheetId="11">#REF!</definedName>
    <definedName name="BibianiDirectCostsPaid">#REF!</definedName>
    <definedName name="BibianiExceptionalCostIn" localSheetId="5">#REF!</definedName>
    <definedName name="BibianiExceptionalCostIn" localSheetId="11">#REF!</definedName>
    <definedName name="BibianiExceptionalCostIn">#REF!</definedName>
    <definedName name="BibianiExplorationCostIn" localSheetId="5">#REF!</definedName>
    <definedName name="BibianiExplorationCostIn" localSheetId="11">#REF!</definedName>
    <definedName name="BibianiExplorationCostIn">#REF!</definedName>
    <definedName name="BibianiExternalDebtBf" localSheetId="5">#REF!</definedName>
    <definedName name="BibianiExternalDebtBf" localSheetId="11">#REF!</definedName>
    <definedName name="BibianiExternalDebtBf">#REF!</definedName>
    <definedName name="BibianiExternalDebtCf" localSheetId="5">#REF!</definedName>
    <definedName name="BibianiExternalDebtCf" localSheetId="11">#REF!</definedName>
    <definedName name="BibianiExternalDebtCf">#REF!</definedName>
    <definedName name="BibianiExternalDebtMarginIn" localSheetId="5">#REF!</definedName>
    <definedName name="BibianiExternalDebtMarginIn" localSheetId="11">#REF!</definedName>
    <definedName name="BibianiExternalDebtMarginIn">#REF!</definedName>
    <definedName name="BibianiExternalDebtOpeningBalIn" localSheetId="5">#REF!</definedName>
    <definedName name="BibianiExternalDebtOpeningBalIn" localSheetId="11">#REF!</definedName>
    <definedName name="BibianiExternalDebtOpeningBalIn">#REF!</definedName>
    <definedName name="BibianiExternalDrwdown" localSheetId="5">#REF!</definedName>
    <definedName name="BibianiExternalDrwdown" localSheetId="11">#REF!</definedName>
    <definedName name="BibianiExternalDrwdown">#REF!</definedName>
    <definedName name="BibianiExternalInterestDue" localSheetId="5">#REF!</definedName>
    <definedName name="BibianiExternalInterestDue" localSheetId="11">#REF!</definedName>
    <definedName name="BibianiExternalInterestDue">#REF!</definedName>
    <definedName name="BibianiExternalInterestPaid" localSheetId="5">#REF!</definedName>
    <definedName name="BibianiExternalInterestPaid" localSheetId="11">#REF!</definedName>
    <definedName name="BibianiExternalInterestPaid">#REF!</definedName>
    <definedName name="BibianiExternalInterestRate" localSheetId="5">#REF!</definedName>
    <definedName name="BibianiExternalInterestRate" localSheetId="11">#REF!</definedName>
    <definedName name="BibianiExternalInterestRate">#REF!</definedName>
    <definedName name="BibianiExternalRepayment" localSheetId="5">#REF!</definedName>
    <definedName name="BibianiExternalRepayment" localSheetId="11">#REF!</definedName>
    <definedName name="BibianiExternalRepayment">#REF!</definedName>
    <definedName name="BibianiFlexCapexIn" localSheetId="5">#REF!</definedName>
    <definedName name="BibianiFlexCapexIn" localSheetId="11">#REF!</definedName>
    <definedName name="BibianiFlexCapexIn">#REF!</definedName>
    <definedName name="BibianiFlexGradeIn" localSheetId="5">#REF!</definedName>
    <definedName name="BibianiFlexGradeIn" localSheetId="11">#REF!</definedName>
    <definedName name="BibianiFlexGradeIn">#REF!</definedName>
    <definedName name="BibianiFlexOpexIn" localSheetId="5">#REF!</definedName>
    <definedName name="BibianiFlexOpexIn" localSheetId="11">#REF!</definedName>
    <definedName name="BibianiFlexOpexIn">#REF!</definedName>
    <definedName name="BibianiFlexOreIn" localSheetId="5">#REF!</definedName>
    <definedName name="BibianiFlexOreIn" localSheetId="11">#REF!</definedName>
    <definedName name="BibianiFlexOreIn">#REF!</definedName>
    <definedName name="BibianiFlexRecoveryIn" localSheetId="5">#REF!</definedName>
    <definedName name="BibianiFlexRecoveryIn" localSheetId="11">#REF!</definedName>
    <definedName name="BibianiFlexRecoveryIn">#REF!</definedName>
    <definedName name="BibianiFlexWasteIn" localSheetId="5">#REF!</definedName>
    <definedName name="BibianiFlexWasteIn" localSheetId="11">#REF!</definedName>
    <definedName name="BibianiFlexWasteIn">#REF!</definedName>
    <definedName name="BibianiG_ACostIn" localSheetId="5">#REF!</definedName>
    <definedName name="BibianiG_ACostIn" localSheetId="11">#REF!</definedName>
    <definedName name="BibianiG_ACostIn">#REF!</definedName>
    <definedName name="BibianiGoldSalesOunces" localSheetId="5">#REF!</definedName>
    <definedName name="BibianiGoldSalesOunces" localSheetId="11">#REF!</definedName>
    <definedName name="BibianiGoldSalesOunces">#REF!</definedName>
    <definedName name="BibianiInterCoBf" localSheetId="5">#REF!</definedName>
    <definedName name="BibianiInterCoBf" localSheetId="11">#REF!</definedName>
    <definedName name="BibianiInterCoBf">#REF!</definedName>
    <definedName name="BibianiInterCoCf" localSheetId="5">#REF!</definedName>
    <definedName name="BibianiInterCoCf" localSheetId="11">#REF!</definedName>
    <definedName name="BibianiInterCoCf">#REF!</definedName>
    <definedName name="BibianiInterCoDebtMarginIn" localSheetId="5">#REF!</definedName>
    <definedName name="BibianiInterCoDebtMarginIn" localSheetId="11">#REF!</definedName>
    <definedName name="BibianiInterCoDebtMarginIn">#REF!</definedName>
    <definedName name="BibianiInterCoDebtOpeningBalIn" localSheetId="5">#REF!</definedName>
    <definedName name="BibianiInterCoDebtOpeningBalIn" localSheetId="11">#REF!</definedName>
    <definedName name="BibianiInterCoDebtOpeningBalIn">#REF!</definedName>
    <definedName name="BibianiInterCoDebtRepaymentIn" localSheetId="5">#REF!</definedName>
    <definedName name="BibianiInterCoDebtRepaymentIn" localSheetId="11">#REF!</definedName>
    <definedName name="BibianiInterCoDebtRepaymentIn">#REF!</definedName>
    <definedName name="BibianiInterCoDrawdown" localSheetId="5">#REF!</definedName>
    <definedName name="BibianiInterCoDrawdown" localSheetId="11">#REF!</definedName>
    <definedName name="BibianiInterCoDrawdown">#REF!</definedName>
    <definedName name="BibianiInterCoInterest" localSheetId="5">#REF!</definedName>
    <definedName name="BibianiInterCoInterest" localSheetId="11">#REF!</definedName>
    <definedName name="BibianiInterCoInterest">#REF!</definedName>
    <definedName name="BibianiInterCoRepayment" localSheetId="5">#REF!</definedName>
    <definedName name="BibianiInterCoRepayment" localSheetId="11">#REF!</definedName>
    <definedName name="BibianiInterCoRepayment">#REF!</definedName>
    <definedName name="BibianiInterestOnCashBalances" localSheetId="5">#REF!</definedName>
    <definedName name="BibianiInterestOnCashBalances" localSheetId="11">#REF!</definedName>
    <definedName name="BibianiInterestOnCashBalances">#REF!</definedName>
    <definedName name="BibianiMetalMilled" localSheetId="5">#REF!</definedName>
    <definedName name="BibianiMetalMilled" localSheetId="11">#REF!</definedName>
    <definedName name="BibianiMetalMilled">#REF!</definedName>
    <definedName name="BibianiMetalMined" localSheetId="5">#REF!</definedName>
    <definedName name="BibianiMetalMined" localSheetId="11">#REF!</definedName>
    <definedName name="BibianiMetalMined">#REF!</definedName>
    <definedName name="BibianiMetRecoveryIn" localSheetId="5">#REF!</definedName>
    <definedName name="BibianiMetRecoveryIn" localSheetId="11">#REF!</definedName>
    <definedName name="BibianiMetRecoveryIn">#REF!</definedName>
    <definedName name="BibianiMilledMetalIn" localSheetId="5">#REF!</definedName>
    <definedName name="BibianiMilledMetalIn" localSheetId="11">#REF!</definedName>
    <definedName name="BibianiMilledMetalIn">#REF!</definedName>
    <definedName name="BibianiMilledTonnesIn" localSheetId="5">#REF!</definedName>
    <definedName name="BibianiMilledTonnesIn" localSheetId="11">#REF!</definedName>
    <definedName name="BibianiMilledTonnesIn">#REF!</definedName>
    <definedName name="BibianiMinedMetalIn" localSheetId="5">#REF!</definedName>
    <definedName name="BibianiMinedMetalIn" localSheetId="11">#REF!</definedName>
    <definedName name="BibianiMinedMetalIn">#REF!</definedName>
    <definedName name="BibianiMineLife" localSheetId="5">#REF!</definedName>
    <definedName name="BibianiMineLife" localSheetId="11">#REF!</definedName>
    <definedName name="BibianiMineLife">#REF!</definedName>
    <definedName name="BibianiMiningCostsFixedIn" localSheetId="5">#REF!</definedName>
    <definedName name="BibianiMiningCostsFixedIn" localSheetId="11">#REF!</definedName>
    <definedName name="BibianiMiningCostsFixedIn">#REF!</definedName>
    <definedName name="BibianiMiningCostsVarIn" localSheetId="5">#REF!</definedName>
    <definedName name="BibianiMiningCostsVarIn" localSheetId="11">#REF!</definedName>
    <definedName name="BibianiMiningCostsVarIn">#REF!</definedName>
    <definedName name="BibianiNBVBf" localSheetId="5">#REF!</definedName>
    <definedName name="BibianiNBVBf" localSheetId="11">#REF!</definedName>
    <definedName name="BibianiNBVBf">#REF!</definedName>
    <definedName name="BibianiNBVCf" localSheetId="5">#REF!</definedName>
    <definedName name="BibianiNBVCf" localSheetId="11">#REF!</definedName>
    <definedName name="BibianiNBVCf">#REF!</definedName>
    <definedName name="BibianiNetAssets" localSheetId="5">#REF!</definedName>
    <definedName name="BibianiNetAssets" localSheetId="11">#REF!</definedName>
    <definedName name="BibianiNetAssets">#REF!</definedName>
    <definedName name="BibianiOpCostPayables" localSheetId="5">#REF!</definedName>
    <definedName name="BibianiOpCostPayables" localSheetId="11">#REF!</definedName>
    <definedName name="BibianiOpCostPayables">#REF!</definedName>
    <definedName name="BibianiOpeningCashIn" localSheetId="5">#REF!</definedName>
    <definedName name="BibianiOpeningCashIn" localSheetId="11">#REF!</definedName>
    <definedName name="BibianiOpeningCashIn">#REF!</definedName>
    <definedName name="BibianiOpeningEquityIn" localSheetId="5">#REF!</definedName>
    <definedName name="BibianiOpeningEquityIn" localSheetId="11">#REF!</definedName>
    <definedName name="BibianiOpeningEquityIn">#REF!</definedName>
    <definedName name="BibianiOpeningExternalDebtIn" localSheetId="5">#REF!</definedName>
    <definedName name="BibianiOpeningExternalDebtIn" localSheetId="11">#REF!</definedName>
    <definedName name="BibianiOpeningExternalDebtIn">#REF!</definedName>
    <definedName name="BibianiOpeningInterCoBalIn" localSheetId="5">#REF!</definedName>
    <definedName name="BibianiOpeningInterCoBalIn" localSheetId="11">#REF!</definedName>
    <definedName name="BibianiOpeningInterCoBalIn">#REF!</definedName>
    <definedName name="BibianiOpeningLTDIn" localSheetId="5">#REF!</definedName>
    <definedName name="BibianiOpeningLTDIn" localSheetId="11">#REF!</definedName>
    <definedName name="BibianiOpeningLTDIn">#REF!</definedName>
    <definedName name="BibianiOpeningNBVIn" localSheetId="5">#REF!</definedName>
    <definedName name="BibianiOpeningNBVIn" localSheetId="11">#REF!</definedName>
    <definedName name="BibianiOpeningNBVIn">#REF!</definedName>
    <definedName name="BibianiOpeningPayablesIn" localSheetId="5">#REF!</definedName>
    <definedName name="BibianiOpeningPayablesIn" localSheetId="11">#REF!</definedName>
    <definedName name="BibianiOpeningPayablesIn">#REF!</definedName>
    <definedName name="BibianiOpeningProvsionsIn" localSheetId="5">#REF!</definedName>
    <definedName name="BibianiOpeningProvsionsIn" localSheetId="11">#REF!</definedName>
    <definedName name="BibianiOpeningProvsionsIn">#REF!</definedName>
    <definedName name="BibianiOpeningReceivablesIn" localSheetId="5">#REF!</definedName>
    <definedName name="BibianiOpeningReceivablesIn" localSheetId="11">#REF!</definedName>
    <definedName name="BibianiOpeningReceivablesIn">#REF!</definedName>
    <definedName name="BibianiOpeningStockIn" localSheetId="5">#REF!</definedName>
    <definedName name="BibianiOpeningStockIn" localSheetId="11">#REF!</definedName>
    <definedName name="BibianiOpeningStockIn">#REF!</definedName>
    <definedName name="BibianiOperatingCosts" localSheetId="5">#REF!</definedName>
    <definedName name="BibianiOperatingCosts" localSheetId="11">#REF!</definedName>
    <definedName name="BibianiOperatingCosts">#REF!</definedName>
    <definedName name="BibianiOperatingCostsPaid" localSheetId="5">#REF!</definedName>
    <definedName name="BibianiOperatingCostsPaid" localSheetId="11">#REF!</definedName>
    <definedName name="BibianiOperatingCostsPaid">#REF!</definedName>
    <definedName name="BibianiOreMiled" localSheetId="5">#REF!</definedName>
    <definedName name="BibianiOreMiled" localSheetId="11">#REF!</definedName>
    <definedName name="BibianiOreMiled">#REF!</definedName>
    <definedName name="BibianiOreMined" localSheetId="5">#REF!</definedName>
    <definedName name="BibianiOreMined" localSheetId="11">#REF!</definedName>
    <definedName name="BibianiOreMined">#REF!</definedName>
    <definedName name="BibianiOreMinedIn" localSheetId="5">#REF!</definedName>
    <definedName name="BibianiOreMinedIn" localSheetId="11">#REF!</definedName>
    <definedName name="BibianiOreMinedIn">#REF!</definedName>
    <definedName name="BibianiOtherCostIn" localSheetId="5">#REF!</definedName>
    <definedName name="BibianiOtherCostIn" localSheetId="11">#REF!</definedName>
    <definedName name="BibianiOtherCostIn">#REF!</definedName>
    <definedName name="BibianiOtherCostPayables" localSheetId="5">#REF!</definedName>
    <definedName name="BibianiOtherCostPayables" localSheetId="11">#REF!</definedName>
    <definedName name="BibianiOtherCostPayables">#REF!</definedName>
    <definedName name="BibianiOtherCostsPaid" localSheetId="5">#REF!</definedName>
    <definedName name="BibianiOtherCostsPaid" localSheetId="11">#REF!</definedName>
    <definedName name="BibianiOtherCostsPaid">#REF!</definedName>
    <definedName name="BibianiOtherIncome" localSheetId="5">#REF!</definedName>
    <definedName name="BibianiOtherIncome" localSheetId="11">#REF!</definedName>
    <definedName name="BibianiOtherIncome">#REF!</definedName>
    <definedName name="BibianiOtherIncomeReceived" localSheetId="5">#REF!</definedName>
    <definedName name="BibianiOtherIncomeReceived" localSheetId="11">#REF!</definedName>
    <definedName name="BibianiOtherIncomeReceived">#REF!</definedName>
    <definedName name="BibianiOtherPayablesDays" localSheetId="5">#REF!</definedName>
    <definedName name="BibianiOtherPayablesDays" localSheetId="11">#REF!</definedName>
    <definedName name="BibianiOtherPayablesDays">#REF!</definedName>
    <definedName name="BibianiOtherPayablesIn" localSheetId="5">#REF!</definedName>
    <definedName name="BibianiOtherPayablesIn" localSheetId="11">#REF!</definedName>
    <definedName name="BibianiOtherPayablesIn">#REF!</definedName>
    <definedName name="BibianiOtherReceivables" localSheetId="5">#REF!</definedName>
    <definedName name="BibianiOtherReceivables" localSheetId="11">#REF!</definedName>
    <definedName name="BibianiOtherReceivables">#REF!</definedName>
    <definedName name="BibianiPayablesDaysIn" localSheetId="5">#REF!</definedName>
    <definedName name="BibianiPayablesDaysIn" localSheetId="11">#REF!</definedName>
    <definedName name="BibianiPayablesDaysIn">#REF!</definedName>
    <definedName name="BibianiPayablesIn" localSheetId="5">#REF!</definedName>
    <definedName name="BibianiPayablesIn" localSheetId="11">#REF!</definedName>
    <definedName name="BibianiPayablesIn">#REF!</definedName>
    <definedName name="BibianiProcessCostFixedIn" localSheetId="5">#REF!</definedName>
    <definedName name="BibianiProcessCostFixedIn" localSheetId="11">#REF!</definedName>
    <definedName name="BibianiProcessCostFixedIn">#REF!</definedName>
    <definedName name="BibianiProcessCostVarIn" localSheetId="5">#REF!</definedName>
    <definedName name="BibianiProcessCostVarIn" localSheetId="11">#REF!</definedName>
    <definedName name="BibianiProcessCostVarIn">#REF!</definedName>
    <definedName name="BibianiQuarterTaxPaid" localSheetId="5">#REF!</definedName>
    <definedName name="BibianiQuarterTaxPaid" localSheetId="11">#REF!</definedName>
    <definedName name="BibianiQuarterTaxPaid">#REF!</definedName>
    <definedName name="BibianiReceivableDaysIn" localSheetId="5">#REF!</definedName>
    <definedName name="BibianiReceivableDaysIn" localSheetId="11">#REF!</definedName>
    <definedName name="BibianiReceivableDaysIn">#REF!</definedName>
    <definedName name="BibianiRecoveredGold" localSheetId="5">#REF!</definedName>
    <definedName name="BibianiRecoveredGold" localSheetId="11">#REF!</definedName>
    <definedName name="BibianiRecoveredGold">#REF!</definedName>
    <definedName name="BibianiRecovery" localSheetId="5">#REF!</definedName>
    <definedName name="BibianiRecovery" localSheetId="11">#REF!</definedName>
    <definedName name="BibianiRecovery">#REF!</definedName>
    <definedName name="BibianiRefiningChargeIn" localSheetId="5">#REF!</definedName>
    <definedName name="BibianiRefiningChargeIn" localSheetId="11">#REF!</definedName>
    <definedName name="BibianiRefiningChargeIn">#REF!</definedName>
    <definedName name="BibianiRefiningCharges" localSheetId="5">#REF!</definedName>
    <definedName name="BibianiRefiningCharges" localSheetId="11">#REF!</definedName>
    <definedName name="BibianiRefiningCharges">#REF!</definedName>
    <definedName name="BibianiRevenueReceivables" localSheetId="5">#REF!</definedName>
    <definedName name="BibianiRevenueReceivables" localSheetId="11">#REF!</definedName>
    <definedName name="BibianiRevenueReceivables">#REF!</definedName>
    <definedName name="BibianiRevenueReceivablesIn" localSheetId="5">#REF!</definedName>
    <definedName name="BibianiRevenueReceivablesIn" localSheetId="11">#REF!</definedName>
    <definedName name="BibianiRevenueReceivablesIn">#REF!</definedName>
    <definedName name="BibianiRevenueReceived" localSheetId="5">#REF!</definedName>
    <definedName name="BibianiRevenueReceived" localSheetId="11">#REF!</definedName>
    <definedName name="BibianiRevenueReceived">#REF!</definedName>
    <definedName name="BibianiRevenueSpot" localSheetId="5">#REF!</definedName>
    <definedName name="BibianiRevenueSpot" localSheetId="11">#REF!</definedName>
    <definedName name="BibianiRevenueSpot">#REF!</definedName>
    <definedName name="BibianiRotaltyPaid" localSheetId="5">#REF!</definedName>
    <definedName name="BibianiRotaltyPaid" localSheetId="11">#REF!</definedName>
    <definedName name="BibianiRotaltyPaid">#REF!</definedName>
    <definedName name="BibianiRoyaltyDue" localSheetId="5">#REF!</definedName>
    <definedName name="BibianiRoyaltyDue" localSheetId="11">#REF!</definedName>
    <definedName name="BibianiRoyaltyDue">#REF!</definedName>
    <definedName name="BibianiRoyaltyPayableDaysIn" localSheetId="5">#REF!</definedName>
    <definedName name="BibianiRoyaltyPayableDaysIn" localSheetId="11">#REF!</definedName>
    <definedName name="BibianiRoyaltyPayableDaysIn">#REF!</definedName>
    <definedName name="BibianiRoyaltyPayables" localSheetId="5">#REF!</definedName>
    <definedName name="BibianiRoyaltyPayables" localSheetId="11">#REF!</definedName>
    <definedName name="BibianiRoyaltyPayables">#REF!</definedName>
    <definedName name="BibianiRoyaltyPayablesIn" localSheetId="5">#REF!</definedName>
    <definedName name="BibianiRoyaltyPayablesIn" localSheetId="11">#REF!</definedName>
    <definedName name="BibianiRoyaltyPayablesIn">#REF!</definedName>
    <definedName name="BibianiShareholdersFunds" localSheetId="5">#REF!</definedName>
    <definedName name="BibianiShareholdersFunds" localSheetId="11">#REF!</definedName>
    <definedName name="BibianiShareholdersFunds">#REF!</definedName>
    <definedName name="BibianiStockMetalMined" localSheetId="5">#REF!</definedName>
    <definedName name="BibianiStockMetalMined" localSheetId="11">#REF!</definedName>
    <definedName name="BibianiStockMetalMined">#REF!</definedName>
    <definedName name="BibianiStockOreMined" localSheetId="5">#REF!</definedName>
    <definedName name="BibianiStockOreMined" localSheetId="11">#REF!</definedName>
    <definedName name="BibianiStockOreMined">#REF!</definedName>
    <definedName name="BibianiStockpileMinedMetalIn" localSheetId="5">#REF!</definedName>
    <definedName name="BibianiStockpileMinedMetalIn" localSheetId="11">#REF!</definedName>
    <definedName name="BibianiStockpileMinedMetalIn">#REF!</definedName>
    <definedName name="BibianiStockpileOreMinedIn" localSheetId="5">#REF!</definedName>
    <definedName name="BibianiStockpileOreMinedIn" localSheetId="11">#REF!</definedName>
    <definedName name="BibianiStockpileOreMinedIn">#REF!</definedName>
    <definedName name="BibianiTailsMetalIn" localSheetId="5">#REF!</definedName>
    <definedName name="BibianiTailsMetalIn" localSheetId="11">#REF!</definedName>
    <definedName name="BibianiTailsMetalIn">#REF!</definedName>
    <definedName name="BibianiTailsMetalMined" localSheetId="5">#REF!</definedName>
    <definedName name="BibianiTailsMetalMined" localSheetId="11">#REF!</definedName>
    <definedName name="BibianiTailsMetalMined">#REF!</definedName>
    <definedName name="BibianiTailsMined" localSheetId="5">#REF!</definedName>
    <definedName name="BibianiTailsMined" localSheetId="11">#REF!</definedName>
    <definedName name="BibianiTailsMined">#REF!</definedName>
    <definedName name="BibianiTailsMinedIn" localSheetId="5">#REF!</definedName>
    <definedName name="BibianiTailsMinedIn" localSheetId="11">#REF!</definedName>
    <definedName name="BibianiTailsMinedIn">#REF!</definedName>
    <definedName name="BibianiTaxDepreciation" localSheetId="5">#REF!</definedName>
    <definedName name="BibianiTaxDepreciation" localSheetId="11">#REF!</definedName>
    <definedName name="BibianiTaxDepreciation">#REF!</definedName>
    <definedName name="BibianiTaxDepreciationClass1In" localSheetId="5">#REF!</definedName>
    <definedName name="BibianiTaxDepreciationClass1In" localSheetId="11">#REF!</definedName>
    <definedName name="BibianiTaxDepreciationClass1In">#REF!</definedName>
    <definedName name="BibianiTaxDepreciationClass2In" localSheetId="5">#REF!</definedName>
    <definedName name="BibianiTaxDepreciationClass2In" localSheetId="11">#REF!</definedName>
    <definedName name="BibianiTaxDepreciationClass2In">#REF!</definedName>
    <definedName name="BibianiTaxDepreciationClass3In" localSheetId="5">#REF!</definedName>
    <definedName name="BibianiTaxDepreciationClass3In" localSheetId="11">#REF!</definedName>
    <definedName name="BibianiTaxDepreciationClass3In">#REF!</definedName>
    <definedName name="BibianiTaxDue" localSheetId="5">#REF!</definedName>
    <definedName name="BibianiTaxDue" localSheetId="11">#REF!</definedName>
    <definedName name="BibianiTaxDue">#REF!</definedName>
    <definedName name="BibianiTaxIGRCostIn" localSheetId="5">#REF!</definedName>
    <definedName name="BibianiTaxIGRCostIn" localSheetId="11">#REF!</definedName>
    <definedName name="BibianiTaxIGRCostIn">#REF!</definedName>
    <definedName name="BibianiTaxOpeningLosses" localSheetId="5">#REF!</definedName>
    <definedName name="BibianiTaxOpeningLosses" localSheetId="11">#REF!</definedName>
    <definedName name="BibianiTaxOpeningLosses">#REF!</definedName>
    <definedName name="BibianiTaxOpeningNBV" localSheetId="5">#REF!</definedName>
    <definedName name="BibianiTaxOpeningNBV" localSheetId="11">#REF!</definedName>
    <definedName name="BibianiTaxOpeningNBV">#REF!</definedName>
    <definedName name="BibianiTaxPayables" localSheetId="5">#REF!</definedName>
    <definedName name="BibianiTaxPayables" localSheetId="11">#REF!</definedName>
    <definedName name="BibianiTaxPayables">#REF!</definedName>
    <definedName name="BibianiTaxPayablesIn" localSheetId="5">#REF!</definedName>
    <definedName name="BibianiTaxPayablesIn" localSheetId="11">#REF!</definedName>
    <definedName name="BibianiTaxPayablesIn">#REF!</definedName>
    <definedName name="BibianiTaxRateIn" localSheetId="5">#REF!</definedName>
    <definedName name="BibianiTaxRateIn" localSheetId="11">#REF!</definedName>
    <definedName name="BibianiTaxRateIn">#REF!</definedName>
    <definedName name="BibianiTaxRoyalty1In" localSheetId="5">#REF!</definedName>
    <definedName name="BibianiTaxRoyalty1In" localSheetId="11">#REF!</definedName>
    <definedName name="BibianiTaxRoyalty1In">#REF!</definedName>
    <definedName name="BibianiTaxRoyalty3In" localSheetId="5">#REF!</definedName>
    <definedName name="BibianiTaxRoyalty3In" localSheetId="11">#REF!</definedName>
    <definedName name="BibianiTaxRoyalty3In">#REF!</definedName>
    <definedName name="BibianiUGMetalMined" localSheetId="5">#REF!</definedName>
    <definedName name="BibianiUGMetalMined" localSheetId="11">#REF!</definedName>
    <definedName name="BibianiUGMetalMined">#REF!</definedName>
    <definedName name="BibianiUGMinedMetalIn" localSheetId="5">#REF!</definedName>
    <definedName name="BibianiUGMinedMetalIn" localSheetId="11">#REF!</definedName>
    <definedName name="BibianiUGMinedMetalIn">#REF!</definedName>
    <definedName name="BibianiUGMiningCostsVarIn" localSheetId="5">#REF!</definedName>
    <definedName name="BibianiUGMiningCostsVarIn" localSheetId="11">#REF!</definedName>
    <definedName name="BibianiUGMiningCostsVarIn">#REF!</definedName>
    <definedName name="BibianiUGOreMined" localSheetId="5">#REF!</definedName>
    <definedName name="BibianiUGOreMined" localSheetId="11">#REF!</definedName>
    <definedName name="BibianiUGOreMined">#REF!</definedName>
    <definedName name="BibianiUGOreMinedIn" localSheetId="5">#REF!</definedName>
    <definedName name="BibianiUGOreMinedIn" localSheetId="11">#REF!</definedName>
    <definedName name="BibianiUGOreMinedIn">#REF!</definedName>
    <definedName name="BibianiWasteCostsVarIn" localSheetId="5">#REF!</definedName>
    <definedName name="BibianiWasteCostsVarIn" localSheetId="11">#REF!</definedName>
    <definedName name="BibianiWasteCostsVarIn">#REF!</definedName>
    <definedName name="BibianiWastedMined" localSheetId="5">#REF!</definedName>
    <definedName name="BibianiWastedMined" localSheetId="11">#REF!</definedName>
    <definedName name="BibianiWastedMined">#REF!</definedName>
    <definedName name="BibianiWastedMinedIn" localSheetId="5">#REF!</definedName>
    <definedName name="BibianiWastedMinedIn" localSheetId="11">#REF!</definedName>
    <definedName name="BibianiWastedMinedIn">#REF!</definedName>
    <definedName name="BibinaiOpeningEarningsIn" localSheetId="5">#REF!</definedName>
    <definedName name="BibinaiOpeningEarningsIn" localSheetId="11">#REF!</definedName>
    <definedName name="BibinaiOpeningEarningsIn">#REF!</definedName>
    <definedName name="BibinaiRevenue" localSheetId="5">#REF!</definedName>
    <definedName name="BibinaiRevenue" localSheetId="11">#REF!</definedName>
    <definedName name="BibinaiRevenue">#REF!</definedName>
    <definedName name="BibinaiTaxPaid" localSheetId="5">#REF!</definedName>
    <definedName name="BibinaiTaxPaid" localSheetId="11">#REF!</definedName>
    <definedName name="BibinaiTaxPaid">#REF!</definedName>
    <definedName name="BibinaiTaxRoyalty2In" localSheetId="5">#REF!</definedName>
    <definedName name="BibinaiTaxRoyalty2In" localSheetId="11">#REF!</definedName>
    <definedName name="BibinaiTaxRoyalty2In">#REF!</definedName>
    <definedName name="Calendar_Year" localSheetId="5">#REF!</definedName>
    <definedName name="Calendar_Year" localSheetId="11">#REF!</definedName>
    <definedName name="Calendar_Year">#REF!</definedName>
    <definedName name="Cash_flows" localSheetId="5">[9]CF!#REF!</definedName>
    <definedName name="Cash_flows" localSheetId="11">[9]CF!#REF!</definedName>
    <definedName name="Cash_flows">[9]CF!#REF!</definedName>
    <definedName name="Caustic_Soda" localSheetId="5">'[5]Esc Rates'!#REF!</definedName>
    <definedName name="Caustic_Soda" localSheetId="11">'[5]Esc Rates'!#REF!</definedName>
    <definedName name="Caustic_Soda">'[5]Esc Rates'!#REF!</definedName>
    <definedName name="CF_AccruedExpenses" localSheetId="5">#REF!</definedName>
    <definedName name="CF_AccruedExpenses" localSheetId="11">#REF!</definedName>
    <definedName name="CF_AccruedExpenses">#REF!</definedName>
    <definedName name="CF_Cash" localSheetId="5">#REF!</definedName>
    <definedName name="CF_Cash" localSheetId="11">#REF!</definedName>
    <definedName name="CF_Cash">#REF!</definedName>
    <definedName name="CF_CurrentLTDebit" localSheetId="5">#REF!</definedName>
    <definedName name="CF_CurrentLTDebit" localSheetId="11">#REF!</definedName>
    <definedName name="CF_CurrentLTDebit">#REF!</definedName>
    <definedName name="CF_DeferredTax" localSheetId="5">#REF!</definedName>
    <definedName name="CF_DeferredTax" localSheetId="11">#REF!</definedName>
    <definedName name="CF_DeferredTax">#REF!</definedName>
    <definedName name="CF_Dividends" localSheetId="5">#REF!</definedName>
    <definedName name="CF_Dividends" localSheetId="11">#REF!</definedName>
    <definedName name="CF_Dividends">#REF!</definedName>
    <definedName name="CF_Intangibles" localSheetId="5">#REF!</definedName>
    <definedName name="CF_Intangibles" localSheetId="11">#REF!</definedName>
    <definedName name="CF_Intangibles">#REF!</definedName>
    <definedName name="CF_Inventories" localSheetId="5">#REF!</definedName>
    <definedName name="CF_Inventories" localSheetId="11">#REF!</definedName>
    <definedName name="CF_Inventories">#REF!</definedName>
    <definedName name="CF_Investments" localSheetId="5">#REF!</definedName>
    <definedName name="CF_Investments" localSheetId="11">#REF!</definedName>
    <definedName name="CF_Investments">#REF!</definedName>
    <definedName name="CF_LTDebt" localSheetId="5">#REF!</definedName>
    <definedName name="CF_LTDebt" localSheetId="11">#REF!</definedName>
    <definedName name="CF_LTDebt">#REF!</definedName>
    <definedName name="CF_NetIncome" localSheetId="5">#REF!</definedName>
    <definedName name="CF_NetIncome" localSheetId="11">#REF!</definedName>
    <definedName name="CF_NetIncome">#REF!</definedName>
    <definedName name="CF_Payables" localSheetId="5">#REF!</definedName>
    <definedName name="CF_Payables" localSheetId="11">#REF!</definedName>
    <definedName name="CF_Payables">#REF!</definedName>
    <definedName name="CF_PrepaidExpenses" localSheetId="5">#REF!</definedName>
    <definedName name="CF_PrepaidExpenses" localSheetId="11">#REF!</definedName>
    <definedName name="CF_PrepaidExpenses">#REF!</definedName>
    <definedName name="CF_Property" localSheetId="5">#REF!</definedName>
    <definedName name="CF_Property" localSheetId="11">#REF!</definedName>
    <definedName name="CF_Property">#REF!</definedName>
    <definedName name="CF_Receivables" localSheetId="5">#REF!</definedName>
    <definedName name="CF_Receivables" localSheetId="11">#REF!</definedName>
    <definedName name="CF_Receivables">#REF!</definedName>
    <definedName name="CF_Shares" localSheetId="5">#REF!</definedName>
    <definedName name="CF_Shares" localSheetId="11">#REF!</definedName>
    <definedName name="CF_Shares">#REF!</definedName>
    <definedName name="CF_Taxation" localSheetId="5">#REF!</definedName>
    <definedName name="CF_Taxation" localSheetId="11">#REF!</definedName>
    <definedName name="CF_Taxation">#REF!</definedName>
    <definedName name="CFADS" localSheetId="5">#REF!</definedName>
    <definedName name="CFADS" localSheetId="11">#REF!</definedName>
    <definedName name="CFADS">#REF!</definedName>
    <definedName name="closing2011">[6]Rates!$C$6</definedName>
    <definedName name="ConsolidatedGAGGoodwillDepreciationIn" localSheetId="5">#REF!</definedName>
    <definedName name="ConsolidatedGAGGoodwillDepreciationIn" localSheetId="11">#REF!</definedName>
    <definedName name="ConsolidatedGAGGoodwillDepreciationIn">#REF!</definedName>
    <definedName name="ConsolidatedGoodwillDepreciationIn" localSheetId="5">#REF!</definedName>
    <definedName name="ConsolidatedGoodwillDepreciationIn" localSheetId="11">#REF!</definedName>
    <definedName name="ConsolidatedGoodwillDepreciationIn">#REF!</definedName>
    <definedName name="ConsolidationDeferredHedgeIn" localSheetId="5">#REF!</definedName>
    <definedName name="ConsolidationDeferredHedgeIn" localSheetId="11">#REF!</definedName>
    <definedName name="ConsolidationDeferredHedgeIn">#REF!</definedName>
    <definedName name="CONT">'[10]Escalated Budget'!$B$1895</definedName>
    <definedName name="ConversionOunceKilo" localSheetId="5">#REF!</definedName>
    <definedName name="ConversionOunceKilo" localSheetId="11">#REF!</definedName>
    <definedName name="ConversionOunceKilo">#REF!</definedName>
    <definedName name="CY_Cash_Div_Dec" localSheetId="5">'[11]Income Statement'!#REF!</definedName>
    <definedName name="CY_Cash_Div_Dec" localSheetId="11">'[11]Income Statement'!#REF!</definedName>
    <definedName name="CY_Cash_Div_Dec">'[11]Income Statement'!#REF!</definedName>
    <definedName name="CY_CASH_DIVIDENDS_DECLARED__per_common_share" localSheetId="5">'[11]Income Statement'!#REF!</definedName>
    <definedName name="CY_CASH_DIVIDENDS_DECLARED__per_common_share" localSheetId="11">'[11]Income Statement'!#REF!</definedName>
    <definedName name="CY_CASH_DIVIDENDS_DECLARED__per_common_share">'[11]Income Statement'!#REF!</definedName>
    <definedName name="CY_Earnings_per_share" localSheetId="5">[11]Ratios!#REF!</definedName>
    <definedName name="CY_Earnings_per_share" localSheetId="11">[11]Ratios!#REF!</definedName>
    <definedName name="CY_Earnings_per_share">[11]Ratios!#REF!</definedName>
    <definedName name="CY_LT_Debt" localSheetId="5">'[11]Balance Sheet'!#REF!</definedName>
    <definedName name="CY_LT_Debt" localSheetId="11">'[11]Balance Sheet'!#REF!</definedName>
    <definedName name="CY_LT_Debt">'[11]Balance Sheet'!#REF!</definedName>
    <definedName name="CY_Market_Value_of_Equity" localSheetId="5">'[11]Income Statement'!#REF!</definedName>
    <definedName name="CY_Market_Value_of_Equity" localSheetId="11">'[11]Income Statement'!#REF!</definedName>
    <definedName name="CY_Market_Value_of_Equity">'[11]Income Statement'!#REF!</definedName>
    <definedName name="CY_PBT_and_ExtraGain_RUR" localSheetId="5">#REF!</definedName>
    <definedName name="CY_PBT_and_ExtraGain_RUR" localSheetId="11">#REF!</definedName>
    <definedName name="CY_PBT_and_ExtraGain_RUR">#REF!</definedName>
    <definedName name="CY_PBT_and_ExtraGain_USD">'[12]BS &amp; IS'!$B$100</definedName>
    <definedName name="CY_Tangible_Net_Worth" localSheetId="5">'[11]Income Statement'!#REF!</definedName>
    <definedName name="CY_Tangible_Net_Worth" localSheetId="11">'[11]Income Statement'!#REF!</definedName>
    <definedName name="CY_Tangible_Net_Worth">'[11]Income Statement'!#REF!</definedName>
    <definedName name="CY_Weighted_Average" localSheetId="5">'[11]Income Statement'!#REF!</definedName>
    <definedName name="CY_Weighted_Average" localSheetId="11">'[11]Income Statement'!#REF!</definedName>
    <definedName name="CY_Weighted_Average">'[11]Income Statement'!#REF!</definedName>
    <definedName name="CY_Working_Capital" localSheetId="5">'[11]Income Statement'!#REF!</definedName>
    <definedName name="CY_Working_Capital" localSheetId="11">'[11]Income Statement'!#REF!</definedName>
    <definedName name="CY_Working_Capital">'[11]Income Statement'!#REF!</definedName>
    <definedName name="Data" localSheetId="5">#REF!</definedName>
    <definedName name="Data" localSheetId="11">#REF!</definedName>
    <definedName name="Data">#REF!</definedName>
    <definedName name="DaysInPeriod" localSheetId="5">#REF!</definedName>
    <definedName name="DaysInPeriod" localSheetId="11">#REF!</definedName>
    <definedName name="DaysInPeriod">#REF!</definedName>
    <definedName name="DaysInYear" localSheetId="5">#REF!</definedName>
    <definedName name="DaysInYear" localSheetId="11">#REF!</definedName>
    <definedName name="DaysInYear">#REF!</definedName>
    <definedName name="DEPT_CODE">[5]besc!$A$1:$A$65536</definedName>
    <definedName name="Development" localSheetId="5">#REF!</definedName>
    <definedName name="Development" localSheetId="11">#REF!</definedName>
    <definedName name="Development">#REF!</definedName>
    <definedName name="Difference" localSheetId="5">#REF!</definedName>
    <definedName name="Difference" localSheetId="11">#REF!</definedName>
    <definedName name="Difference">#REF!</definedName>
    <definedName name="Disaggregations" localSheetId="5">#REF!</definedName>
    <definedName name="Disaggregations" localSheetId="11">#REF!</definedName>
    <definedName name="Disaggregations">#REF!</definedName>
    <definedName name="DISCIPLINE_CODE" localSheetId="5">#REF!</definedName>
    <definedName name="DISCIPLINE_CODE" localSheetId="11">#REF!</definedName>
    <definedName name="DISCIPLINE_CODE">#REF!</definedName>
    <definedName name="DSCR" localSheetId="5">#REF!</definedName>
    <definedName name="DSCR" localSheetId="11">#REF!</definedName>
    <definedName name="DSCR">#REF!</definedName>
    <definedName name="DSRAFundingIn" localSheetId="5">#REF!</definedName>
    <definedName name="DSRAFundingIn" localSheetId="11">#REF!</definedName>
    <definedName name="DSRAFundingIn">#REF!</definedName>
    <definedName name="ELE_CODE">[5]besc!$E$1:$E$65536</definedName>
    <definedName name="End_Bal" localSheetId="5">#REF!</definedName>
    <definedName name="End_Bal" localSheetId="11">#REF!</definedName>
    <definedName name="End_Bal">#REF!</definedName>
    <definedName name="EndOfFinancialYear" localSheetId="5">#REF!</definedName>
    <definedName name="EndOfFinancialYear" localSheetId="11">#REF!</definedName>
    <definedName name="EndOfFinancialYear">#REF!</definedName>
    <definedName name="ex_rate">'[13]свод_$'!$B$11</definedName>
    <definedName name="excess_count">'[14]SA Procedures'!$C$32</definedName>
    <definedName name="Expected_balance" localSheetId="5">#REF!</definedName>
    <definedName name="Expected_balance" localSheetId="11">#REF!</definedName>
    <definedName name="Expected_balance">#REF!</definedName>
    <definedName name="Extra_Pay" localSheetId="5">#REF!</definedName>
    <definedName name="Extra_Pay" localSheetId="11">#REF!</definedName>
    <definedName name="Extra_Pay">#REF!</definedName>
    <definedName name="FredaCapexMaintenanceIn" localSheetId="5">#REF!</definedName>
    <definedName name="FredaCapexMaintenanceIn" localSheetId="11">#REF!</definedName>
    <definedName name="FredaCapexMaintenanceIn">#REF!</definedName>
    <definedName name="FredaCapexProjectIn" localSheetId="5">#REF!</definedName>
    <definedName name="FredaCapexProjectIn" localSheetId="11">#REF!</definedName>
    <definedName name="FredaCapexProjectIn">#REF!</definedName>
    <definedName name="FredaCapexTotal" localSheetId="5">#REF!</definedName>
    <definedName name="FredaCapexTotal" localSheetId="11">#REF!</definedName>
    <definedName name="FredaCapexTotal">#REF!</definedName>
    <definedName name="FredaClosureCostIn" localSheetId="5">#REF!</definedName>
    <definedName name="FredaClosureCostIn" localSheetId="11">#REF!</definedName>
    <definedName name="FredaClosureCostIn">#REF!</definedName>
    <definedName name="FredaCorpChargeIn" localSheetId="5">#REF!</definedName>
    <definedName name="FredaCorpChargeIn" localSheetId="11">#REF!</definedName>
    <definedName name="FredaCorpChargeIn">#REF!</definedName>
    <definedName name="FredaDepreciation" localSheetId="5">#REF!</definedName>
    <definedName name="FredaDepreciation" localSheetId="11">#REF!</definedName>
    <definedName name="FredaDepreciation">#REF!</definedName>
    <definedName name="FredaDirectCosts" localSheetId="5">#REF!</definedName>
    <definedName name="FredaDirectCosts" localSheetId="11">#REF!</definedName>
    <definedName name="FredaDirectCosts">#REF!</definedName>
    <definedName name="FredaDirectCostsPaid" localSheetId="5">#REF!</definedName>
    <definedName name="FredaDirectCostsPaid" localSheetId="11">#REF!</definedName>
    <definedName name="FredaDirectCostsPaid">#REF!</definedName>
    <definedName name="FredaExceptionalCostIn" localSheetId="5">#REF!</definedName>
    <definedName name="FredaExceptionalCostIn" localSheetId="11">#REF!</definedName>
    <definedName name="FredaExceptionalCostIn">#REF!</definedName>
    <definedName name="FredaExchangeRate" localSheetId="5">#REF!</definedName>
    <definedName name="FredaExchangeRate" localSheetId="11">#REF!</definedName>
    <definedName name="FredaExchangeRate">#REF!</definedName>
    <definedName name="FredaExplorationCostIn" localSheetId="5">#REF!</definedName>
    <definedName name="FredaExplorationCostIn" localSheetId="11">#REF!</definedName>
    <definedName name="FredaExplorationCostIn">#REF!</definedName>
    <definedName name="FredaExternalDebtBf" localSheetId="5">#REF!</definedName>
    <definedName name="FredaExternalDebtBf" localSheetId="11">#REF!</definedName>
    <definedName name="FredaExternalDebtBf">#REF!</definedName>
    <definedName name="FredaExternalDebtCf" localSheetId="5">#REF!</definedName>
    <definedName name="FredaExternalDebtCf" localSheetId="11">#REF!</definedName>
    <definedName name="FredaExternalDebtCf">#REF!</definedName>
    <definedName name="FredaExternalDebtCloseOutPayment" localSheetId="5">#REF!</definedName>
    <definedName name="FredaExternalDebtCloseOutPayment" localSheetId="11">#REF!</definedName>
    <definedName name="FredaExternalDebtCloseOutPayment">#REF!</definedName>
    <definedName name="FredaExternalDebtMarginIn" localSheetId="5">#REF!</definedName>
    <definedName name="FredaExternalDebtMarginIn" localSheetId="11">#REF!</definedName>
    <definedName name="FredaExternalDebtMarginIn">#REF!</definedName>
    <definedName name="FredaExternalDebtOpeningBalIn" localSheetId="5">#REF!</definedName>
    <definedName name="FredaExternalDebtOpeningBalIn" localSheetId="11">#REF!</definedName>
    <definedName name="FredaExternalDebtOpeningBalIn">#REF!</definedName>
    <definedName name="FredaExternalDrawdown" localSheetId="5">#REF!</definedName>
    <definedName name="FredaExternalDrawdown" localSheetId="11">#REF!</definedName>
    <definedName name="FredaExternalDrawdown">#REF!</definedName>
    <definedName name="FredaExternalFinalPayment" localSheetId="5">#REF!</definedName>
    <definedName name="FredaExternalFinalPayment" localSheetId="11">#REF!</definedName>
    <definedName name="FredaExternalFinalPayment">#REF!</definedName>
    <definedName name="FredaExternalInterestDue" localSheetId="5">#REF!</definedName>
    <definedName name="FredaExternalInterestDue" localSheetId="11">#REF!</definedName>
    <definedName name="FredaExternalInterestDue">#REF!</definedName>
    <definedName name="FredaExternalInterestPaid" localSheetId="5">#REF!</definedName>
    <definedName name="FredaExternalInterestPaid" localSheetId="11">#REF!</definedName>
    <definedName name="FredaExternalInterestPaid">#REF!</definedName>
    <definedName name="FredaExternalInterestRate" localSheetId="5">#REF!</definedName>
    <definedName name="FredaExternalInterestRate" localSheetId="11">#REF!</definedName>
    <definedName name="FredaExternalInterestRate">#REF!</definedName>
    <definedName name="FredaExternalRepayment" localSheetId="5">#REF!</definedName>
    <definedName name="FredaExternalRepayment" localSheetId="11">#REF!</definedName>
    <definedName name="FredaExternalRepayment">#REF!</definedName>
    <definedName name="FredaFlexCapexIn" localSheetId="5">#REF!</definedName>
    <definedName name="FredaFlexCapexIn" localSheetId="11">#REF!</definedName>
    <definedName name="FredaFlexCapexIn">#REF!</definedName>
    <definedName name="FredaFlexGradeIn" localSheetId="5">#REF!</definedName>
    <definedName name="FredaFlexGradeIn" localSheetId="11">#REF!</definedName>
    <definedName name="FredaFlexGradeIn">#REF!</definedName>
    <definedName name="FredaFlexOpexIn" localSheetId="5">#REF!</definedName>
    <definedName name="FredaFlexOpexIn" localSheetId="11">#REF!</definedName>
    <definedName name="FredaFlexOpexIn">#REF!</definedName>
    <definedName name="FredaFlexOreIn" localSheetId="5">#REF!</definedName>
    <definedName name="FredaFlexOreIn" localSheetId="11">#REF!</definedName>
    <definedName name="FredaFlexOreIn">#REF!</definedName>
    <definedName name="FredaFlexRecoveryIn" localSheetId="5">#REF!</definedName>
    <definedName name="FredaFlexRecoveryIn" localSheetId="11">#REF!</definedName>
    <definedName name="FredaFlexRecoveryIn">#REF!</definedName>
    <definedName name="FredaFlexWasteIn" localSheetId="5">#REF!</definedName>
    <definedName name="FredaFlexWasteIn" localSheetId="11">#REF!</definedName>
    <definedName name="FredaFlexWasteIn">#REF!</definedName>
    <definedName name="FredaG_ACostIn" localSheetId="5">#REF!</definedName>
    <definedName name="FredaG_ACostIn" localSheetId="11">#REF!</definedName>
    <definedName name="FredaG_ACostIn">#REF!</definedName>
    <definedName name="FredaGoldSalesOunces" localSheetId="5">#REF!</definedName>
    <definedName name="FredaGoldSalesOunces" localSheetId="11">#REF!</definedName>
    <definedName name="FredaGoldSalesOunces">#REF!</definedName>
    <definedName name="FredaInterCoBf" localSheetId="5">#REF!</definedName>
    <definedName name="FredaInterCoBf" localSheetId="11">#REF!</definedName>
    <definedName name="FredaInterCoBf">#REF!</definedName>
    <definedName name="FredaInterCoCf" localSheetId="5">#REF!</definedName>
    <definedName name="FredaInterCoCf" localSheetId="11">#REF!</definedName>
    <definedName name="FredaInterCoCf">#REF!</definedName>
    <definedName name="FredaInterCoDebtMarginIn" localSheetId="5">#REF!</definedName>
    <definedName name="FredaInterCoDebtMarginIn" localSheetId="11">#REF!</definedName>
    <definedName name="FredaInterCoDebtMarginIn">#REF!</definedName>
    <definedName name="FredaIntercoDebtOpeningBalIn" localSheetId="5">#REF!</definedName>
    <definedName name="FredaIntercoDebtOpeningBalIn" localSheetId="11">#REF!</definedName>
    <definedName name="FredaIntercoDebtOpeningBalIn">#REF!</definedName>
    <definedName name="FredaInterCoDebtRepaymentIn" localSheetId="5">#REF!</definedName>
    <definedName name="FredaInterCoDebtRepaymentIn" localSheetId="11">#REF!</definedName>
    <definedName name="FredaInterCoDebtRepaymentIn">#REF!</definedName>
    <definedName name="FredaInterCoDrawdown" localSheetId="5">#REF!</definedName>
    <definedName name="FredaInterCoDrawdown" localSheetId="11">#REF!</definedName>
    <definedName name="FredaInterCoDrawdown">#REF!</definedName>
    <definedName name="FredaInterCoInterest" localSheetId="5">#REF!</definedName>
    <definedName name="FredaInterCoInterest" localSheetId="11">#REF!</definedName>
    <definedName name="FredaInterCoInterest">#REF!</definedName>
    <definedName name="FredaInterCoRepayment" localSheetId="5">#REF!</definedName>
    <definedName name="FredaInterCoRepayment" localSheetId="11">#REF!</definedName>
    <definedName name="FredaInterCoRepayment">#REF!</definedName>
    <definedName name="FredaInterestOnCashBalances" localSheetId="5">#REF!</definedName>
    <definedName name="FredaInterestOnCashBalances" localSheetId="11">#REF!</definedName>
    <definedName name="FredaInterestOnCashBalances">#REF!</definedName>
    <definedName name="FredaMetalMilled" localSheetId="5">#REF!</definedName>
    <definedName name="FredaMetalMilled" localSheetId="11">#REF!</definedName>
    <definedName name="FredaMetalMilled">#REF!</definedName>
    <definedName name="FredaMetalMined" localSheetId="5">#REF!</definedName>
    <definedName name="FredaMetalMined" localSheetId="11">#REF!</definedName>
    <definedName name="FredaMetalMined">#REF!</definedName>
    <definedName name="FredaMetRecoveryIn" localSheetId="5">#REF!</definedName>
    <definedName name="FredaMetRecoveryIn" localSheetId="11">#REF!</definedName>
    <definedName name="FredaMetRecoveryIn">#REF!</definedName>
    <definedName name="FredaMinedMetalIn" localSheetId="5">#REF!</definedName>
    <definedName name="FredaMinedMetalIn" localSheetId="11">#REF!</definedName>
    <definedName name="FredaMinedMetalIn">#REF!</definedName>
    <definedName name="FredaMineLife" localSheetId="5">#REF!</definedName>
    <definedName name="FredaMineLife" localSheetId="11">#REF!</definedName>
    <definedName name="FredaMineLife">#REF!</definedName>
    <definedName name="FredaMiningCostsFixedIn" localSheetId="5">#REF!</definedName>
    <definedName name="FredaMiningCostsFixedIn" localSheetId="11">#REF!</definedName>
    <definedName name="FredaMiningCostsFixedIn">#REF!</definedName>
    <definedName name="FredaMiningCostsVarIn" localSheetId="5">#REF!</definedName>
    <definedName name="FredaMiningCostsVarIn" localSheetId="11">#REF!</definedName>
    <definedName name="FredaMiningCostsVarIn">#REF!</definedName>
    <definedName name="FredaNBVBf" localSheetId="5">#REF!</definedName>
    <definedName name="FredaNBVBf" localSheetId="11">#REF!</definedName>
    <definedName name="FredaNBVBf">#REF!</definedName>
    <definedName name="FredaNBVCf" localSheetId="5">#REF!</definedName>
    <definedName name="FredaNBVCf" localSheetId="11">#REF!</definedName>
    <definedName name="FredaNBVCf">#REF!</definedName>
    <definedName name="FredaNetAssets" localSheetId="5">#REF!</definedName>
    <definedName name="FredaNetAssets" localSheetId="11">#REF!</definedName>
    <definedName name="FredaNetAssets">#REF!</definedName>
    <definedName name="FredaOpCostPayables" localSheetId="5">#REF!</definedName>
    <definedName name="FredaOpCostPayables" localSheetId="11">#REF!</definedName>
    <definedName name="FredaOpCostPayables">#REF!</definedName>
    <definedName name="FredaOpCostPayablesIn" localSheetId="5">#REF!</definedName>
    <definedName name="FredaOpCostPayablesIn" localSheetId="11">#REF!</definedName>
    <definedName name="FredaOpCostPayablesIn">#REF!</definedName>
    <definedName name="FredaOpeningCashIn" localSheetId="5">#REF!</definedName>
    <definedName name="FredaOpeningCashIn" localSheetId="11">#REF!</definedName>
    <definedName name="FredaOpeningCashIn">#REF!</definedName>
    <definedName name="FredaOpeningEarningsIn" localSheetId="5">#REF!</definedName>
    <definedName name="FredaOpeningEarningsIn" localSheetId="11">#REF!</definedName>
    <definedName name="FredaOpeningEarningsIn">#REF!</definedName>
    <definedName name="FredaOpeningEquityIn" localSheetId="5">#REF!</definedName>
    <definedName name="FredaOpeningEquityIn" localSheetId="11">#REF!</definedName>
    <definedName name="FredaOpeningEquityIn">#REF!</definedName>
    <definedName name="FredaOpeningExternalDebtIn" localSheetId="5">#REF!</definedName>
    <definedName name="FredaOpeningExternalDebtIn" localSheetId="11">#REF!</definedName>
    <definedName name="FredaOpeningExternalDebtIn">#REF!</definedName>
    <definedName name="FredaOpeningInterCoBalIn" localSheetId="5">#REF!</definedName>
    <definedName name="FredaOpeningInterCoBalIn" localSheetId="11">#REF!</definedName>
    <definedName name="FredaOpeningInterCoBalIn">#REF!</definedName>
    <definedName name="FredaOPeningLTDIn" localSheetId="5">#REF!</definedName>
    <definedName name="FredaOPeningLTDIn" localSheetId="11">#REF!</definedName>
    <definedName name="FredaOPeningLTDIn">#REF!</definedName>
    <definedName name="FredaOPeningNBVIn" localSheetId="5">#REF!</definedName>
    <definedName name="FredaOPeningNBVIn" localSheetId="11">#REF!</definedName>
    <definedName name="FredaOPeningNBVIn">#REF!</definedName>
    <definedName name="FredaOpeningPayablesIn" localSheetId="5">#REF!</definedName>
    <definedName name="FredaOpeningPayablesIn" localSheetId="11">#REF!</definedName>
    <definedName name="FredaOpeningPayablesIn">#REF!</definedName>
    <definedName name="FredaOpeningProvisionsIn" localSheetId="5">#REF!</definedName>
    <definedName name="FredaOpeningProvisionsIn" localSheetId="11">#REF!</definedName>
    <definedName name="FredaOpeningProvisionsIn">#REF!</definedName>
    <definedName name="FredaOpeningReceivablesIn" localSheetId="5">#REF!</definedName>
    <definedName name="FredaOpeningReceivablesIn" localSheetId="11">#REF!</definedName>
    <definedName name="FredaOpeningReceivablesIn">#REF!</definedName>
    <definedName name="FredaOpeningStockIn" localSheetId="5">#REF!</definedName>
    <definedName name="FredaOpeningStockIn" localSheetId="11">#REF!</definedName>
    <definedName name="FredaOpeningStockIn">#REF!</definedName>
    <definedName name="FredaOperatingCosts" localSheetId="5">#REF!</definedName>
    <definedName name="FredaOperatingCosts" localSheetId="11">#REF!</definedName>
    <definedName name="FredaOperatingCosts">#REF!</definedName>
    <definedName name="FredaOperatingCostsPaid" localSheetId="5">#REF!</definedName>
    <definedName name="FredaOperatingCostsPaid" localSheetId="11">#REF!</definedName>
    <definedName name="FredaOperatingCostsPaid">#REF!</definedName>
    <definedName name="FredaOreMilled" localSheetId="5">#REF!</definedName>
    <definedName name="FredaOreMilled" localSheetId="11">#REF!</definedName>
    <definedName name="FredaOreMilled">#REF!</definedName>
    <definedName name="FredaOreMined" localSheetId="5">#REF!</definedName>
    <definedName name="FredaOreMined" localSheetId="11">#REF!</definedName>
    <definedName name="FredaOreMined">#REF!</definedName>
    <definedName name="FredaOreMinedIn" localSheetId="5">#REF!</definedName>
    <definedName name="FredaOreMinedIn" localSheetId="11">#REF!</definedName>
    <definedName name="FredaOreMinedIn">#REF!</definedName>
    <definedName name="FredaOtherCostIn" localSheetId="5">#REF!</definedName>
    <definedName name="FredaOtherCostIn" localSheetId="11">#REF!</definedName>
    <definedName name="FredaOtherCostIn">#REF!</definedName>
    <definedName name="FredaOtherCostPayableDays" localSheetId="5">#REF!</definedName>
    <definedName name="FredaOtherCostPayableDays" localSheetId="11">#REF!</definedName>
    <definedName name="FredaOtherCostPayableDays">#REF!</definedName>
    <definedName name="FredaOtherCostPayables" localSheetId="5">#REF!</definedName>
    <definedName name="FredaOtherCostPayables" localSheetId="11">#REF!</definedName>
    <definedName name="FredaOtherCostPayables">#REF!</definedName>
    <definedName name="FredaOtherCostPayablesIn" localSheetId="5">#REF!</definedName>
    <definedName name="FredaOtherCostPayablesIn" localSheetId="11">#REF!</definedName>
    <definedName name="FredaOtherCostPayablesIn">#REF!</definedName>
    <definedName name="FredaOtherCostsPaid" localSheetId="5">#REF!</definedName>
    <definedName name="FredaOtherCostsPaid" localSheetId="11">#REF!</definedName>
    <definedName name="FredaOtherCostsPaid">#REF!</definedName>
    <definedName name="FredaOtherIncome" localSheetId="5">#REF!</definedName>
    <definedName name="FredaOtherIncome" localSheetId="11">#REF!</definedName>
    <definedName name="FredaOtherIncome">#REF!</definedName>
    <definedName name="FredaOtherIncomeReceived" localSheetId="5">#REF!</definedName>
    <definedName name="FredaOtherIncomeReceived" localSheetId="11">#REF!</definedName>
    <definedName name="FredaOtherIncomeReceived">#REF!</definedName>
    <definedName name="FredaOtherReceivables" localSheetId="5">#REF!</definedName>
    <definedName name="FredaOtherReceivables" localSheetId="11">#REF!</definedName>
    <definedName name="FredaOtherReceivables">#REF!</definedName>
    <definedName name="FredaPayablesDaysIn" localSheetId="5">#REF!</definedName>
    <definedName name="FredaPayablesDaysIn" localSheetId="11">#REF!</definedName>
    <definedName name="FredaPayablesDaysIn">#REF!</definedName>
    <definedName name="FredaProcessCostFixedIn" localSheetId="5">#REF!</definedName>
    <definedName name="FredaProcessCostFixedIn" localSheetId="11">#REF!</definedName>
    <definedName name="FredaProcessCostFixedIn">#REF!</definedName>
    <definedName name="FredaProcessCostVarIn" localSheetId="5">#REF!</definedName>
    <definedName name="FredaProcessCostVarIn" localSheetId="11">#REF!</definedName>
    <definedName name="FredaProcessCostVarIn">#REF!</definedName>
    <definedName name="FredaQuarterTaxPaid" localSheetId="5">#REF!</definedName>
    <definedName name="FredaQuarterTaxPaid" localSheetId="11">#REF!</definedName>
    <definedName name="FredaQuarterTaxPaid">#REF!</definedName>
    <definedName name="FredaReceivableDaysIn" localSheetId="5">#REF!</definedName>
    <definedName name="FredaReceivableDaysIn" localSheetId="11">#REF!</definedName>
    <definedName name="FredaReceivableDaysIn">#REF!</definedName>
    <definedName name="FredaReceivableRevenueIn" localSheetId="5">#REF!</definedName>
    <definedName name="FredaReceivableRevenueIn" localSheetId="11">#REF!</definedName>
    <definedName name="FredaReceivableRevenueIn">#REF!</definedName>
    <definedName name="FredaRecoveredGold" localSheetId="5">#REF!</definedName>
    <definedName name="FredaRecoveredGold" localSheetId="11">#REF!</definedName>
    <definedName name="FredaRecoveredGold">#REF!</definedName>
    <definedName name="FredaRecovery" localSheetId="5">#REF!</definedName>
    <definedName name="FredaRecovery" localSheetId="11">#REF!</definedName>
    <definedName name="FredaRecovery">#REF!</definedName>
    <definedName name="FredaRefiningChargeIn" localSheetId="5">#REF!</definedName>
    <definedName name="FredaRefiningChargeIn" localSheetId="11">#REF!</definedName>
    <definedName name="FredaRefiningChargeIn">#REF!</definedName>
    <definedName name="FredaRefiningCharges" localSheetId="5">#REF!</definedName>
    <definedName name="FredaRefiningCharges" localSheetId="11">#REF!</definedName>
    <definedName name="FredaRefiningCharges">#REF!</definedName>
    <definedName name="FredaRevenue" localSheetId="5">#REF!</definedName>
    <definedName name="FredaRevenue" localSheetId="11">#REF!</definedName>
    <definedName name="FredaRevenue">#REF!</definedName>
    <definedName name="FredaRevenueReceivables" localSheetId="5">#REF!</definedName>
    <definedName name="FredaRevenueReceivables" localSheetId="11">#REF!</definedName>
    <definedName name="FredaRevenueReceivables">#REF!</definedName>
    <definedName name="FredaRevenueReceived" localSheetId="5">#REF!</definedName>
    <definedName name="FredaRevenueReceived" localSheetId="11">#REF!</definedName>
    <definedName name="FredaRevenueReceived">#REF!</definedName>
    <definedName name="FredaRevenueSpot" localSheetId="5">#REF!</definedName>
    <definedName name="FredaRevenueSpot" localSheetId="11">#REF!</definedName>
    <definedName name="FredaRevenueSpot">#REF!</definedName>
    <definedName name="FredaRoyaltyDue" localSheetId="5">#REF!</definedName>
    <definedName name="FredaRoyaltyDue" localSheetId="11">#REF!</definedName>
    <definedName name="FredaRoyaltyDue">#REF!</definedName>
    <definedName name="FredaRoyaltyPaid" localSheetId="5">#REF!</definedName>
    <definedName name="FredaRoyaltyPaid" localSheetId="11">#REF!</definedName>
    <definedName name="FredaRoyaltyPaid">#REF!</definedName>
    <definedName name="FredaRoyaltyPayable" localSheetId="5">#REF!</definedName>
    <definedName name="FredaRoyaltyPayable" localSheetId="11">#REF!</definedName>
    <definedName name="FredaRoyaltyPayable">#REF!</definedName>
    <definedName name="FredaRoyaltyPayableDays" localSheetId="5">#REF!</definedName>
    <definedName name="FredaRoyaltyPayableDays" localSheetId="11">#REF!</definedName>
    <definedName name="FredaRoyaltyPayableDays">#REF!</definedName>
    <definedName name="FredaRoyaltyPayablesIn" localSheetId="5">#REF!</definedName>
    <definedName name="FredaRoyaltyPayablesIn" localSheetId="11">#REF!</definedName>
    <definedName name="FredaRoyaltyPayablesIn">#REF!</definedName>
    <definedName name="FredaShareholdersFunds" localSheetId="5">#REF!</definedName>
    <definedName name="FredaShareholdersFunds" localSheetId="11">#REF!</definedName>
    <definedName name="FredaShareholdersFunds">#REF!</definedName>
    <definedName name="FredaStockpileMetalIn" localSheetId="5">#REF!</definedName>
    <definedName name="FredaStockpileMetalIn" localSheetId="11">#REF!</definedName>
    <definedName name="FredaStockpileMetalIn">#REF!</definedName>
    <definedName name="FredaStockpileMetalMined" localSheetId="5">#REF!</definedName>
    <definedName name="FredaStockpileMetalMined" localSheetId="11">#REF!</definedName>
    <definedName name="FredaStockpileMetalMined">#REF!</definedName>
    <definedName name="FredaStockpileMined" localSheetId="5">#REF!</definedName>
    <definedName name="FredaStockpileMined" localSheetId="11">#REF!</definedName>
    <definedName name="FredaStockpileMined">#REF!</definedName>
    <definedName name="FredaStockpileMinedIn" localSheetId="5">#REF!</definedName>
    <definedName name="FredaStockpileMinedIn" localSheetId="11">#REF!</definedName>
    <definedName name="FredaStockpileMinedIn">#REF!</definedName>
    <definedName name="FredaTaxCapitalAllowanceIn" localSheetId="5">#REF!</definedName>
    <definedName name="FredaTaxCapitalAllowanceIn" localSheetId="11">#REF!</definedName>
    <definedName name="FredaTaxCapitalAllowanceIn">#REF!</definedName>
    <definedName name="FredaTaxDepreciationClass1In" localSheetId="5">#REF!</definedName>
    <definedName name="FredaTaxDepreciationClass1In" localSheetId="11">#REF!</definedName>
    <definedName name="FredaTaxDepreciationClass1In">#REF!</definedName>
    <definedName name="FredaTaxDepreciationClass2In" localSheetId="5">#REF!</definedName>
    <definedName name="FredaTaxDepreciationClass2In" localSheetId="11">#REF!</definedName>
    <definedName name="FredaTaxDepreciationClass2In">#REF!</definedName>
    <definedName name="FredaTaxDepreciationClass3In" localSheetId="5">#REF!</definedName>
    <definedName name="FredaTaxDepreciationClass3In" localSheetId="11">#REF!</definedName>
    <definedName name="FredaTaxDepreciationClass3In">#REF!</definedName>
    <definedName name="FredaTaxDue" localSheetId="5">#REF!</definedName>
    <definedName name="FredaTaxDue" localSheetId="11">#REF!</definedName>
    <definedName name="FredaTaxDue">#REF!</definedName>
    <definedName name="FredaTaxExchangeRate" localSheetId="5">#REF!</definedName>
    <definedName name="FredaTaxExchangeRate" localSheetId="11">#REF!</definedName>
    <definedName name="FredaTaxExchangeRate">#REF!</definedName>
    <definedName name="FredaTaxOpeningCAIn" localSheetId="5">#REF!</definedName>
    <definedName name="FredaTaxOpeningCAIn" localSheetId="11">#REF!</definedName>
    <definedName name="FredaTaxOpeningCAIn">#REF!</definedName>
    <definedName name="FredaTaxOpeningLossess" localSheetId="5">#REF!</definedName>
    <definedName name="FredaTaxOpeningLossess" localSheetId="11">#REF!</definedName>
    <definedName name="FredaTaxOpeningLossess">#REF!</definedName>
    <definedName name="FredaTaxOpeningNBV" localSheetId="5">#REF!</definedName>
    <definedName name="FredaTaxOpeningNBV" localSheetId="11">#REF!</definedName>
    <definedName name="FredaTaxOpeningNBV">#REF!</definedName>
    <definedName name="FredaTaxPaid" localSheetId="5">#REF!</definedName>
    <definedName name="FredaTaxPaid" localSheetId="11">#REF!</definedName>
    <definedName name="FredaTaxPaid">#REF!</definedName>
    <definedName name="FredaTaxPayable" localSheetId="5">#REF!</definedName>
    <definedName name="FredaTaxPayable" localSheetId="11">#REF!</definedName>
    <definedName name="FredaTaxPayable">#REF!</definedName>
    <definedName name="FredaTaxPayablesIn" localSheetId="5">#REF!</definedName>
    <definedName name="FredaTaxPayablesIn" localSheetId="11">#REF!</definedName>
    <definedName name="FredaTaxPayablesIn">#REF!</definedName>
    <definedName name="FredaTaxRateIn" localSheetId="5">#REF!</definedName>
    <definedName name="FredaTaxRateIn" localSheetId="11">#REF!</definedName>
    <definedName name="FredaTaxRateIn">#REF!</definedName>
    <definedName name="FredaTaxRoyalty1In" localSheetId="5">#REF!</definedName>
    <definedName name="FredaTaxRoyalty1In" localSheetId="11">#REF!</definedName>
    <definedName name="FredaTaxRoyalty1In">#REF!</definedName>
    <definedName name="FredaTaxRoyalty2In" localSheetId="5">#REF!</definedName>
    <definedName name="FredaTaxRoyalty2In" localSheetId="11">#REF!</definedName>
    <definedName name="FredaTaxRoyalty2In">#REF!</definedName>
    <definedName name="FredaTaxRoyalty3In" localSheetId="5">#REF!</definedName>
    <definedName name="FredaTaxRoyalty3In" localSheetId="11">#REF!</definedName>
    <definedName name="FredaTaxRoyalty3In">#REF!</definedName>
    <definedName name="FredaWasteMined" localSheetId="5">#REF!</definedName>
    <definedName name="FredaWasteMined" localSheetId="11">#REF!</definedName>
    <definedName name="FredaWasteMined">#REF!</definedName>
    <definedName name="FredaWasteMinedIn" localSheetId="5">#REF!</definedName>
    <definedName name="FredaWasteMinedIn" localSheetId="11">#REF!</definedName>
    <definedName name="FredaWasteMinedIn">#REF!</definedName>
    <definedName name="Full_Print" localSheetId="5">#REF!</definedName>
    <definedName name="Full_Print" localSheetId="11">#REF!</definedName>
    <definedName name="Full_Print">#REF!</definedName>
    <definedName name="gb_1">'[7]Расчет-выпуск'!$F$28</definedName>
    <definedName name="gb_2" localSheetId="5">[8]Проект2002!#REF!</definedName>
    <definedName name="gb_2" localSheetId="11">[8]Проект2002!#REF!</definedName>
    <definedName name="gb_2">[8]Проект2002!#REF!</definedName>
    <definedName name="gb_3" localSheetId="5">[8]Проект2002!#REF!</definedName>
    <definedName name="gb_3" localSheetId="11">[8]Проект2002!#REF!</definedName>
    <definedName name="gb_3">[8]Проект2002!#REF!</definedName>
    <definedName name="gd_1">'[7]Расчет-выпуск'!$F$61</definedName>
    <definedName name="gd_2" localSheetId="5">[8]Проект2002!#REF!</definedName>
    <definedName name="gd_2" localSheetId="11">[8]Проект2002!#REF!</definedName>
    <definedName name="gd_2">[8]Проект2002!#REF!</definedName>
    <definedName name="gd_3" localSheetId="5">[8]Проект2002!#REF!</definedName>
    <definedName name="gd_3" localSheetId="11">[8]Проект2002!#REF!</definedName>
    <definedName name="gd_3">[8]Проект2002!#REF!</definedName>
    <definedName name="GeitaAshantiInterest" localSheetId="5">#REF!</definedName>
    <definedName name="GeitaAshantiInterest" localSheetId="11">#REF!</definedName>
    <definedName name="GeitaAshantiInterest">#REF!</definedName>
    <definedName name="GeitaCapexMaintenanceIn" localSheetId="5">#REF!</definedName>
    <definedName name="GeitaCapexMaintenanceIn" localSheetId="11">#REF!</definedName>
    <definedName name="GeitaCapexMaintenanceIn">#REF!</definedName>
    <definedName name="GeitaCapexProjectIn" localSheetId="5">#REF!</definedName>
    <definedName name="GeitaCapexProjectIn" localSheetId="11">#REF!</definedName>
    <definedName name="GeitaCapexProjectIn">#REF!</definedName>
    <definedName name="GeitaCapexTotal" localSheetId="5">#REF!</definedName>
    <definedName name="GeitaCapexTotal" localSheetId="11">#REF!</definedName>
    <definedName name="GeitaCapexTotal">#REF!</definedName>
    <definedName name="GeitaCapitalAllowanceIn" localSheetId="5">#REF!</definedName>
    <definedName name="GeitaCapitalAllowanceIn" localSheetId="11">#REF!</definedName>
    <definedName name="GeitaCapitalAllowanceIn">#REF!</definedName>
    <definedName name="GeitaCapitalAllowancesOpeningBalIn" localSheetId="5">#REF!</definedName>
    <definedName name="GeitaCapitalAllowancesOpeningBalIn" localSheetId="11">#REF!</definedName>
    <definedName name="GeitaCapitalAllowancesOpeningBalIn">#REF!</definedName>
    <definedName name="GeitaCashflowtoAshanti" localSheetId="5">#REF!</definedName>
    <definedName name="GeitaCashflowtoAshanti" localSheetId="11">#REF!</definedName>
    <definedName name="GeitaCashflowtoAshanti">#REF!</definedName>
    <definedName name="GeitaCFADS" localSheetId="5">#REF!</definedName>
    <definedName name="GeitaCFADS" localSheetId="11">#REF!</definedName>
    <definedName name="GeitaCFADS">#REF!</definedName>
    <definedName name="GeitaClosureCostIn" localSheetId="5">#REF!</definedName>
    <definedName name="GeitaClosureCostIn" localSheetId="11">#REF!</definedName>
    <definedName name="GeitaClosureCostIn">#REF!</definedName>
    <definedName name="GeitaCorpChargeIn" localSheetId="5">#REF!</definedName>
    <definedName name="GeitaCorpChargeIn" localSheetId="11">#REF!</definedName>
    <definedName name="GeitaCorpChargeIn">#REF!</definedName>
    <definedName name="GeitaDepreciation" localSheetId="5">#REF!</definedName>
    <definedName name="GeitaDepreciation" localSheetId="11">#REF!</definedName>
    <definedName name="GeitaDepreciation">#REF!</definedName>
    <definedName name="GeitaDirectCosts" localSheetId="5">#REF!</definedName>
    <definedName name="GeitaDirectCosts" localSheetId="11">#REF!</definedName>
    <definedName name="GeitaDirectCosts">#REF!</definedName>
    <definedName name="GeitaDirectCostsPaid" localSheetId="5">#REF!</definedName>
    <definedName name="GeitaDirectCostsPaid" localSheetId="11">#REF!</definedName>
    <definedName name="GeitaDirectCostsPaid">#REF!</definedName>
    <definedName name="GeitaExceptionalCostIn" localSheetId="5">#REF!</definedName>
    <definedName name="GeitaExceptionalCostIn" localSheetId="11">#REF!</definedName>
    <definedName name="GeitaExceptionalCostIn">#REF!</definedName>
    <definedName name="GeitaExplorationCostIn" localSheetId="5">#REF!</definedName>
    <definedName name="GeitaExplorationCostIn" localSheetId="11">#REF!</definedName>
    <definedName name="GeitaExplorationCostIn">#REF!</definedName>
    <definedName name="GeitaExternalDebtBf" localSheetId="5">#REF!</definedName>
    <definedName name="GeitaExternalDebtBf" localSheetId="11">#REF!</definedName>
    <definedName name="GeitaExternalDebtBf">#REF!</definedName>
    <definedName name="GeitaExternalDebtCf" localSheetId="5">#REF!</definedName>
    <definedName name="GeitaExternalDebtCf" localSheetId="11">#REF!</definedName>
    <definedName name="GeitaExternalDebtCf">#REF!</definedName>
    <definedName name="GeitaExternalDebtMarginIn" localSheetId="5">#REF!</definedName>
    <definedName name="GeitaExternalDebtMarginIn" localSheetId="11">#REF!</definedName>
    <definedName name="GeitaExternalDebtMarginIn">#REF!</definedName>
    <definedName name="GeitaExternalDebtOpeningBalIn" localSheetId="5">#REF!</definedName>
    <definedName name="GeitaExternalDebtOpeningBalIn" localSheetId="11">#REF!</definedName>
    <definedName name="GeitaExternalDebtOpeningBalIn">#REF!</definedName>
    <definedName name="GeitaExternalDebtPRIIn" localSheetId="5">#REF!</definedName>
    <definedName name="GeitaExternalDebtPRIIn" localSheetId="11">#REF!</definedName>
    <definedName name="GeitaExternalDebtPRIIn">#REF!</definedName>
    <definedName name="GeitaExternalDebtRepaymentIn" localSheetId="5">#REF!</definedName>
    <definedName name="GeitaExternalDebtRepaymentIn" localSheetId="11">#REF!</definedName>
    <definedName name="GeitaExternalDebtRepaymentIn">#REF!</definedName>
    <definedName name="GeitaExternalDrawdown" localSheetId="5">#REF!</definedName>
    <definedName name="GeitaExternalDrawdown" localSheetId="11">#REF!</definedName>
    <definedName name="GeitaExternalDrawdown">#REF!</definedName>
    <definedName name="GeitaExternalInterestDue" localSheetId="5">#REF!</definedName>
    <definedName name="GeitaExternalInterestDue" localSheetId="11">#REF!</definedName>
    <definedName name="GeitaExternalInterestDue">#REF!</definedName>
    <definedName name="GeitaExternalInterestPaid" localSheetId="5">#REF!</definedName>
    <definedName name="GeitaExternalInterestPaid" localSheetId="11">#REF!</definedName>
    <definedName name="GeitaExternalInterestPaid">#REF!</definedName>
    <definedName name="GeitaExternalInterestRate" localSheetId="5">#REF!</definedName>
    <definedName name="GeitaExternalInterestRate" localSheetId="11">#REF!</definedName>
    <definedName name="GeitaExternalInterestRate">#REF!</definedName>
    <definedName name="GeitaExternalRepayment" localSheetId="5">#REF!</definedName>
    <definedName name="GeitaExternalRepayment" localSheetId="11">#REF!</definedName>
    <definedName name="GeitaExternalRepayment">#REF!</definedName>
    <definedName name="GeitaFlexCapexIn" localSheetId="5">#REF!</definedName>
    <definedName name="GeitaFlexCapexIn" localSheetId="11">#REF!</definedName>
    <definedName name="GeitaFlexCapexIn">#REF!</definedName>
    <definedName name="GeitaFlexGradeIn" localSheetId="5">#REF!</definedName>
    <definedName name="GeitaFlexGradeIn" localSheetId="11">#REF!</definedName>
    <definedName name="GeitaFlexGradeIn">#REF!</definedName>
    <definedName name="GeitaFlexOpexIn" localSheetId="5">#REF!</definedName>
    <definedName name="GeitaFlexOpexIn" localSheetId="11">#REF!</definedName>
    <definedName name="GeitaFlexOpexIn">#REF!</definedName>
    <definedName name="GeitaFlexOreIn" localSheetId="5">#REF!</definedName>
    <definedName name="GeitaFlexOreIn" localSheetId="11">#REF!</definedName>
    <definedName name="GeitaFlexOreIn">#REF!</definedName>
    <definedName name="GeitaFlexRecoveryIn" localSheetId="5">#REF!</definedName>
    <definedName name="GeitaFlexRecoveryIn" localSheetId="11">#REF!</definedName>
    <definedName name="GeitaFlexRecoveryIn">#REF!</definedName>
    <definedName name="GeitaFlexWasteIn" localSheetId="5">#REF!</definedName>
    <definedName name="GeitaFlexWasteIn" localSheetId="11">#REF!</definedName>
    <definedName name="GeitaFlexWasteIn">#REF!</definedName>
    <definedName name="GeitaG_ACostIn" localSheetId="5">#REF!</definedName>
    <definedName name="GeitaG_ACostIn" localSheetId="11">#REF!</definedName>
    <definedName name="GeitaG_ACostIn">#REF!</definedName>
    <definedName name="GeitaGoldSalesOunces" localSheetId="5">#REF!</definedName>
    <definedName name="GeitaGoldSalesOunces" localSheetId="11">#REF!</definedName>
    <definedName name="GeitaGoldSalesOunces">#REF!</definedName>
    <definedName name="GeitaHedgeBookCashflowToModel" localSheetId="5">#REF!</definedName>
    <definedName name="GeitaHedgeBookCashflowToModel" localSheetId="11">#REF!</definedName>
    <definedName name="GeitaHedgeBookCashflowToModel">#REF!</definedName>
    <definedName name="GeitaInterCoBf" localSheetId="5">#REF!</definedName>
    <definedName name="GeitaInterCoBf" localSheetId="11">#REF!</definedName>
    <definedName name="GeitaInterCoBf">#REF!</definedName>
    <definedName name="GeitaInterCoCf" localSheetId="5">#REF!</definedName>
    <definedName name="GeitaInterCoCf" localSheetId="11">#REF!</definedName>
    <definedName name="GeitaInterCoCf">#REF!</definedName>
    <definedName name="GeitaInterCoDebtMarginIn" localSheetId="5">#REF!</definedName>
    <definedName name="GeitaInterCoDebtMarginIn" localSheetId="11">#REF!</definedName>
    <definedName name="GeitaInterCoDebtMarginIn">#REF!</definedName>
    <definedName name="GeitaInterCoDebtOpeningBalIn" localSheetId="5">#REF!</definedName>
    <definedName name="GeitaInterCoDebtOpeningBalIn" localSheetId="11">#REF!</definedName>
    <definedName name="GeitaInterCoDebtOpeningBalIn">#REF!</definedName>
    <definedName name="GeitaInterCoDebtRepaymentIn" localSheetId="5">#REF!</definedName>
    <definedName name="GeitaInterCoDebtRepaymentIn" localSheetId="11">#REF!</definedName>
    <definedName name="GeitaInterCoDebtRepaymentIn">#REF!</definedName>
    <definedName name="GeitaInterCoDrawdown" localSheetId="5">#REF!</definedName>
    <definedName name="GeitaInterCoDrawdown" localSheetId="11">#REF!</definedName>
    <definedName name="GeitaInterCoDrawdown">#REF!</definedName>
    <definedName name="GeitaInterCoRepayment" localSheetId="5">#REF!</definedName>
    <definedName name="GeitaInterCoRepayment" localSheetId="11">#REF!</definedName>
    <definedName name="GeitaInterCoRepayment">#REF!</definedName>
    <definedName name="GeitaInterestOnCashBalances" localSheetId="5">#REF!</definedName>
    <definedName name="GeitaInterestOnCashBalances" localSheetId="11">#REF!</definedName>
    <definedName name="GeitaInterestOnCashBalances">#REF!</definedName>
    <definedName name="GeitaLoanLifePeriod" localSheetId="5">#REF!</definedName>
    <definedName name="GeitaLoanLifePeriod" localSheetId="11">#REF!</definedName>
    <definedName name="GeitaLoanLifePeriod">#REF!</definedName>
    <definedName name="GeitaLoanLifePrepaymentSweepIn" localSheetId="5">#REF!</definedName>
    <definedName name="GeitaLoanLifePrepaymentSweepIn" localSheetId="11">#REF!</definedName>
    <definedName name="GeitaLoanLifePrepaymentSweepIn">#REF!</definedName>
    <definedName name="GeitaLoanPRIDue" localSheetId="5">#REF!</definedName>
    <definedName name="GeitaLoanPRIDue" localSheetId="11">#REF!</definedName>
    <definedName name="GeitaLoanPRIDue">#REF!</definedName>
    <definedName name="GeitaLoanPRIPaid" localSheetId="5">#REF!</definedName>
    <definedName name="GeitaLoanPRIPaid" localSheetId="11">#REF!</definedName>
    <definedName name="GeitaLoanPRIPaid">#REF!</definedName>
    <definedName name="GeitaMarginOnCashBalances" localSheetId="5">#REF!</definedName>
    <definedName name="GeitaMarginOnCashBalances" localSheetId="11">#REF!</definedName>
    <definedName name="GeitaMarginOnCashBalances">#REF!</definedName>
    <definedName name="GeitaMaxCashBalanceIn" localSheetId="5">#REF!</definedName>
    <definedName name="GeitaMaxCashBalanceIn" localSheetId="11">#REF!</definedName>
    <definedName name="GeitaMaxCashBalanceIn">#REF!</definedName>
    <definedName name="GeitaMaxSweepPrepaymentIn" localSheetId="5">#REF!</definedName>
    <definedName name="GeitaMaxSweepPrepaymentIn" localSheetId="11">#REF!</definedName>
    <definedName name="GeitaMaxSweepPrepaymentIn">#REF!</definedName>
    <definedName name="GeitaMetalMilled" localSheetId="5">#REF!</definedName>
    <definedName name="GeitaMetalMilled" localSheetId="11">#REF!</definedName>
    <definedName name="GeitaMetalMilled">#REF!</definedName>
    <definedName name="GeitaMetalMined" localSheetId="5">#REF!</definedName>
    <definedName name="GeitaMetalMined" localSheetId="11">#REF!</definedName>
    <definedName name="GeitaMetalMined">#REF!</definedName>
    <definedName name="GeitaMetInventoryRecoveryIn" localSheetId="5">#REF!</definedName>
    <definedName name="GeitaMetInventoryRecoveryIn" localSheetId="11">#REF!</definedName>
    <definedName name="GeitaMetInventoryRecoveryIn">#REF!</definedName>
    <definedName name="GeitaMetRecoveryIn" localSheetId="5">#REF!</definedName>
    <definedName name="GeitaMetRecoveryIn" localSheetId="11">#REF!</definedName>
    <definedName name="GeitaMetRecoveryIn">#REF!</definedName>
    <definedName name="GeitaMilledMetalIn" localSheetId="5">#REF!</definedName>
    <definedName name="GeitaMilledMetalIn" localSheetId="11">#REF!</definedName>
    <definedName name="GeitaMilledMetalIn">#REF!</definedName>
    <definedName name="GeitaMinedMetalIn" localSheetId="5">#REF!</definedName>
    <definedName name="GeitaMinedMetalIn" localSheetId="11">#REF!</definedName>
    <definedName name="GeitaMinedMetalIn">#REF!</definedName>
    <definedName name="GeitaMineLife" localSheetId="5">#REF!</definedName>
    <definedName name="GeitaMineLife" localSheetId="11">#REF!</definedName>
    <definedName name="GeitaMineLife">#REF!</definedName>
    <definedName name="GeitaMiningCostsFixedIn" localSheetId="5">#REF!</definedName>
    <definedName name="GeitaMiningCostsFixedIn" localSheetId="11">#REF!</definedName>
    <definedName name="GeitaMiningCostsFixedIn">#REF!</definedName>
    <definedName name="GeitaMiningCostsVarIn" localSheetId="5">#REF!</definedName>
    <definedName name="GeitaMiningCostsVarIn" localSheetId="11">#REF!</definedName>
    <definedName name="GeitaMiningCostsVarIn">#REF!</definedName>
    <definedName name="GeitaNBVBf" localSheetId="5">#REF!</definedName>
    <definedName name="GeitaNBVBf" localSheetId="11">#REF!</definedName>
    <definedName name="GeitaNBVBf">#REF!</definedName>
    <definedName name="GeitaNBVCf" localSheetId="5">#REF!</definedName>
    <definedName name="GeitaNBVCf" localSheetId="11">#REF!</definedName>
    <definedName name="GeitaNBVCf">#REF!</definedName>
    <definedName name="GeitaNetAssets" localSheetId="5">#REF!</definedName>
    <definedName name="GeitaNetAssets" localSheetId="11">#REF!</definedName>
    <definedName name="GeitaNetAssets">#REF!</definedName>
    <definedName name="GeitaOpCostPayables" localSheetId="5">#REF!</definedName>
    <definedName name="GeitaOpCostPayables" localSheetId="11">#REF!</definedName>
    <definedName name="GeitaOpCostPayables">#REF!</definedName>
    <definedName name="GeitaOpCostPayablesIn" localSheetId="5">#REF!</definedName>
    <definedName name="GeitaOpCostPayablesIn" localSheetId="11">#REF!</definedName>
    <definedName name="GeitaOpCostPayablesIn">#REF!</definedName>
    <definedName name="GeitaOpeningCashIn" localSheetId="5">#REF!</definedName>
    <definedName name="GeitaOpeningCashIn" localSheetId="11">#REF!</definedName>
    <definedName name="GeitaOpeningCashIn">#REF!</definedName>
    <definedName name="GeitaOpeningEarningsIn" localSheetId="5">#REF!</definedName>
    <definedName name="GeitaOpeningEarningsIn" localSheetId="11">#REF!</definedName>
    <definedName name="GeitaOpeningEarningsIn">#REF!</definedName>
    <definedName name="GeitaOpeningEquityIn" localSheetId="5">#REF!</definedName>
    <definedName name="GeitaOpeningEquityIn" localSheetId="11">#REF!</definedName>
    <definedName name="GeitaOpeningEquityIn">#REF!</definedName>
    <definedName name="GeitaOpeningExternalDebtIn" localSheetId="5">#REF!</definedName>
    <definedName name="GeitaOpeningExternalDebtIn" localSheetId="11">#REF!</definedName>
    <definedName name="GeitaOpeningExternalDebtIn">#REF!</definedName>
    <definedName name="GeitaOpeningInterCoBalIn" localSheetId="5">#REF!</definedName>
    <definedName name="GeitaOpeningInterCoBalIn" localSheetId="11">#REF!</definedName>
    <definedName name="GeitaOpeningInterCoBalIn">#REF!</definedName>
    <definedName name="GeitaOpeningLTDIn" localSheetId="5">#REF!</definedName>
    <definedName name="GeitaOpeningLTDIn" localSheetId="11">#REF!</definedName>
    <definedName name="GeitaOpeningLTDIn">#REF!</definedName>
    <definedName name="GeitaOpeningNBVIn" localSheetId="5">#REF!</definedName>
    <definedName name="GeitaOpeningNBVIn" localSheetId="11">#REF!</definedName>
    <definedName name="GeitaOpeningNBVIn">#REF!</definedName>
    <definedName name="GeitaOpeningPayablesIn" localSheetId="5">#REF!</definedName>
    <definedName name="GeitaOpeningPayablesIn" localSheetId="11">#REF!</definedName>
    <definedName name="GeitaOpeningPayablesIn">#REF!</definedName>
    <definedName name="GeitaOpeningProvisionsIn" localSheetId="5">#REF!</definedName>
    <definedName name="GeitaOpeningProvisionsIn" localSheetId="11">#REF!</definedName>
    <definedName name="GeitaOpeningProvisionsIn">#REF!</definedName>
    <definedName name="GeitaOpeningReceivablesIn" localSheetId="5">#REF!</definedName>
    <definedName name="GeitaOpeningReceivablesIn" localSheetId="11">#REF!</definedName>
    <definedName name="GeitaOpeningReceivablesIn">#REF!</definedName>
    <definedName name="GeitaOpeningStockIn" localSheetId="5">#REF!</definedName>
    <definedName name="GeitaOpeningStockIn" localSheetId="11">#REF!</definedName>
    <definedName name="GeitaOpeningStockIn">#REF!</definedName>
    <definedName name="GeitaOperatingCosts" localSheetId="5">#REF!</definedName>
    <definedName name="GeitaOperatingCosts" localSheetId="11">#REF!</definedName>
    <definedName name="GeitaOperatingCosts">#REF!</definedName>
    <definedName name="GeitaOperatingCostsPaid" localSheetId="5">#REF!</definedName>
    <definedName name="GeitaOperatingCostsPaid" localSheetId="11">#REF!</definedName>
    <definedName name="GeitaOperatingCostsPaid">#REF!</definedName>
    <definedName name="GeitaOreMilled" localSheetId="5">#REF!</definedName>
    <definedName name="GeitaOreMilled" localSheetId="11">#REF!</definedName>
    <definedName name="GeitaOreMilled">#REF!</definedName>
    <definedName name="GeitaOreMilledIn" localSheetId="5">#REF!</definedName>
    <definedName name="GeitaOreMilledIn" localSheetId="11">#REF!</definedName>
    <definedName name="GeitaOreMilledIn">#REF!</definedName>
    <definedName name="GeitaOreMined" localSheetId="5">#REF!</definedName>
    <definedName name="GeitaOreMined" localSheetId="11">#REF!</definedName>
    <definedName name="GeitaOreMined">#REF!</definedName>
    <definedName name="GeitaOreMinedIn" localSheetId="5">#REF!</definedName>
    <definedName name="GeitaOreMinedIn" localSheetId="11">#REF!</definedName>
    <definedName name="GeitaOreMinedIn">#REF!</definedName>
    <definedName name="GeitaOtherCostIn" localSheetId="5">#REF!</definedName>
    <definedName name="GeitaOtherCostIn" localSheetId="11">#REF!</definedName>
    <definedName name="GeitaOtherCostIn">#REF!</definedName>
    <definedName name="GeitaOtherCostPayableDays" localSheetId="5">#REF!</definedName>
    <definedName name="GeitaOtherCostPayableDays" localSheetId="11">#REF!</definedName>
    <definedName name="GeitaOtherCostPayableDays">#REF!</definedName>
    <definedName name="GeitaOtherCostPayables" localSheetId="5">#REF!</definedName>
    <definedName name="GeitaOtherCostPayables" localSheetId="11">#REF!</definedName>
    <definedName name="GeitaOtherCostPayables">#REF!</definedName>
    <definedName name="GeitaOtherCostPayablesIn" localSheetId="5">#REF!</definedName>
    <definedName name="GeitaOtherCostPayablesIn" localSheetId="11">#REF!</definedName>
    <definedName name="GeitaOtherCostPayablesIn">#REF!</definedName>
    <definedName name="GeitaOtherCostsPaid" localSheetId="5">#REF!</definedName>
    <definedName name="GeitaOtherCostsPaid" localSheetId="11">#REF!</definedName>
    <definedName name="GeitaOtherCostsPaid">#REF!</definedName>
    <definedName name="GeitaOtherIncome" localSheetId="5">#REF!</definedName>
    <definedName name="GeitaOtherIncome" localSheetId="11">#REF!</definedName>
    <definedName name="GeitaOtherIncome">#REF!</definedName>
    <definedName name="GeitaOtherIncomeReceived" localSheetId="5">#REF!</definedName>
    <definedName name="GeitaOtherIncomeReceived" localSheetId="11">#REF!</definedName>
    <definedName name="GeitaOtherIncomeReceived">#REF!</definedName>
    <definedName name="GeitaOtherReceivables" localSheetId="5">#REF!</definedName>
    <definedName name="GeitaOtherReceivables" localSheetId="11">#REF!</definedName>
    <definedName name="GeitaOtherReceivables">#REF!</definedName>
    <definedName name="GeitaPayablesDaysIn" localSheetId="5">#REF!</definedName>
    <definedName name="GeitaPayablesDaysIn" localSheetId="11">#REF!</definedName>
    <definedName name="GeitaPayablesDaysIn">#REF!</definedName>
    <definedName name="GeitaPrePaymentMade" localSheetId="5">#REF!</definedName>
    <definedName name="GeitaPrePaymentMade" localSheetId="11">#REF!</definedName>
    <definedName name="GeitaPrePaymentMade">#REF!</definedName>
    <definedName name="GeitaPRIRate" localSheetId="5">#REF!</definedName>
    <definedName name="GeitaPRIRate" localSheetId="11">#REF!</definedName>
    <definedName name="GeitaPRIRate">#REF!</definedName>
    <definedName name="GeitaProcessCostFixedIn" localSheetId="5">#REF!</definedName>
    <definedName name="GeitaProcessCostFixedIn" localSheetId="11">#REF!</definedName>
    <definedName name="GeitaProcessCostFixedIn">#REF!</definedName>
    <definedName name="GeitaProcessCostVarIn" localSheetId="5">#REF!</definedName>
    <definedName name="GeitaProcessCostVarIn" localSheetId="11">#REF!</definedName>
    <definedName name="GeitaProcessCostVarIn">#REF!</definedName>
    <definedName name="GeitaQuarterTaxPaid" localSheetId="5">#REF!</definedName>
    <definedName name="GeitaQuarterTaxPaid" localSheetId="11">#REF!</definedName>
    <definedName name="GeitaQuarterTaxPaid">#REF!</definedName>
    <definedName name="GeitaReceivableDaysIn" localSheetId="5">#REF!</definedName>
    <definedName name="GeitaReceivableDaysIn" localSheetId="11">#REF!</definedName>
    <definedName name="GeitaReceivableDaysIn">#REF!</definedName>
    <definedName name="GeitaRecoveredGold" localSheetId="5">#REF!</definedName>
    <definedName name="GeitaRecoveredGold" localSheetId="11">#REF!</definedName>
    <definedName name="GeitaRecoveredGold">#REF!</definedName>
    <definedName name="GeitaRecovery" localSheetId="5">#REF!</definedName>
    <definedName name="GeitaRecovery" localSheetId="11">#REF!</definedName>
    <definedName name="GeitaRecovery">#REF!</definedName>
    <definedName name="GeitaRefiningChargeIn" localSheetId="5">#REF!</definedName>
    <definedName name="GeitaRefiningChargeIn" localSheetId="11">#REF!</definedName>
    <definedName name="GeitaRefiningChargeIn">#REF!</definedName>
    <definedName name="GeitaRefiningCharges" localSheetId="5">#REF!</definedName>
    <definedName name="GeitaRefiningCharges" localSheetId="11">#REF!</definedName>
    <definedName name="GeitaRefiningCharges">#REF!</definedName>
    <definedName name="GeitaRevenue" localSheetId="5">#REF!</definedName>
    <definedName name="GeitaRevenue" localSheetId="11">#REF!</definedName>
    <definedName name="GeitaRevenue">#REF!</definedName>
    <definedName name="GeitaRevenueReceivableIn" localSheetId="5">#REF!</definedName>
    <definedName name="GeitaRevenueReceivableIn" localSheetId="11">#REF!</definedName>
    <definedName name="GeitaRevenueReceivableIn">#REF!</definedName>
    <definedName name="GeitaRevenueReceivables" localSheetId="5">#REF!</definedName>
    <definedName name="GeitaRevenueReceivables" localSheetId="11">#REF!</definedName>
    <definedName name="GeitaRevenueReceivables">#REF!</definedName>
    <definedName name="GeitaRevenueReceived" localSheetId="5">#REF!</definedName>
    <definedName name="GeitaRevenueReceived" localSheetId="11">#REF!</definedName>
    <definedName name="GeitaRevenueReceived">#REF!</definedName>
    <definedName name="GeitaRevenueSpot" localSheetId="5">#REF!</definedName>
    <definedName name="GeitaRevenueSpot" localSheetId="11">#REF!</definedName>
    <definedName name="GeitaRevenueSpot">#REF!</definedName>
    <definedName name="GeitaRoyaltyDue" localSheetId="5">#REF!</definedName>
    <definedName name="GeitaRoyaltyDue" localSheetId="11">#REF!</definedName>
    <definedName name="GeitaRoyaltyDue">#REF!</definedName>
    <definedName name="GeitaRoyaltyPaid" localSheetId="5">#REF!</definedName>
    <definedName name="GeitaRoyaltyPaid" localSheetId="11">#REF!</definedName>
    <definedName name="GeitaRoyaltyPaid">#REF!</definedName>
    <definedName name="GeitaRoyaltyPayable" localSheetId="5">#REF!</definedName>
    <definedName name="GeitaRoyaltyPayable" localSheetId="11">#REF!</definedName>
    <definedName name="GeitaRoyaltyPayable">#REF!</definedName>
    <definedName name="GeitaRoyaltyPayableDays" localSheetId="5">#REF!</definedName>
    <definedName name="GeitaRoyaltyPayableDays" localSheetId="11">#REF!</definedName>
    <definedName name="GeitaRoyaltyPayableDays">#REF!</definedName>
    <definedName name="GeitaRoyaltyPayablesIn" localSheetId="5">#REF!</definedName>
    <definedName name="GeitaRoyaltyPayablesIn" localSheetId="11">#REF!</definedName>
    <definedName name="GeitaRoyaltyPayablesIn">#REF!</definedName>
    <definedName name="GeitaScheduledRepaymentDue" localSheetId="5">#REF!</definedName>
    <definedName name="GeitaScheduledRepaymentDue" localSheetId="11">#REF!</definedName>
    <definedName name="GeitaScheduledRepaymentDue">#REF!</definedName>
    <definedName name="GeitaScheduledRepaymentMade" localSheetId="5">#REF!</definedName>
    <definedName name="GeitaScheduledRepaymentMade" localSheetId="11">#REF!</definedName>
    <definedName name="GeitaScheduledRepaymentMade">#REF!</definedName>
    <definedName name="GeitaShareholdersFunds" localSheetId="5">#REF!</definedName>
    <definedName name="GeitaShareholdersFunds" localSheetId="11">#REF!</definedName>
    <definedName name="GeitaShareholdersFunds">#REF!</definedName>
    <definedName name="GeitaSponsorAdminFeeIn" localSheetId="5">#REF!</definedName>
    <definedName name="GeitaSponsorAdminFeeIn" localSheetId="11">#REF!</definedName>
    <definedName name="GeitaSponsorAdminFeeIn">#REF!</definedName>
    <definedName name="GeitaTaxDepreciationClass1In" localSheetId="5">#REF!</definedName>
    <definedName name="GeitaTaxDepreciationClass1In" localSheetId="11">#REF!</definedName>
    <definedName name="GeitaTaxDepreciationClass1In">#REF!</definedName>
    <definedName name="GeitaTaxDepreciationClass2In" localSheetId="5">#REF!</definedName>
    <definedName name="GeitaTaxDepreciationClass2In" localSheetId="11">#REF!</definedName>
    <definedName name="GeitaTaxDepreciationClass2In">#REF!</definedName>
    <definedName name="GeitaTaxDepreciationClass3In" localSheetId="5">#REF!</definedName>
    <definedName name="GeitaTaxDepreciationClass3In" localSheetId="11">#REF!</definedName>
    <definedName name="GeitaTaxDepreciationClass3In">#REF!</definedName>
    <definedName name="GeitaTaxDue" localSheetId="5">#REF!</definedName>
    <definedName name="GeitaTaxDue" localSheetId="11">#REF!</definedName>
    <definedName name="GeitaTaxDue">#REF!</definedName>
    <definedName name="GeitaTaxOpeningLosses" localSheetId="5">#REF!</definedName>
    <definedName name="GeitaTaxOpeningLosses" localSheetId="11">#REF!</definedName>
    <definedName name="GeitaTaxOpeningLosses">#REF!</definedName>
    <definedName name="GeitaTaxPaid" localSheetId="5">#REF!</definedName>
    <definedName name="GeitaTaxPaid" localSheetId="11">#REF!</definedName>
    <definedName name="GeitaTaxPaid">#REF!</definedName>
    <definedName name="GeitaTaxPayable" localSheetId="5">#REF!</definedName>
    <definedName name="GeitaTaxPayable" localSheetId="11">#REF!</definedName>
    <definedName name="GeitaTaxPayable">#REF!</definedName>
    <definedName name="GeitaTaxPayablesIn" localSheetId="5">#REF!</definedName>
    <definedName name="GeitaTaxPayablesIn" localSheetId="11">#REF!</definedName>
    <definedName name="GeitaTaxPayablesIn">#REF!</definedName>
    <definedName name="GeitaTaxRateIn" localSheetId="5">#REF!</definedName>
    <definedName name="GeitaTaxRateIn" localSheetId="11">#REF!</definedName>
    <definedName name="GeitaTaxRateIn">#REF!</definedName>
    <definedName name="GeitaTaxRoyalty1In" localSheetId="5">#REF!</definedName>
    <definedName name="GeitaTaxRoyalty1In" localSheetId="11">#REF!</definedName>
    <definedName name="GeitaTaxRoyalty1In">#REF!</definedName>
    <definedName name="GeitaTaxRoyalty2In" localSheetId="5">#REF!</definedName>
    <definedName name="GeitaTaxRoyalty2In" localSheetId="11">#REF!</definedName>
    <definedName name="GeitaTaxRoyalty2In">#REF!</definedName>
    <definedName name="GeitaTaxRoyalty3In" localSheetId="5">#REF!</definedName>
    <definedName name="GeitaTaxRoyalty3In" localSheetId="11">#REF!</definedName>
    <definedName name="GeitaTaxRoyalty3In">#REF!</definedName>
    <definedName name="GeitaTxOpeningNBV" localSheetId="5">#REF!</definedName>
    <definedName name="GeitaTxOpeningNBV" localSheetId="11">#REF!</definedName>
    <definedName name="GeitaTxOpeningNBV">#REF!</definedName>
    <definedName name="GeitaWasteCostsVarIn" localSheetId="5">#REF!</definedName>
    <definedName name="GeitaWasteCostsVarIn" localSheetId="11">#REF!</definedName>
    <definedName name="GeitaWasteCostsVarIn">#REF!</definedName>
    <definedName name="GeitaWasteMined" localSheetId="5">#REF!</definedName>
    <definedName name="GeitaWasteMined" localSheetId="11">#REF!</definedName>
    <definedName name="GeitaWasteMined">#REF!</definedName>
    <definedName name="GeitaWasteMinedIn" localSheetId="5">#REF!</definedName>
    <definedName name="GeitaWasteMinedIn" localSheetId="11">#REF!</definedName>
    <definedName name="GeitaWasteMinedIn">#REF!</definedName>
    <definedName name="GeitaWithholdingTaxPayable" localSheetId="5">#REF!</definedName>
    <definedName name="GeitaWithholdingTaxPayable" localSheetId="11">#REF!</definedName>
    <definedName name="GeitaWithholdingTaxPayable">#REF!</definedName>
    <definedName name="GeitaWithholdingTaxRateIn" localSheetId="5">#REF!</definedName>
    <definedName name="GeitaWithholdingTaxRateIn" localSheetId="11">#REF!</definedName>
    <definedName name="GeitaWithholdingTaxRateIn">#REF!</definedName>
    <definedName name="gr_1">'[7]Расчет-выпуск'!$F$27</definedName>
    <definedName name="gr_2" localSheetId="5">[8]Проект2002!#REF!</definedName>
    <definedName name="gr_2" localSheetId="11">[8]Проект2002!#REF!</definedName>
    <definedName name="gr_2">[8]Проект2002!#REF!</definedName>
    <definedName name="gr_3" localSheetId="5">[8]Проект2002!#REF!</definedName>
    <definedName name="gr_3" localSheetId="11">[8]Проект2002!#REF!</definedName>
    <definedName name="gr_3">[8]Проект2002!#REF!</definedName>
    <definedName name="gs" localSheetId="5">#REF!</definedName>
    <definedName name="gs" localSheetId="11">#REF!</definedName>
    <definedName name="gs">#REF!</definedName>
    <definedName name="Header_Row" localSheetId="11">ROW(#REF!)</definedName>
    <definedName name="Header_Row">ROW(#REF!)</definedName>
    <definedName name="HedgeBookATSCosts" localSheetId="5">#REF!</definedName>
    <definedName name="HedgeBookATSCosts" localSheetId="11">#REF!</definedName>
    <definedName name="HedgeBookATSCosts">#REF!</definedName>
    <definedName name="HedgeBookCFADS" localSheetId="5">#REF!</definedName>
    <definedName name="HedgeBookCFADS" localSheetId="11">#REF!</definedName>
    <definedName name="HedgeBookCFADS">#REF!</definedName>
    <definedName name="HedgeBookFlex" localSheetId="5">#REF!</definedName>
    <definedName name="HedgeBookFlex" localSheetId="11">#REF!</definedName>
    <definedName name="HedgeBookFlex">#REF!</definedName>
    <definedName name="HedgeCoTreasuryFlex" localSheetId="5">#REF!</definedName>
    <definedName name="HedgeCoTreasuryFlex" localSheetId="11">#REF!</definedName>
    <definedName name="HedgeCoTreasuryFlex">#REF!</definedName>
    <definedName name="HTML_CodePage" hidden="1">1251</definedName>
    <definedName name="HTML_Control" localSheetId="5" hidden="1">{"'РП (2)'!$A$5:$S$150"}</definedName>
    <definedName name="HTML_Control" hidden="1">{"'РП (2)'!$A$5:$S$150"}</definedName>
    <definedName name="HTML_Description" hidden="1">""</definedName>
    <definedName name="HTML_Email" hidden="1">""</definedName>
    <definedName name="HTML_Header" hidden="1">"кРАП"</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Hydrochloric_Acid" localSheetId="5">'[5]Esc Rates'!#REF!</definedName>
    <definedName name="Hydrochloric_Acid" localSheetId="11">'[5]Esc Rates'!#REF!</definedName>
    <definedName name="Hydrochloric_Acid">'[5]Esc Rates'!#REF!</definedName>
    <definedName name="IdauMinedMetalIn" localSheetId="5">#REF!</definedName>
    <definedName name="IdauMinedMetalIn" localSheetId="11">#REF!</definedName>
    <definedName name="IdauMinedMetalIn">#REF!</definedName>
    <definedName name="IdauRoyaltyPayable" localSheetId="5">#REF!</definedName>
    <definedName name="IdauRoyaltyPayable" localSheetId="11">#REF!</definedName>
    <definedName name="IdauRoyaltyPayable">#REF!</definedName>
    <definedName name="IduaCapexMaintenanceIn" localSheetId="5">#REF!</definedName>
    <definedName name="IduaCapexMaintenanceIn" localSheetId="11">#REF!</definedName>
    <definedName name="IduaCapexMaintenanceIn">#REF!</definedName>
    <definedName name="IduaCapexProjectIn" localSheetId="5">#REF!</definedName>
    <definedName name="IduaCapexProjectIn" localSheetId="11">#REF!</definedName>
    <definedName name="IduaCapexProjectIn">#REF!</definedName>
    <definedName name="IduaCapexTotal" localSheetId="5">#REF!</definedName>
    <definedName name="IduaCapexTotal" localSheetId="11">#REF!</definedName>
    <definedName name="IduaCapexTotal">#REF!</definedName>
    <definedName name="IduaCILProcessMetalIn" localSheetId="5">#REF!</definedName>
    <definedName name="IduaCILProcessMetalIn" localSheetId="11">#REF!</definedName>
    <definedName name="IduaCILProcessMetalIn">#REF!</definedName>
    <definedName name="IduaCILProcessTonnesIn" localSheetId="5">#REF!</definedName>
    <definedName name="IduaCILProcessTonnesIn" localSheetId="11">#REF!</definedName>
    <definedName name="IduaCILProcessTonnesIn">#REF!</definedName>
    <definedName name="IduaClosureCostIn" localSheetId="5">#REF!</definedName>
    <definedName name="IduaClosureCostIn" localSheetId="11">#REF!</definedName>
    <definedName name="IduaClosureCostIn">#REF!</definedName>
    <definedName name="IduaCorpChargeIn" localSheetId="5">#REF!</definedName>
    <definedName name="IduaCorpChargeIn" localSheetId="11">#REF!</definedName>
    <definedName name="IduaCorpChargeIn">#REF!</definedName>
    <definedName name="IduaDepreciation" localSheetId="5">#REF!</definedName>
    <definedName name="IduaDepreciation" localSheetId="11">#REF!</definedName>
    <definedName name="IduaDepreciation">#REF!</definedName>
    <definedName name="IduaDirectCosts" localSheetId="5">#REF!</definedName>
    <definedName name="IduaDirectCosts" localSheetId="11">#REF!</definedName>
    <definedName name="IduaDirectCosts">#REF!</definedName>
    <definedName name="IduaDirectCostsPaid" localSheetId="5">#REF!</definedName>
    <definedName name="IduaDirectCostsPaid" localSheetId="11">#REF!</definedName>
    <definedName name="IduaDirectCostsPaid">#REF!</definedName>
    <definedName name="IduaExceptionalCostIn" localSheetId="5">#REF!</definedName>
    <definedName name="IduaExceptionalCostIn" localSheetId="11">#REF!</definedName>
    <definedName name="IduaExceptionalCostIn">#REF!</definedName>
    <definedName name="IduaExplorationCostIn" localSheetId="5">#REF!</definedName>
    <definedName name="IduaExplorationCostIn" localSheetId="11">#REF!</definedName>
    <definedName name="IduaExplorationCostIn">#REF!</definedName>
    <definedName name="IduaExternalDebtBf" localSheetId="5">#REF!</definedName>
    <definedName name="IduaExternalDebtBf" localSheetId="11">#REF!</definedName>
    <definedName name="IduaExternalDebtBf">#REF!</definedName>
    <definedName name="IduaExternalDebtCf" localSheetId="5">#REF!</definedName>
    <definedName name="IduaExternalDebtCf" localSheetId="11">#REF!</definedName>
    <definedName name="IduaExternalDebtCf">#REF!</definedName>
    <definedName name="IduaExternalDebtMarginIn" localSheetId="5">#REF!</definedName>
    <definedName name="IduaExternalDebtMarginIn" localSheetId="11">#REF!</definedName>
    <definedName name="IduaExternalDebtMarginIn">#REF!</definedName>
    <definedName name="IduaExternalDebtOpeningBalIn" localSheetId="5">#REF!</definedName>
    <definedName name="IduaExternalDebtOpeningBalIn" localSheetId="11">#REF!</definedName>
    <definedName name="IduaExternalDebtOpeningBalIn">#REF!</definedName>
    <definedName name="IduaExternalDebtRepaymentProfile" localSheetId="5">#REF!</definedName>
    <definedName name="IduaExternalDebtRepaymentProfile" localSheetId="11">#REF!</definedName>
    <definedName name="IduaExternalDebtRepaymentProfile">#REF!</definedName>
    <definedName name="IduaExternalDrawdown" localSheetId="5">#REF!</definedName>
    <definedName name="IduaExternalDrawdown" localSheetId="11">#REF!</definedName>
    <definedName name="IduaExternalDrawdown">#REF!</definedName>
    <definedName name="IduaExternalInterestDue" localSheetId="5">#REF!</definedName>
    <definedName name="IduaExternalInterestDue" localSheetId="11">#REF!</definedName>
    <definedName name="IduaExternalInterestDue">#REF!</definedName>
    <definedName name="IduaExternalInterestPaid" localSheetId="5">#REF!</definedName>
    <definedName name="IduaExternalInterestPaid" localSheetId="11">#REF!</definedName>
    <definedName name="IduaExternalInterestPaid">#REF!</definedName>
    <definedName name="IduaExternalInterestTRate" localSheetId="5">#REF!</definedName>
    <definedName name="IduaExternalInterestTRate" localSheetId="11">#REF!</definedName>
    <definedName name="IduaExternalInterestTRate">#REF!</definedName>
    <definedName name="IduaExternalRepayment" localSheetId="5">#REF!</definedName>
    <definedName name="IduaExternalRepayment" localSheetId="11">#REF!</definedName>
    <definedName name="IduaExternalRepayment">#REF!</definedName>
    <definedName name="IduaFlexCapexIn" localSheetId="5">#REF!</definedName>
    <definedName name="IduaFlexCapexIn" localSheetId="11">#REF!</definedName>
    <definedName name="IduaFlexCapexIn">#REF!</definedName>
    <definedName name="IduaFlexGradeIn" localSheetId="5">#REF!</definedName>
    <definedName name="IduaFlexGradeIn" localSheetId="11">#REF!</definedName>
    <definedName name="IduaFlexGradeIn">#REF!</definedName>
    <definedName name="IduaFlexOpexIn" localSheetId="5">#REF!</definedName>
    <definedName name="IduaFlexOpexIn" localSheetId="11">#REF!</definedName>
    <definedName name="IduaFlexOpexIn">#REF!</definedName>
    <definedName name="IduaFlexOreIn" localSheetId="5">#REF!</definedName>
    <definedName name="IduaFlexOreIn" localSheetId="11">#REF!</definedName>
    <definedName name="IduaFlexOreIn">#REF!</definedName>
    <definedName name="IduaFlexRecoveryIn" localSheetId="5">#REF!</definedName>
    <definedName name="IduaFlexRecoveryIn" localSheetId="11">#REF!</definedName>
    <definedName name="IduaFlexRecoveryIn">#REF!</definedName>
    <definedName name="IduaFlexWasteIn" localSheetId="5">#REF!</definedName>
    <definedName name="IduaFlexWasteIn" localSheetId="11">#REF!</definedName>
    <definedName name="IduaFlexWasteIn">#REF!</definedName>
    <definedName name="IduaG_ACostIn" localSheetId="5">#REF!</definedName>
    <definedName name="IduaG_ACostIn" localSheetId="11">#REF!</definedName>
    <definedName name="IduaG_ACostIn">#REF!</definedName>
    <definedName name="IduaGAGSeniorPaymentsIn" localSheetId="5">#REF!</definedName>
    <definedName name="IduaGAGSeniorPaymentsIn" localSheetId="11">#REF!</definedName>
    <definedName name="IduaGAGSeniorPaymentsIn">#REF!</definedName>
    <definedName name="IduaGoldSalesOunces" localSheetId="5">#REF!</definedName>
    <definedName name="IduaGoldSalesOunces" localSheetId="11">#REF!</definedName>
    <definedName name="IduaGoldSalesOunces">#REF!</definedName>
    <definedName name="IduaHeapLeachMetal" localSheetId="5">#REF!</definedName>
    <definedName name="IduaHeapLeachMetal" localSheetId="11">#REF!</definedName>
    <definedName name="IduaHeapLeachMetal">#REF!</definedName>
    <definedName name="IduaHeapLeachRecovery" localSheetId="5">#REF!</definedName>
    <definedName name="IduaHeapLeachRecovery" localSheetId="11">#REF!</definedName>
    <definedName name="IduaHeapLeachRecovery">#REF!</definedName>
    <definedName name="IduaHeapLeachTonnes" localSheetId="5">#REF!</definedName>
    <definedName name="IduaHeapLeachTonnes" localSheetId="11">#REF!</definedName>
    <definedName name="IduaHeapLeachTonnes">#REF!</definedName>
    <definedName name="IduaHLProcessCostVarIn" localSheetId="5">#REF!</definedName>
    <definedName name="IduaHLProcessCostVarIn" localSheetId="11">#REF!</definedName>
    <definedName name="IduaHLProcessCostVarIn">#REF!</definedName>
    <definedName name="IduaHLProcessMetalIn" localSheetId="5">#REF!</definedName>
    <definedName name="IduaHLProcessMetalIn" localSheetId="11">#REF!</definedName>
    <definedName name="IduaHLProcessMetalIn">#REF!</definedName>
    <definedName name="IduaHLProcessTonnesIn" localSheetId="5">#REF!</definedName>
    <definedName name="IduaHLProcessTonnesIn" localSheetId="11">#REF!</definedName>
    <definedName name="IduaHLProcessTonnesIn">#REF!</definedName>
    <definedName name="IduaHLRecoveryIn" localSheetId="5">#REF!</definedName>
    <definedName name="IduaHLRecoveryIn" localSheetId="11">#REF!</definedName>
    <definedName name="IduaHLRecoveryIn">#REF!</definedName>
    <definedName name="IduaInterCoBf" localSheetId="5">#REF!</definedName>
    <definedName name="IduaInterCoBf" localSheetId="11">#REF!</definedName>
    <definedName name="IduaInterCoBf">#REF!</definedName>
    <definedName name="IduaInterCoCf" localSheetId="5">#REF!</definedName>
    <definedName name="IduaInterCoCf" localSheetId="11">#REF!</definedName>
    <definedName name="IduaInterCoCf">#REF!</definedName>
    <definedName name="IduaInterCoDebtMarginIn" localSheetId="5">#REF!</definedName>
    <definedName name="IduaInterCoDebtMarginIn" localSheetId="11">#REF!</definedName>
    <definedName name="IduaInterCoDebtMarginIn">#REF!</definedName>
    <definedName name="IduaInterCoDebtOpeningBalIn" localSheetId="5">#REF!</definedName>
    <definedName name="IduaInterCoDebtOpeningBalIn" localSheetId="11">#REF!</definedName>
    <definedName name="IduaInterCoDebtOpeningBalIn">#REF!</definedName>
    <definedName name="IduaInterCoDebtRepaymentIn" localSheetId="5">#REF!</definedName>
    <definedName name="IduaInterCoDebtRepaymentIn" localSheetId="11">#REF!</definedName>
    <definedName name="IduaInterCoDebtRepaymentIn">#REF!</definedName>
    <definedName name="IduaInterCoDrawdown" localSheetId="5">#REF!</definedName>
    <definedName name="IduaInterCoDrawdown" localSheetId="11">#REF!</definedName>
    <definedName name="IduaInterCoDrawdown">#REF!</definedName>
    <definedName name="IduaInterCoInterest" localSheetId="5">#REF!</definedName>
    <definedName name="IduaInterCoInterest" localSheetId="11">#REF!</definedName>
    <definedName name="IduaInterCoInterest">#REF!</definedName>
    <definedName name="IduaInterCoRepayment" localSheetId="5">#REF!</definedName>
    <definedName name="IduaInterCoRepayment" localSheetId="11">#REF!</definedName>
    <definedName name="IduaInterCoRepayment">#REF!</definedName>
    <definedName name="IduaInterestOnCashBalances" localSheetId="5">#REF!</definedName>
    <definedName name="IduaInterestOnCashBalances" localSheetId="11">#REF!</definedName>
    <definedName name="IduaInterestOnCashBalances">#REF!</definedName>
    <definedName name="IduaMetalMilled" localSheetId="5">#REF!</definedName>
    <definedName name="IduaMetalMilled" localSheetId="11">#REF!</definedName>
    <definedName name="IduaMetalMilled">#REF!</definedName>
    <definedName name="IduaMetalMined" localSheetId="5">#REF!</definedName>
    <definedName name="IduaMetalMined" localSheetId="11">#REF!</definedName>
    <definedName name="IduaMetalMined">#REF!</definedName>
    <definedName name="IduaMetrecoveryIn" localSheetId="5">#REF!</definedName>
    <definedName name="IduaMetrecoveryIn" localSheetId="11">#REF!</definedName>
    <definedName name="IduaMetrecoveryIn">#REF!</definedName>
    <definedName name="IduaMiningCostsFixedIn" localSheetId="5">#REF!</definedName>
    <definedName name="IduaMiningCostsFixedIn" localSheetId="11">#REF!</definedName>
    <definedName name="IduaMiningCostsFixedIn">#REF!</definedName>
    <definedName name="IduaMiningCostsVarIn" localSheetId="5">#REF!</definedName>
    <definedName name="IduaMiningCostsVarIn" localSheetId="11">#REF!</definedName>
    <definedName name="IduaMiningCostsVarIn">#REF!</definedName>
    <definedName name="IduaNBVBf" localSheetId="5">#REF!</definedName>
    <definedName name="IduaNBVBf" localSheetId="11">#REF!</definedName>
    <definedName name="IduaNBVBf">#REF!</definedName>
    <definedName name="IduaNBVCf" localSheetId="5">#REF!</definedName>
    <definedName name="IduaNBVCf" localSheetId="11">#REF!</definedName>
    <definedName name="IduaNBVCf">#REF!</definedName>
    <definedName name="IduaNetAssets" localSheetId="5">#REF!</definedName>
    <definedName name="IduaNetAssets" localSheetId="11">#REF!</definedName>
    <definedName name="IduaNetAssets">#REF!</definedName>
    <definedName name="IduaOpCostPayables" localSheetId="5">#REF!</definedName>
    <definedName name="IduaOpCostPayables" localSheetId="11">#REF!</definedName>
    <definedName name="IduaOpCostPayables">#REF!</definedName>
    <definedName name="IduaOpCostPayablesIn" localSheetId="5">#REF!</definedName>
    <definedName name="IduaOpCostPayablesIn" localSheetId="11">#REF!</definedName>
    <definedName name="IduaOpCostPayablesIn">#REF!</definedName>
    <definedName name="IduaOpeningCashIn" localSheetId="5">#REF!</definedName>
    <definedName name="IduaOpeningCashIn" localSheetId="11">#REF!</definedName>
    <definedName name="IduaOpeningCashIn">#REF!</definedName>
    <definedName name="IduaOpeningEarningsIn" localSheetId="5">#REF!</definedName>
    <definedName name="IduaOpeningEarningsIn" localSheetId="11">#REF!</definedName>
    <definedName name="IduaOpeningEarningsIn">#REF!</definedName>
    <definedName name="IduaOpeningEquityIn" localSheetId="5">#REF!</definedName>
    <definedName name="IduaOpeningEquityIn" localSheetId="11">#REF!</definedName>
    <definedName name="IduaOpeningEquityIn">#REF!</definedName>
    <definedName name="IduaOpeningExternalDebtIn" localSheetId="5">#REF!</definedName>
    <definedName name="IduaOpeningExternalDebtIn" localSheetId="11">#REF!</definedName>
    <definedName name="IduaOpeningExternalDebtIn">#REF!</definedName>
    <definedName name="IduaOpeningInterCoBalIn" localSheetId="5">#REF!</definedName>
    <definedName name="IduaOpeningInterCoBalIn" localSheetId="11">#REF!</definedName>
    <definedName name="IduaOpeningInterCoBalIn">#REF!</definedName>
    <definedName name="IduaOpeningLTDIn" localSheetId="5">#REF!</definedName>
    <definedName name="IduaOpeningLTDIn" localSheetId="11">#REF!</definedName>
    <definedName name="IduaOpeningLTDIn">#REF!</definedName>
    <definedName name="IduaOpeningNBVIn" localSheetId="5">#REF!</definedName>
    <definedName name="IduaOpeningNBVIn" localSheetId="11">#REF!</definedName>
    <definedName name="IduaOpeningNBVIn">#REF!</definedName>
    <definedName name="IduaOpeningPayablesIn" localSheetId="5">#REF!</definedName>
    <definedName name="IduaOpeningPayablesIn" localSheetId="11">#REF!</definedName>
    <definedName name="IduaOpeningPayablesIn">#REF!</definedName>
    <definedName name="IduaOpeningProvisionsIn" localSheetId="5">#REF!</definedName>
    <definedName name="IduaOpeningProvisionsIn" localSheetId="11">#REF!</definedName>
    <definedName name="IduaOpeningProvisionsIn">#REF!</definedName>
    <definedName name="IduaOpeningReceivablesIn" localSheetId="5">#REF!</definedName>
    <definedName name="IduaOpeningReceivablesIn" localSheetId="11">#REF!</definedName>
    <definedName name="IduaOpeningReceivablesIn">#REF!</definedName>
    <definedName name="IduaOpeningStockIn" localSheetId="5">#REF!</definedName>
    <definedName name="IduaOpeningStockIn" localSheetId="11">#REF!</definedName>
    <definedName name="IduaOpeningStockIn">#REF!</definedName>
    <definedName name="IduaOperatingCosts" localSheetId="5">#REF!</definedName>
    <definedName name="IduaOperatingCosts" localSheetId="11">#REF!</definedName>
    <definedName name="IduaOperatingCosts">#REF!</definedName>
    <definedName name="IduaOperatingCostsPaid" localSheetId="5">#REF!</definedName>
    <definedName name="IduaOperatingCostsPaid" localSheetId="11">#REF!</definedName>
    <definedName name="IduaOperatingCostsPaid">#REF!</definedName>
    <definedName name="IduaOreMilled" localSheetId="5">#REF!</definedName>
    <definedName name="IduaOreMilled" localSheetId="11">#REF!</definedName>
    <definedName name="IduaOreMilled">#REF!</definedName>
    <definedName name="IduaOreMined" localSheetId="5">#REF!</definedName>
    <definedName name="IduaOreMined" localSheetId="11">#REF!</definedName>
    <definedName name="IduaOreMined">#REF!</definedName>
    <definedName name="IduaOreMinedIn" localSheetId="5">#REF!</definedName>
    <definedName name="IduaOreMinedIn" localSheetId="11">#REF!</definedName>
    <definedName name="IduaOreMinedIn">#REF!</definedName>
    <definedName name="IduaOtherCostIn" localSheetId="5">#REF!</definedName>
    <definedName name="IduaOtherCostIn" localSheetId="11">#REF!</definedName>
    <definedName name="IduaOtherCostIn">#REF!</definedName>
    <definedName name="IduaOtherCostPayables" localSheetId="5">#REF!</definedName>
    <definedName name="IduaOtherCostPayables" localSheetId="11">#REF!</definedName>
    <definedName name="IduaOtherCostPayables">#REF!</definedName>
    <definedName name="IduaOtherCostPayablesDays" localSheetId="5">#REF!</definedName>
    <definedName name="IduaOtherCostPayablesDays" localSheetId="11">#REF!</definedName>
    <definedName name="IduaOtherCostPayablesDays">#REF!</definedName>
    <definedName name="IduaOtherCostPayablesIn" localSheetId="5">#REF!</definedName>
    <definedName name="IduaOtherCostPayablesIn" localSheetId="11">#REF!</definedName>
    <definedName name="IduaOtherCostPayablesIn">#REF!</definedName>
    <definedName name="IduaOtherCostsPaid" localSheetId="5">#REF!</definedName>
    <definedName name="IduaOtherCostsPaid" localSheetId="11">#REF!</definedName>
    <definedName name="IduaOtherCostsPaid">#REF!</definedName>
    <definedName name="IduaOtherIncome" localSheetId="5">#REF!</definedName>
    <definedName name="IduaOtherIncome" localSheetId="11">#REF!</definedName>
    <definedName name="IduaOtherIncome">#REF!</definedName>
    <definedName name="IduaOtherIncomeReceived" localSheetId="5">#REF!</definedName>
    <definedName name="IduaOtherIncomeReceived" localSheetId="11">#REF!</definedName>
    <definedName name="IduaOtherIncomeReceived">#REF!</definedName>
    <definedName name="IduaOtherReceivables" localSheetId="5">#REF!</definedName>
    <definedName name="IduaOtherReceivables" localSheetId="11">#REF!</definedName>
    <definedName name="IduaOtherReceivables">#REF!</definedName>
    <definedName name="IduaPayablesDaysIn" localSheetId="5">#REF!</definedName>
    <definedName name="IduaPayablesDaysIn" localSheetId="11">#REF!</definedName>
    <definedName name="IduaPayablesDaysIn">#REF!</definedName>
    <definedName name="IduaPioneerPaymentsIn" localSheetId="5">#REF!</definedName>
    <definedName name="IduaPioneerPaymentsIn" localSheetId="11">#REF!</definedName>
    <definedName name="IduaPioneerPaymentsIn">#REF!</definedName>
    <definedName name="IduapriemMineLife" localSheetId="5">#REF!</definedName>
    <definedName name="IduapriemMineLife" localSheetId="11">#REF!</definedName>
    <definedName name="IduapriemMineLife">#REF!</definedName>
    <definedName name="IduaProcessCostFixedIn" localSheetId="5">#REF!</definedName>
    <definedName name="IduaProcessCostFixedIn" localSheetId="11">#REF!</definedName>
    <definedName name="IduaProcessCostFixedIn">#REF!</definedName>
    <definedName name="IduaProcessCostVarIn" localSheetId="5">#REF!</definedName>
    <definedName name="IduaProcessCostVarIn" localSheetId="11">#REF!</definedName>
    <definedName name="IduaProcessCostVarIn">#REF!</definedName>
    <definedName name="IduaQuarterTaxPaid" localSheetId="5">#REF!</definedName>
    <definedName name="IduaQuarterTaxPaid" localSheetId="11">#REF!</definedName>
    <definedName name="IduaQuarterTaxPaid">#REF!</definedName>
    <definedName name="IduaReceivableDaysIn" localSheetId="5">#REF!</definedName>
    <definedName name="IduaReceivableDaysIn" localSheetId="11">#REF!</definedName>
    <definedName name="IduaReceivableDaysIn">#REF!</definedName>
    <definedName name="IduaRecoveredGold" localSheetId="5">#REF!</definedName>
    <definedName name="IduaRecoveredGold" localSheetId="11">#REF!</definedName>
    <definedName name="IduaRecoveredGold">#REF!</definedName>
    <definedName name="IduaRecovery" localSheetId="5">#REF!</definedName>
    <definedName name="IduaRecovery" localSheetId="11">#REF!</definedName>
    <definedName name="IduaRecovery">#REF!</definedName>
    <definedName name="IduaRefiningChargeIn" localSheetId="5">#REF!</definedName>
    <definedName name="IduaRefiningChargeIn" localSheetId="11">#REF!</definedName>
    <definedName name="IduaRefiningChargeIn">#REF!</definedName>
    <definedName name="IduaRefiningCharges" localSheetId="5">#REF!</definedName>
    <definedName name="IduaRefiningCharges" localSheetId="11">#REF!</definedName>
    <definedName name="IduaRefiningCharges">#REF!</definedName>
    <definedName name="IduaRevenue" localSheetId="5">#REF!</definedName>
    <definedName name="IduaRevenue" localSheetId="11">#REF!</definedName>
    <definedName name="IduaRevenue">#REF!</definedName>
    <definedName name="IduaRevenueReceivables" localSheetId="5">#REF!</definedName>
    <definedName name="IduaRevenueReceivables" localSheetId="11">#REF!</definedName>
    <definedName name="IduaRevenueReceivables">#REF!</definedName>
    <definedName name="IduaRevenueReceived" localSheetId="5">#REF!</definedName>
    <definedName name="IduaRevenueReceived" localSheetId="11">#REF!</definedName>
    <definedName name="IduaRevenueReceived">#REF!</definedName>
    <definedName name="IduaRevenueRecievableIn" localSheetId="5">#REF!</definedName>
    <definedName name="IduaRevenueRecievableIn" localSheetId="11">#REF!</definedName>
    <definedName name="IduaRevenueRecievableIn">#REF!</definedName>
    <definedName name="IduaRevenueSpot" localSheetId="5">#REF!</definedName>
    <definedName name="IduaRevenueSpot" localSheetId="11">#REF!</definedName>
    <definedName name="IduaRevenueSpot">#REF!</definedName>
    <definedName name="IduaRoyaltyDue" localSheetId="5">#REF!</definedName>
    <definedName name="IduaRoyaltyDue" localSheetId="11">#REF!</definedName>
    <definedName name="IduaRoyaltyDue">#REF!</definedName>
    <definedName name="IduaRoyaltyPaid" localSheetId="5">#REF!</definedName>
    <definedName name="IduaRoyaltyPaid" localSheetId="11">#REF!</definedName>
    <definedName name="IduaRoyaltyPaid">#REF!</definedName>
    <definedName name="IduaRoyaltyPayableDaysIn" localSheetId="5">#REF!</definedName>
    <definedName name="IduaRoyaltyPayableDaysIn" localSheetId="11">#REF!</definedName>
    <definedName name="IduaRoyaltyPayableDaysIn">#REF!</definedName>
    <definedName name="IduaRoyaltyPayableIn" localSheetId="5">#REF!</definedName>
    <definedName name="IduaRoyaltyPayableIn" localSheetId="11">#REF!</definedName>
    <definedName name="IduaRoyaltyPayableIn">#REF!</definedName>
    <definedName name="IduaSEBSeniorPaymentsIn" localSheetId="5">#REF!</definedName>
    <definedName name="IduaSEBSeniorPaymentsIn" localSheetId="11">#REF!</definedName>
    <definedName name="IduaSEBSeniorPaymentsIn">#REF!</definedName>
    <definedName name="IduaShareholdersFunds" localSheetId="5">#REF!</definedName>
    <definedName name="IduaShareholdersFunds" localSheetId="11">#REF!</definedName>
    <definedName name="IduaShareholdersFunds">#REF!</definedName>
    <definedName name="IduaSubordinatedPaymentsIn" localSheetId="5">#REF!</definedName>
    <definedName name="IduaSubordinatedPaymentsIn" localSheetId="11">#REF!</definedName>
    <definedName name="IduaSubordinatedPaymentsIn">#REF!</definedName>
    <definedName name="IduaTaxDepreciation" localSheetId="5">#REF!</definedName>
    <definedName name="IduaTaxDepreciation" localSheetId="11">#REF!</definedName>
    <definedName name="IduaTaxDepreciation">#REF!</definedName>
    <definedName name="IduaTaxDepreciationClass1In" localSheetId="5">#REF!</definedName>
    <definedName name="IduaTaxDepreciationClass1In" localSheetId="11">#REF!</definedName>
    <definedName name="IduaTaxDepreciationClass1In">#REF!</definedName>
    <definedName name="IduaTaxDepreciationClass2In" localSheetId="5">#REF!</definedName>
    <definedName name="IduaTaxDepreciationClass2In" localSheetId="11">#REF!</definedName>
    <definedName name="IduaTaxDepreciationClass2In">#REF!</definedName>
    <definedName name="IduaTaxDepreciationClass3In" localSheetId="5">#REF!</definedName>
    <definedName name="IduaTaxDepreciationClass3In" localSheetId="11">#REF!</definedName>
    <definedName name="IduaTaxDepreciationClass3In">#REF!</definedName>
    <definedName name="IduaTaxDue" localSheetId="5">#REF!</definedName>
    <definedName name="IduaTaxDue" localSheetId="11">#REF!</definedName>
    <definedName name="IduaTaxDue">#REF!</definedName>
    <definedName name="IduaTaxOpeningLosses" localSheetId="5">#REF!</definedName>
    <definedName name="IduaTaxOpeningLosses" localSheetId="11">#REF!</definedName>
    <definedName name="IduaTaxOpeningLosses">#REF!</definedName>
    <definedName name="IduaTaxOpeningNBV" localSheetId="5">#REF!</definedName>
    <definedName name="IduaTaxOpeningNBV" localSheetId="11">#REF!</definedName>
    <definedName name="IduaTaxOpeningNBV">#REF!</definedName>
    <definedName name="IduaTaxPaid" localSheetId="5">#REF!</definedName>
    <definedName name="IduaTaxPaid" localSheetId="11">#REF!</definedName>
    <definedName name="IduaTaxPaid">#REF!</definedName>
    <definedName name="IduaTaxPayables" localSheetId="5">#REF!</definedName>
    <definedName name="IduaTaxPayables" localSheetId="11">#REF!</definedName>
    <definedName name="IduaTaxPayables">#REF!</definedName>
    <definedName name="IduaTaxPayablesIn" localSheetId="5">#REF!</definedName>
    <definedName name="IduaTaxPayablesIn" localSheetId="11">#REF!</definedName>
    <definedName name="IduaTaxPayablesIn">#REF!</definedName>
    <definedName name="IduaTaxRateIn" localSheetId="5">#REF!</definedName>
    <definedName name="IduaTaxRateIn" localSheetId="11">#REF!</definedName>
    <definedName name="IduaTaxRateIn">#REF!</definedName>
    <definedName name="IduaTaxRoyalty1In" localSheetId="5">#REF!</definedName>
    <definedName name="IduaTaxRoyalty1In" localSheetId="11">#REF!</definedName>
    <definedName name="IduaTaxRoyalty1In">#REF!</definedName>
    <definedName name="IduaTaxRoyalty2In" localSheetId="5">#REF!</definedName>
    <definedName name="IduaTaxRoyalty2In" localSheetId="11">#REF!</definedName>
    <definedName name="IduaTaxRoyalty2In">#REF!</definedName>
    <definedName name="IduaTaxRoyalty3In" localSheetId="5">#REF!</definedName>
    <definedName name="IduaTaxRoyalty3In" localSheetId="11">#REF!</definedName>
    <definedName name="IduaTaxRoyalty3In">#REF!</definedName>
    <definedName name="IduaWasteCostsVarIn" localSheetId="5">#REF!</definedName>
    <definedName name="IduaWasteCostsVarIn" localSheetId="11">#REF!</definedName>
    <definedName name="IduaWasteCostsVarIn">#REF!</definedName>
    <definedName name="IduaWasteMined" localSheetId="5">#REF!</definedName>
    <definedName name="IduaWasteMined" localSheetId="11">#REF!</definedName>
    <definedName name="IduaWasteMined">#REF!</definedName>
    <definedName name="IduaWasteMinedIn" localSheetId="5">#REF!</definedName>
    <definedName name="IduaWasteMinedIn" localSheetId="11">#REF!</definedName>
    <definedName name="IduaWasteMinedIn">#REF!</definedName>
    <definedName name="INS" localSheetId="5">'[10]Escalated Budget'!#REF!</definedName>
    <definedName name="INS" localSheetId="11">'[10]Escalated Budget'!#REF!</definedName>
    <definedName name="INS">'[10]Escalated Budget'!#REF!</definedName>
    <definedName name="Int" localSheetId="5">#REF!</definedName>
    <definedName name="Int" localSheetId="11">#REF!</definedName>
    <definedName name="Int">#REF!</definedName>
    <definedName name="Interest_Rate" localSheetId="5">#REF!</definedName>
    <definedName name="Interest_Rate" localSheetId="11">#REF!</definedName>
    <definedName name="Interest_Rate">#REF!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40788.8197800926</definedName>
    <definedName name="IQ_NTM" hidden="1">6000</definedName>
    <definedName name="IQ_TODAY" hidden="1">0</definedName>
    <definedName name="IQ_WEEK" hidden="1">50000</definedName>
    <definedName name="IQ_YTD" hidden="1">3000</definedName>
    <definedName name="IQ_YTDMONTH" hidden="1">130000</definedName>
    <definedName name="kBNT" localSheetId="5" hidden="1">{"'РП (2)'!$A$5:$S$150"}</definedName>
    <definedName name="kBNT" hidden="1">{"'РП (2)'!$A$5:$S$150"}</definedName>
    <definedName name="kypc" localSheetId="5">'[15]реестр отгрузка'!#REF!</definedName>
    <definedName name="kypc" localSheetId="11">'[15]реестр отгрузка'!#REF!</definedName>
    <definedName name="kypc">'[15]реестр отгрузка'!#REF!</definedName>
    <definedName name="Last_Row" localSheetId="5">IF('Climate and Energy'!Values_Entered,Header_Row+'Climate and Energy'!Number_of_Payments,Header_Row)</definedName>
    <definedName name="Last_Row" localSheetId="11">IF(GRI!Values_Entered,GRI!Header_Row+GRI!Number_of_Payments,GRI!Header_Row)</definedName>
    <definedName name="Last_Row">IF(Values_Entered,Header_Row+Number_of_Payments,Header_Row)</definedName>
    <definedName name="LIBORIn" localSheetId="5">#REF!</definedName>
    <definedName name="LIBORIn" localSheetId="11">#REF!</definedName>
    <definedName name="LIBORIn">#REF!</definedName>
    <definedName name="LLCR" localSheetId="5">#REF!</definedName>
    <definedName name="LLCR" localSheetId="11">#REF!</definedName>
    <definedName name="LLCR">#REF!</definedName>
    <definedName name="Loan_Amount" localSheetId="5">#REF!</definedName>
    <definedName name="Loan_Amount" localSheetId="11">#REF!</definedName>
    <definedName name="Loan_Amount">#REF!</definedName>
    <definedName name="Loan_Start" localSheetId="5">#REF!</definedName>
    <definedName name="Loan_Start" localSheetId="11">#REF!</definedName>
    <definedName name="Loan_Start">#REF!</definedName>
    <definedName name="Loan_Years" localSheetId="5">#REF!</definedName>
    <definedName name="Loan_Years" localSheetId="11">#REF!</definedName>
    <definedName name="Loan_Years">#REF!</definedName>
    <definedName name="LoanCoAviationLoanBalanceIn" localSheetId="5">#REF!</definedName>
    <definedName name="LoanCoAviationLoanBalanceIn" localSheetId="11">#REF!</definedName>
    <definedName name="LoanCoAviationLoanBalanceIn">#REF!</definedName>
    <definedName name="LoanCoAviationLoanRepaymentIn" localSheetId="5">#REF!</definedName>
    <definedName name="LoanCoAviationLoanRepaymentIn" localSheetId="11">#REF!</definedName>
    <definedName name="LoanCoAviationLoanRepaymentIn">#REF!</definedName>
    <definedName name="LoanCoGSMRepaymentIn" localSheetId="5">#REF!</definedName>
    <definedName name="LoanCoGSMRepaymentIn" localSheetId="11">#REF!</definedName>
    <definedName name="LoanCoGSMRepaymentIn">#REF!</definedName>
    <definedName name="LoanCoKiminMargin" localSheetId="5">#REF!</definedName>
    <definedName name="LoanCoKiminMargin" localSheetId="11">#REF!</definedName>
    <definedName name="LoanCoKiminMargin">#REF!</definedName>
    <definedName name="LoanCoKiminOpeningBalance" localSheetId="5">#REF!</definedName>
    <definedName name="LoanCoKiminOpeningBalance" localSheetId="11">#REF!</definedName>
    <definedName name="LoanCoKiminOpeningBalance">#REF!</definedName>
    <definedName name="LoanCoKiminRepaymentIn" localSheetId="5">#REF!</definedName>
    <definedName name="LoanCoKiminRepaymentIn" localSheetId="11">#REF!</definedName>
    <definedName name="LoanCoKiminRepaymentIn">#REF!</definedName>
    <definedName name="LoanCoProceedsAccBf" localSheetId="5">#REF!</definedName>
    <definedName name="LoanCoProceedsAccBf" localSheetId="11">#REF!</definedName>
    <definedName name="LoanCoProceedsAccBf">#REF!</definedName>
    <definedName name="LoanCoProceedsAccCf" localSheetId="5">#REF!</definedName>
    <definedName name="LoanCoProceedsAccCf" localSheetId="11">#REF!</definedName>
    <definedName name="LoanCoProceedsAccCf">#REF!</definedName>
    <definedName name="LoanCoRefinancingCostsIn" localSheetId="5">#REF!</definedName>
    <definedName name="LoanCoRefinancingCostsIn" localSheetId="11">#REF!</definedName>
    <definedName name="LoanCoRefinancingCostsIn">#REF!</definedName>
    <definedName name="LoanCoRestructuringCostsIn" localSheetId="5">#REF!</definedName>
    <definedName name="LoanCoRestructuringCostsIn" localSheetId="11">#REF!</definedName>
    <definedName name="LoanCoRestructuringCostsIn">#REF!</definedName>
    <definedName name="LoanCoSemiAnnPayment1" localSheetId="5">#REF!</definedName>
    <definedName name="LoanCoSemiAnnPayment1" localSheetId="11">#REF!</definedName>
    <definedName name="LoanCoSemiAnnPayment1">#REF!</definedName>
    <definedName name="LoanCoSemiAnnPayment2" localSheetId="5">#REF!</definedName>
    <definedName name="LoanCoSemiAnnPayment2" localSheetId="11">#REF!</definedName>
    <definedName name="LoanCoSemiAnnPayment2">#REF!</definedName>
    <definedName name="LoanCoTermOfLoan" localSheetId="5">#REF!</definedName>
    <definedName name="LoanCoTermOfLoan" localSheetId="11">#REF!</definedName>
    <definedName name="LoanCoTermOfLoan">#REF!</definedName>
    <definedName name="LoanLifePeriod" localSheetId="5">#REF!</definedName>
    <definedName name="LoanLifePeriod" localSheetId="11">#REF!</definedName>
    <definedName name="LoanLifePeriod">#REF!</definedName>
    <definedName name="ModelStartDateIn" localSheetId="5">#REF!</definedName>
    <definedName name="ModelStartDateIn" localSheetId="11">#REF!</definedName>
    <definedName name="ModelStartDateIn">#REF!</definedName>
    <definedName name="ModelStatus" localSheetId="5">#REF!</definedName>
    <definedName name="ModelStatus" localSheetId="11">#REF!</definedName>
    <definedName name="ModelStatus">#REF!</definedName>
    <definedName name="Monetary_Precision" localSheetId="5">#REF!</definedName>
    <definedName name="Monetary_Precision" localSheetId="11">#REF!</definedName>
    <definedName name="Monetary_Precision">#REF!</definedName>
    <definedName name="MONTH_HEADING" localSheetId="5">#REF!</definedName>
    <definedName name="MONTH_HEADING" localSheetId="11">#REF!</definedName>
    <definedName name="MONTH_HEADING">#REF!</definedName>
    <definedName name="MonthsInPeriod" localSheetId="5">#REF!</definedName>
    <definedName name="MonthsInPeriod" localSheetId="11">#REF!</definedName>
    <definedName name="MonthsInPeriod">#REF!</definedName>
    <definedName name="MonthsPerPeriodIn" localSheetId="5">#REF!</definedName>
    <definedName name="MonthsPerPeriodIn" localSheetId="11">#REF!</definedName>
    <definedName name="MonthsPerPeriodIn">#REF!</definedName>
    <definedName name="MonthsPerYearIn" localSheetId="5">#REF!</definedName>
    <definedName name="MonthsPerYearIn" localSheetId="11">#REF!</definedName>
    <definedName name="MonthsPerYearIn">#REF!</definedName>
    <definedName name="NetCashflowFromOperations" localSheetId="5">#REF!</definedName>
    <definedName name="NetCashflowFromOperations" localSheetId="11">#REF!</definedName>
    <definedName name="NetCashflowFromOperations">#REF!</definedName>
    <definedName name="Num_Pmt_Per_Year" localSheetId="5">#REF!</definedName>
    <definedName name="Num_Pmt_Per_Year" localSheetId="11">#REF!</definedName>
    <definedName name="Num_Pmt_Per_Year">#REF!</definedName>
    <definedName name="Number_of_Payments" localSheetId="5">MATCH(0.01,'Climate and Energy'!End_Bal,-1)+1</definedName>
    <definedName name="Number_of_Payments" localSheetId="11">MATCH(0.01,GRI!End_Bal,-1)+1</definedName>
    <definedName name="Number_of_Payments">MATCH(0.01,End_Bal,-1)+1</definedName>
    <definedName name="ObuasiCapexMaintenanceIn" localSheetId="5">#REF!</definedName>
    <definedName name="ObuasiCapexMaintenanceIn" localSheetId="11">#REF!</definedName>
    <definedName name="ObuasiCapexMaintenanceIn">#REF!</definedName>
    <definedName name="ObuasiCapexProjectIn" localSheetId="5">#REF!</definedName>
    <definedName name="ObuasiCapexProjectIn" localSheetId="11">#REF!</definedName>
    <definedName name="ObuasiCapexProjectIn">#REF!</definedName>
    <definedName name="ObuasiCapexTotal" localSheetId="5">#REF!</definedName>
    <definedName name="ObuasiCapexTotal" localSheetId="11">#REF!</definedName>
    <definedName name="ObuasiCapexTotal">#REF!</definedName>
    <definedName name="ObuasiClosureCostIn" localSheetId="5">#REF!</definedName>
    <definedName name="ObuasiClosureCostIn" localSheetId="11">#REF!</definedName>
    <definedName name="ObuasiClosureCostIn">#REF!</definedName>
    <definedName name="ObuasiCorpChargeIn" localSheetId="5">#REF!</definedName>
    <definedName name="ObuasiCorpChargeIn" localSheetId="11">#REF!</definedName>
    <definedName name="ObuasiCorpChargeIn">#REF!</definedName>
    <definedName name="ObuasiDepreciation" localSheetId="5">#REF!</definedName>
    <definedName name="ObuasiDepreciation" localSheetId="11">#REF!</definedName>
    <definedName name="ObuasiDepreciation">#REF!</definedName>
    <definedName name="ObuasiDirectCosts" localSheetId="5">#REF!</definedName>
    <definedName name="ObuasiDirectCosts" localSheetId="11">#REF!</definedName>
    <definedName name="ObuasiDirectCosts">#REF!</definedName>
    <definedName name="ObuasiDirectCostsPaid" localSheetId="5">#REF!</definedName>
    <definedName name="ObuasiDirectCostsPaid" localSheetId="11">#REF!</definedName>
    <definedName name="ObuasiDirectCostsPaid">#REF!</definedName>
    <definedName name="ObuasiExceptionalCostIn" localSheetId="5">#REF!</definedName>
    <definedName name="ObuasiExceptionalCostIn" localSheetId="11">#REF!</definedName>
    <definedName name="ObuasiExceptionalCostIn">#REF!</definedName>
    <definedName name="ObuasiExplorationCostIn" localSheetId="5">#REF!</definedName>
    <definedName name="ObuasiExplorationCostIn" localSheetId="11">#REF!</definedName>
    <definedName name="ObuasiExplorationCostIn">#REF!</definedName>
    <definedName name="ObuasiExternalDebtBf" localSheetId="5">#REF!</definedName>
    <definedName name="ObuasiExternalDebtBf" localSheetId="11">#REF!</definedName>
    <definedName name="ObuasiExternalDebtBf">#REF!</definedName>
    <definedName name="ObuasiExternalDebtCf" localSheetId="5">#REF!</definedName>
    <definedName name="ObuasiExternalDebtCf" localSheetId="11">#REF!</definedName>
    <definedName name="ObuasiExternalDebtCf">#REF!</definedName>
    <definedName name="ObuasiExternalDebtMarginIn" localSheetId="5">#REF!</definedName>
    <definedName name="ObuasiExternalDebtMarginIn" localSheetId="11">#REF!</definedName>
    <definedName name="ObuasiExternalDebtMarginIn">#REF!</definedName>
    <definedName name="ObuasiExternalDebtOpeningBalIn" localSheetId="5">#REF!</definedName>
    <definedName name="ObuasiExternalDebtOpeningBalIn" localSheetId="11">#REF!</definedName>
    <definedName name="ObuasiExternalDebtOpeningBalIn">#REF!</definedName>
    <definedName name="ObuasiExternalDebtRepaymentProfileIn" localSheetId="5">#REF!</definedName>
    <definedName name="ObuasiExternalDebtRepaymentProfileIn" localSheetId="11">#REF!</definedName>
    <definedName name="ObuasiExternalDebtRepaymentProfileIn">#REF!</definedName>
    <definedName name="ObuasiExternalDrawdown" localSheetId="5">#REF!</definedName>
    <definedName name="ObuasiExternalDrawdown" localSheetId="11">#REF!</definedName>
    <definedName name="ObuasiExternalDrawdown">#REF!</definedName>
    <definedName name="ObuasiExternalInterestDue" localSheetId="5">#REF!</definedName>
    <definedName name="ObuasiExternalInterestDue" localSheetId="11">#REF!</definedName>
    <definedName name="ObuasiExternalInterestDue">#REF!</definedName>
    <definedName name="ObuasiExternalInterestPaid" localSheetId="5">#REF!</definedName>
    <definedName name="ObuasiExternalInterestPaid" localSheetId="11">#REF!</definedName>
    <definedName name="ObuasiExternalInterestPaid">#REF!</definedName>
    <definedName name="ObuasiExternalInterestRate" localSheetId="5">#REF!</definedName>
    <definedName name="ObuasiExternalInterestRate" localSheetId="11">#REF!</definedName>
    <definedName name="ObuasiExternalInterestRate">#REF!</definedName>
    <definedName name="ObuasiExternalRepayment" localSheetId="5">#REF!</definedName>
    <definedName name="ObuasiExternalRepayment" localSheetId="11">#REF!</definedName>
    <definedName name="ObuasiExternalRepayment">#REF!</definedName>
    <definedName name="ObuasiFlexCapexIn" localSheetId="5">#REF!</definedName>
    <definedName name="ObuasiFlexCapexIn" localSheetId="11">#REF!</definedName>
    <definedName name="ObuasiFlexCapexIn">#REF!</definedName>
    <definedName name="ObuasiFlexExplorationIn" localSheetId="5">#REF!</definedName>
    <definedName name="ObuasiFlexExplorationIn" localSheetId="11">#REF!</definedName>
    <definedName name="ObuasiFlexExplorationIn">#REF!</definedName>
    <definedName name="ObuasiFlexGradeIn" localSheetId="5">#REF!</definedName>
    <definedName name="ObuasiFlexGradeIn" localSheetId="11">#REF!</definedName>
    <definedName name="ObuasiFlexGradeIn">#REF!</definedName>
    <definedName name="ObuasiFlexHeadOfficeIn" localSheetId="5">#REF!</definedName>
    <definedName name="ObuasiFlexHeadOfficeIn" localSheetId="11">#REF!</definedName>
    <definedName name="ObuasiFlexHeadOfficeIn">#REF!</definedName>
    <definedName name="ObuasiFlexKiminIn" localSheetId="5">#REF!</definedName>
    <definedName name="ObuasiFlexKiminIn" localSheetId="11">#REF!</definedName>
    <definedName name="ObuasiFlexKiminIn">#REF!</definedName>
    <definedName name="ObuasiFlexOpexIn" localSheetId="5">#REF!</definedName>
    <definedName name="ObuasiFlexOpexIn" localSheetId="11">#REF!</definedName>
    <definedName name="ObuasiFlexOpexIn">#REF!</definedName>
    <definedName name="ObuasiFlexOreIn" localSheetId="5">#REF!</definedName>
    <definedName name="ObuasiFlexOreIn" localSheetId="11">#REF!</definedName>
    <definedName name="ObuasiFlexOreIn">#REF!</definedName>
    <definedName name="ObuasiFlexRecoveryIn" localSheetId="5">#REF!</definedName>
    <definedName name="ObuasiFlexRecoveryIn" localSheetId="11">#REF!</definedName>
    <definedName name="ObuasiFlexRecoveryIn">#REF!</definedName>
    <definedName name="ObuasiFlexWasteIn" localSheetId="5">#REF!</definedName>
    <definedName name="ObuasiFlexWasteIn" localSheetId="11">#REF!</definedName>
    <definedName name="ObuasiFlexWasteIn">#REF!</definedName>
    <definedName name="ObuasiG_ACostIn" localSheetId="5">#REF!</definedName>
    <definedName name="ObuasiG_ACostIn" localSheetId="11">#REF!</definedName>
    <definedName name="ObuasiG_ACostIn">#REF!</definedName>
    <definedName name="ObuasiGoldSalesOunces" localSheetId="5">#REF!</definedName>
    <definedName name="ObuasiGoldSalesOunces" localSheetId="11">#REF!</definedName>
    <definedName name="ObuasiGoldSalesOunces">#REF!</definedName>
    <definedName name="ObuasiGroupExploration" localSheetId="5">#REF!</definedName>
    <definedName name="ObuasiGroupExploration" localSheetId="11">#REF!</definedName>
    <definedName name="ObuasiGroupExploration">#REF!</definedName>
    <definedName name="ObuasiGroupExplorationCosts" localSheetId="5">#REF!</definedName>
    <definedName name="ObuasiGroupExplorationCosts" localSheetId="11">#REF!</definedName>
    <definedName name="ObuasiGroupExplorationCosts">#REF!</definedName>
    <definedName name="ObuasiGroupHeadOfficeCostsIn" localSheetId="5">#REF!</definedName>
    <definedName name="ObuasiGroupHeadOfficeCostsIn" localSheetId="11">#REF!</definedName>
    <definedName name="ObuasiGroupHeadOfficeCostsIn">#REF!</definedName>
    <definedName name="ObuasiHeadOfficeCost" localSheetId="5">#REF!</definedName>
    <definedName name="ObuasiHeadOfficeCost" localSheetId="11">#REF!</definedName>
    <definedName name="ObuasiHeadOfficeCost">#REF!</definedName>
    <definedName name="ObuasiInterCoBf" localSheetId="5">#REF!</definedName>
    <definedName name="ObuasiInterCoBf" localSheetId="11">#REF!</definedName>
    <definedName name="ObuasiInterCoBf">#REF!</definedName>
    <definedName name="ObuasiInterCoCf" localSheetId="5">#REF!</definedName>
    <definedName name="ObuasiInterCoCf" localSheetId="11">#REF!</definedName>
    <definedName name="ObuasiInterCoCf">#REF!</definedName>
    <definedName name="ObuasiInterCoDebtMarginIn" localSheetId="5">#REF!</definedName>
    <definedName name="ObuasiInterCoDebtMarginIn" localSheetId="11">#REF!</definedName>
    <definedName name="ObuasiInterCoDebtMarginIn">#REF!</definedName>
    <definedName name="ObuasiInterCoDebtOpeningBalIn" localSheetId="5">#REF!</definedName>
    <definedName name="ObuasiInterCoDebtOpeningBalIn" localSheetId="11">#REF!</definedName>
    <definedName name="ObuasiInterCoDebtOpeningBalIn">#REF!</definedName>
    <definedName name="ObuasiInterCoDebtRepaymentIn" localSheetId="5">#REF!</definedName>
    <definedName name="ObuasiInterCoDebtRepaymentIn" localSheetId="11">#REF!</definedName>
    <definedName name="ObuasiInterCoDebtRepaymentIn">#REF!</definedName>
    <definedName name="ObuasiInterCoDrawdown" localSheetId="5">#REF!</definedName>
    <definedName name="ObuasiInterCoDrawdown" localSheetId="11">#REF!</definedName>
    <definedName name="ObuasiInterCoDrawdown">#REF!</definedName>
    <definedName name="ObuasiInterCoInterest" localSheetId="5">#REF!</definedName>
    <definedName name="ObuasiInterCoInterest" localSheetId="11">#REF!</definedName>
    <definedName name="ObuasiInterCoInterest">#REF!</definedName>
    <definedName name="ObuasiInterCoRepayment" localSheetId="5">#REF!</definedName>
    <definedName name="ObuasiInterCoRepayment" localSheetId="11">#REF!</definedName>
    <definedName name="ObuasiInterCoRepayment">#REF!</definedName>
    <definedName name="ObuasiInterestOnCashBalances" localSheetId="5">#REF!</definedName>
    <definedName name="ObuasiInterestOnCashBalances" localSheetId="11">#REF!</definedName>
    <definedName name="ObuasiInterestOnCashBalances">#REF!</definedName>
    <definedName name="ObuasiKiminCosts" localSheetId="5">#REF!</definedName>
    <definedName name="ObuasiKiminCosts" localSheetId="11">#REF!</definedName>
    <definedName name="ObuasiKiminCosts">#REF!</definedName>
    <definedName name="ObuasiKiminProjectCosts" localSheetId="5">#REF!</definedName>
    <definedName name="ObuasiKiminProjectCosts" localSheetId="11">#REF!</definedName>
    <definedName name="ObuasiKiminProjectCosts">#REF!</definedName>
    <definedName name="ObuasiMetalMilled" localSheetId="5">#REF!</definedName>
    <definedName name="ObuasiMetalMilled" localSheetId="11">#REF!</definedName>
    <definedName name="ObuasiMetalMilled">#REF!</definedName>
    <definedName name="ObuasiMetalMined" localSheetId="5">#REF!</definedName>
    <definedName name="ObuasiMetalMined" localSheetId="11">#REF!</definedName>
    <definedName name="ObuasiMetalMined">#REF!</definedName>
    <definedName name="ObuasiMetRecoveryIn" localSheetId="5">#REF!</definedName>
    <definedName name="ObuasiMetRecoveryIn" localSheetId="11">#REF!</definedName>
    <definedName name="ObuasiMetRecoveryIn">#REF!</definedName>
    <definedName name="ObuasiMinedMetalIn" localSheetId="5">#REF!</definedName>
    <definedName name="ObuasiMinedMetalIn" localSheetId="11">#REF!</definedName>
    <definedName name="ObuasiMinedMetalIn">#REF!</definedName>
    <definedName name="ObuasiMineLife" localSheetId="5">#REF!</definedName>
    <definedName name="ObuasiMineLife" localSheetId="11">#REF!</definedName>
    <definedName name="ObuasiMineLife">#REF!</definedName>
    <definedName name="ObuasiMiningCostsFixedIn" localSheetId="5">#REF!</definedName>
    <definedName name="ObuasiMiningCostsFixedIn" localSheetId="11">#REF!</definedName>
    <definedName name="ObuasiMiningCostsFixedIn">#REF!</definedName>
    <definedName name="ObuasiMiningCostsVarIn" localSheetId="5">#REF!</definedName>
    <definedName name="ObuasiMiningCostsVarIn" localSheetId="11">#REF!</definedName>
    <definedName name="ObuasiMiningCostsVarIn">#REF!</definedName>
    <definedName name="ObuasiNBVBf" localSheetId="5">#REF!</definedName>
    <definedName name="ObuasiNBVBf" localSheetId="11">#REF!</definedName>
    <definedName name="ObuasiNBVBf">#REF!</definedName>
    <definedName name="ObuasiNBVCf" localSheetId="5">#REF!</definedName>
    <definedName name="ObuasiNBVCf" localSheetId="11">#REF!</definedName>
    <definedName name="ObuasiNBVCf">#REF!</definedName>
    <definedName name="ObuasiNetAssets" localSheetId="5">#REF!</definedName>
    <definedName name="ObuasiNetAssets" localSheetId="11">#REF!</definedName>
    <definedName name="ObuasiNetAssets">#REF!</definedName>
    <definedName name="ObuasiOpCostPayables" localSheetId="5">#REF!</definedName>
    <definedName name="ObuasiOpCostPayables" localSheetId="11">#REF!</definedName>
    <definedName name="ObuasiOpCostPayables">#REF!</definedName>
    <definedName name="ObuasiOpCostPayablesIn" localSheetId="5">#REF!</definedName>
    <definedName name="ObuasiOpCostPayablesIn" localSheetId="11">#REF!</definedName>
    <definedName name="ObuasiOpCostPayablesIn">#REF!</definedName>
    <definedName name="ObuasiOpCostReceivablesIn" localSheetId="5">#REF!</definedName>
    <definedName name="ObuasiOpCostReceivablesIn" localSheetId="11">#REF!</definedName>
    <definedName name="ObuasiOpCostReceivablesIn">#REF!</definedName>
    <definedName name="ObuasiOpCostsPaid" localSheetId="5">#REF!</definedName>
    <definedName name="ObuasiOpCostsPaid" localSheetId="11">#REF!</definedName>
    <definedName name="ObuasiOpCostsPaid">#REF!</definedName>
    <definedName name="ObuasiOpeningCashIn" localSheetId="5">#REF!</definedName>
    <definedName name="ObuasiOpeningCashIn" localSheetId="11">#REF!</definedName>
    <definedName name="ObuasiOpeningCashIn">#REF!</definedName>
    <definedName name="ObuasiOpeningEarningsIn" localSheetId="5">#REF!</definedName>
    <definedName name="ObuasiOpeningEarningsIn" localSheetId="11">#REF!</definedName>
    <definedName name="ObuasiOpeningEarningsIn">#REF!</definedName>
    <definedName name="ObuasiOpeningEquityIn" localSheetId="5">#REF!</definedName>
    <definedName name="ObuasiOpeningEquityIn" localSheetId="11">#REF!</definedName>
    <definedName name="ObuasiOpeningEquityIn">#REF!</definedName>
    <definedName name="ObuasiOpeningExternalDebtIn" localSheetId="5">#REF!</definedName>
    <definedName name="ObuasiOpeningExternalDebtIn" localSheetId="11">#REF!</definedName>
    <definedName name="ObuasiOpeningExternalDebtIn">#REF!</definedName>
    <definedName name="ObuasiOpeningInterCoBalIn" localSheetId="5">#REF!</definedName>
    <definedName name="ObuasiOpeningInterCoBalIn" localSheetId="11">#REF!</definedName>
    <definedName name="ObuasiOpeningInterCoBalIn">#REF!</definedName>
    <definedName name="ObuasiOpeningLTDIn" localSheetId="5">#REF!</definedName>
    <definedName name="ObuasiOpeningLTDIn" localSheetId="11">#REF!</definedName>
    <definedName name="ObuasiOpeningLTDIn">#REF!</definedName>
    <definedName name="ObuasiOpeningNBVIn" localSheetId="5">#REF!</definedName>
    <definedName name="ObuasiOpeningNBVIn" localSheetId="11">#REF!</definedName>
    <definedName name="ObuasiOpeningNBVIn">#REF!</definedName>
    <definedName name="ObuasiOpeningPayablesIn" localSheetId="5">#REF!</definedName>
    <definedName name="ObuasiOpeningPayablesIn" localSheetId="11">#REF!</definedName>
    <definedName name="ObuasiOpeningPayablesIn">#REF!</definedName>
    <definedName name="ObuasiOpeningProvisionsIn" localSheetId="5">#REF!</definedName>
    <definedName name="ObuasiOpeningProvisionsIn" localSheetId="11">#REF!</definedName>
    <definedName name="ObuasiOpeningProvisionsIn">#REF!</definedName>
    <definedName name="ObuasiOpeningReceivablesIn" localSheetId="5">#REF!</definedName>
    <definedName name="ObuasiOpeningReceivablesIn" localSheetId="11">#REF!</definedName>
    <definedName name="ObuasiOpeningReceivablesIn">#REF!</definedName>
    <definedName name="ObuasiOpeningStockIn" localSheetId="5">#REF!</definedName>
    <definedName name="ObuasiOpeningStockIn" localSheetId="11">#REF!</definedName>
    <definedName name="ObuasiOpeningStockIn">#REF!</definedName>
    <definedName name="ObuasiOperatingCosts" localSheetId="5">#REF!</definedName>
    <definedName name="ObuasiOperatingCosts" localSheetId="11">#REF!</definedName>
    <definedName name="ObuasiOperatingCosts">#REF!</definedName>
    <definedName name="ObuasiOperatingCostsPaid" localSheetId="5">#REF!</definedName>
    <definedName name="ObuasiOperatingCostsPaid" localSheetId="11">#REF!</definedName>
    <definedName name="ObuasiOperatingCostsPaid">#REF!</definedName>
    <definedName name="ObuasiOreMilled" localSheetId="5">#REF!</definedName>
    <definedName name="ObuasiOreMilled" localSheetId="11">#REF!</definedName>
    <definedName name="ObuasiOreMilled">#REF!</definedName>
    <definedName name="ObuasiOreMined" localSheetId="5">#REF!</definedName>
    <definedName name="ObuasiOreMined" localSheetId="11">#REF!</definedName>
    <definedName name="ObuasiOreMined">#REF!</definedName>
    <definedName name="ObuasiOreMinedIn" localSheetId="5">#REF!</definedName>
    <definedName name="ObuasiOreMinedIn" localSheetId="11">#REF!</definedName>
    <definedName name="ObuasiOreMinedIn">#REF!</definedName>
    <definedName name="ObuasiOtherCostIn" localSheetId="5">#REF!</definedName>
    <definedName name="ObuasiOtherCostIn" localSheetId="11">#REF!</definedName>
    <definedName name="ObuasiOtherCostIn">#REF!</definedName>
    <definedName name="ObuasiOtherCostPayables" localSheetId="5">#REF!</definedName>
    <definedName name="ObuasiOtherCostPayables" localSheetId="11">#REF!</definedName>
    <definedName name="ObuasiOtherCostPayables">#REF!</definedName>
    <definedName name="ObuasiOtherCostsPaid" localSheetId="5">#REF!</definedName>
    <definedName name="ObuasiOtherCostsPaid" localSheetId="11">#REF!</definedName>
    <definedName name="ObuasiOtherCostsPaid">#REF!</definedName>
    <definedName name="ObuasiOtherCostsPayablesDaysIn" localSheetId="5">#REF!</definedName>
    <definedName name="ObuasiOtherCostsPayablesDaysIn" localSheetId="11">#REF!</definedName>
    <definedName name="ObuasiOtherCostsPayablesDaysIn">#REF!</definedName>
    <definedName name="ObuasiOtherCostsPayablesIn" localSheetId="5">#REF!</definedName>
    <definedName name="ObuasiOtherCostsPayablesIn" localSheetId="11">#REF!</definedName>
    <definedName name="ObuasiOtherCostsPayablesIn">#REF!</definedName>
    <definedName name="ObuasiOtherIncome" localSheetId="5">#REF!</definedName>
    <definedName name="ObuasiOtherIncome" localSheetId="11">#REF!</definedName>
    <definedName name="ObuasiOtherIncome">#REF!</definedName>
    <definedName name="ObuasiOtherIncomeReceived" localSheetId="5">#REF!</definedName>
    <definedName name="ObuasiOtherIncomeReceived" localSheetId="11">#REF!</definedName>
    <definedName name="ObuasiOtherIncomeReceived">#REF!</definedName>
    <definedName name="ObuasiOtherReceivables" localSheetId="5">#REF!</definedName>
    <definedName name="ObuasiOtherReceivables" localSheetId="11">#REF!</definedName>
    <definedName name="ObuasiOtherReceivables">#REF!</definedName>
    <definedName name="ObuasiPayablesDaysIn" localSheetId="5">#REF!</definedName>
    <definedName name="ObuasiPayablesDaysIn" localSheetId="11">#REF!</definedName>
    <definedName name="ObuasiPayablesDaysIn">#REF!</definedName>
    <definedName name="ObuasiProcessCostFixedIn" localSheetId="5">#REF!</definedName>
    <definedName name="ObuasiProcessCostFixedIn" localSheetId="11">#REF!</definedName>
    <definedName name="ObuasiProcessCostFixedIn">#REF!</definedName>
    <definedName name="ObuasiProcessCostVarIn" localSheetId="5">#REF!</definedName>
    <definedName name="ObuasiProcessCostVarIn" localSheetId="11">#REF!</definedName>
    <definedName name="ObuasiProcessCostVarIn">#REF!</definedName>
    <definedName name="ObuasiQuarterTaxPaid" localSheetId="5">#REF!</definedName>
    <definedName name="ObuasiQuarterTaxPaid" localSheetId="11">#REF!</definedName>
    <definedName name="ObuasiQuarterTaxPaid">#REF!</definedName>
    <definedName name="ObuasiReceivableDaysIn" localSheetId="5">#REF!</definedName>
    <definedName name="ObuasiReceivableDaysIn" localSheetId="11">#REF!</definedName>
    <definedName name="ObuasiReceivableDaysIn">#REF!</definedName>
    <definedName name="ObuasiRecoveredGold" localSheetId="5">#REF!</definedName>
    <definedName name="ObuasiRecoveredGold" localSheetId="11">#REF!</definedName>
    <definedName name="ObuasiRecoveredGold">#REF!</definedName>
    <definedName name="ObuasiRecovery" localSheetId="5">#REF!</definedName>
    <definedName name="ObuasiRecovery" localSheetId="11">#REF!</definedName>
    <definedName name="ObuasiRecovery">#REF!</definedName>
    <definedName name="ObuasiRefiningChargeIn" localSheetId="5">#REF!</definedName>
    <definedName name="ObuasiRefiningChargeIn" localSheetId="11">#REF!</definedName>
    <definedName name="ObuasiRefiningChargeIn">#REF!</definedName>
    <definedName name="ObuasiRefiningCharges" localSheetId="5">#REF!</definedName>
    <definedName name="ObuasiRefiningCharges" localSheetId="11">#REF!</definedName>
    <definedName name="ObuasiRefiningCharges">#REF!</definedName>
    <definedName name="ObuasiRevenue" localSheetId="5">#REF!</definedName>
    <definedName name="ObuasiRevenue" localSheetId="11">#REF!</definedName>
    <definedName name="ObuasiRevenue">#REF!</definedName>
    <definedName name="ObuasiRevenueReceivableIn" localSheetId="5">#REF!</definedName>
    <definedName name="ObuasiRevenueReceivableIn" localSheetId="11">#REF!</definedName>
    <definedName name="ObuasiRevenueReceivableIn">#REF!</definedName>
    <definedName name="ObuasiRevenueReceivables" localSheetId="5">#REF!</definedName>
    <definedName name="ObuasiRevenueReceivables" localSheetId="11">#REF!</definedName>
    <definedName name="ObuasiRevenueReceivables">#REF!</definedName>
    <definedName name="ObuasiRevenueReceived" localSheetId="5">#REF!</definedName>
    <definedName name="ObuasiRevenueReceived" localSheetId="11">#REF!</definedName>
    <definedName name="ObuasiRevenueReceived">#REF!</definedName>
    <definedName name="ObuasiRevenueSpot" localSheetId="5">#REF!</definedName>
    <definedName name="ObuasiRevenueSpot" localSheetId="11">#REF!</definedName>
    <definedName name="ObuasiRevenueSpot">#REF!</definedName>
    <definedName name="ObuasiRoyaltyDue" localSheetId="5">#REF!</definedName>
    <definedName name="ObuasiRoyaltyDue" localSheetId="11">#REF!</definedName>
    <definedName name="ObuasiRoyaltyDue">#REF!</definedName>
    <definedName name="ObuasiRoyaltyPaid" localSheetId="5">#REF!</definedName>
    <definedName name="ObuasiRoyaltyPaid" localSheetId="11">#REF!</definedName>
    <definedName name="ObuasiRoyaltyPaid">#REF!</definedName>
    <definedName name="ObuasiRoyaltyPayables" localSheetId="5">#REF!</definedName>
    <definedName name="ObuasiRoyaltyPayables" localSheetId="11">#REF!</definedName>
    <definedName name="ObuasiRoyaltyPayables">#REF!</definedName>
    <definedName name="ObuasiRoyaltyPayablesDaysIn" localSheetId="5">#REF!</definedName>
    <definedName name="ObuasiRoyaltyPayablesDaysIn" localSheetId="11">#REF!</definedName>
    <definedName name="ObuasiRoyaltyPayablesDaysIn">#REF!</definedName>
    <definedName name="ObuasiRoyaltyPayablesIn" localSheetId="5">#REF!</definedName>
    <definedName name="ObuasiRoyaltyPayablesIn" localSheetId="11">#REF!</definedName>
    <definedName name="ObuasiRoyaltyPayablesIn">#REF!</definedName>
    <definedName name="ObuasiShareholdersFunds" localSheetId="5">#REF!</definedName>
    <definedName name="ObuasiShareholdersFunds" localSheetId="11">#REF!</definedName>
    <definedName name="ObuasiShareholdersFunds">#REF!</definedName>
    <definedName name="ObuasiSurfaceCostsVarIn" localSheetId="5">#REF!</definedName>
    <definedName name="ObuasiSurfaceCostsVarIn" localSheetId="11">#REF!</definedName>
    <definedName name="ObuasiSurfaceCostsVarIn">#REF!</definedName>
    <definedName name="ObuasiSurfaceMetalIn" localSheetId="5">#REF!</definedName>
    <definedName name="ObuasiSurfaceMetalIn" localSheetId="11">#REF!</definedName>
    <definedName name="ObuasiSurfaceMetalIn">#REF!</definedName>
    <definedName name="ObuasiSurfaceMetalMilled" localSheetId="5">#REF!</definedName>
    <definedName name="ObuasiSurfaceMetalMilled" localSheetId="11">#REF!</definedName>
    <definedName name="ObuasiSurfaceMetalMilled">#REF!</definedName>
    <definedName name="ObuasiSurfaceMetalMined" localSheetId="5">#REF!</definedName>
    <definedName name="ObuasiSurfaceMetalMined" localSheetId="11">#REF!</definedName>
    <definedName name="ObuasiSurfaceMetalMined">#REF!</definedName>
    <definedName name="ObuasiSurfaceMetRecoveryIn" localSheetId="5">#REF!</definedName>
    <definedName name="ObuasiSurfaceMetRecoveryIn" localSheetId="11">#REF!</definedName>
    <definedName name="ObuasiSurfaceMetRecoveryIn">#REF!</definedName>
    <definedName name="ObuasiSurfaceMilled" localSheetId="5">#REF!</definedName>
    <definedName name="ObuasiSurfaceMilled" localSheetId="11">#REF!</definedName>
    <definedName name="ObuasiSurfaceMilled">#REF!</definedName>
    <definedName name="ObuasiSurfaceMined" localSheetId="5">#REF!</definedName>
    <definedName name="ObuasiSurfaceMined" localSheetId="11">#REF!</definedName>
    <definedName name="ObuasiSurfaceMined">#REF!</definedName>
    <definedName name="ObuasiSurfaceMinedIn" localSheetId="5">#REF!</definedName>
    <definedName name="ObuasiSurfaceMinedIn" localSheetId="11">#REF!</definedName>
    <definedName name="ObuasiSurfaceMinedIn">#REF!</definedName>
    <definedName name="ObuasiSurfaceProcessCostVarIn" localSheetId="5">#REF!</definedName>
    <definedName name="ObuasiSurfaceProcessCostVarIn" localSheetId="11">#REF!</definedName>
    <definedName name="ObuasiSurfaceProcessCostVarIn">#REF!</definedName>
    <definedName name="ObuasiSurfaceRecovery" localSheetId="5">#REF!</definedName>
    <definedName name="ObuasiSurfaceRecovery" localSheetId="11">#REF!</definedName>
    <definedName name="ObuasiSurfaceRecovery">#REF!</definedName>
    <definedName name="ObuasiTailsCostsVarIn" localSheetId="5">#REF!</definedName>
    <definedName name="ObuasiTailsCostsVarIn" localSheetId="11">#REF!</definedName>
    <definedName name="ObuasiTailsCostsVarIn">#REF!</definedName>
    <definedName name="ObuasiTailsMetalIn" localSheetId="5">#REF!</definedName>
    <definedName name="ObuasiTailsMetalIn" localSheetId="11">#REF!</definedName>
    <definedName name="ObuasiTailsMetalIn">#REF!</definedName>
    <definedName name="ObuasiTailsMetalMilled" localSheetId="5">#REF!</definedName>
    <definedName name="ObuasiTailsMetalMilled" localSheetId="11">#REF!</definedName>
    <definedName name="ObuasiTailsMetalMilled">#REF!</definedName>
    <definedName name="ObuasiTailsMetalMined" localSheetId="5">#REF!</definedName>
    <definedName name="ObuasiTailsMetalMined" localSheetId="11">#REF!</definedName>
    <definedName name="ObuasiTailsMetalMined">#REF!</definedName>
    <definedName name="ObuasiTailsMetRecoveryIn" localSheetId="5">#REF!</definedName>
    <definedName name="ObuasiTailsMetRecoveryIn" localSheetId="11">#REF!</definedName>
    <definedName name="ObuasiTailsMetRecoveryIn">#REF!</definedName>
    <definedName name="ObuasiTailsMilled" localSheetId="5">#REF!</definedName>
    <definedName name="ObuasiTailsMilled" localSheetId="11">#REF!</definedName>
    <definedName name="ObuasiTailsMilled">#REF!</definedName>
    <definedName name="ObuasiTailsMined" localSheetId="5">#REF!</definedName>
    <definedName name="ObuasiTailsMined" localSheetId="11">#REF!</definedName>
    <definedName name="ObuasiTailsMined">#REF!</definedName>
    <definedName name="ObuasiTailsMinedIn" localSheetId="5">#REF!</definedName>
    <definedName name="ObuasiTailsMinedIn" localSheetId="11">#REF!</definedName>
    <definedName name="ObuasiTailsMinedIn">#REF!</definedName>
    <definedName name="ObuasiTailsProcessCostVarIn" localSheetId="5">#REF!</definedName>
    <definedName name="ObuasiTailsProcessCostVarIn" localSheetId="11">#REF!</definedName>
    <definedName name="ObuasiTailsProcessCostVarIn">#REF!</definedName>
    <definedName name="ObuasiTailsRecovery" localSheetId="5">#REF!</definedName>
    <definedName name="ObuasiTailsRecovery" localSheetId="11">#REF!</definedName>
    <definedName name="ObuasiTailsRecovery">#REF!</definedName>
    <definedName name="ObuasiTaxDepreciation" localSheetId="5">#REF!</definedName>
    <definedName name="ObuasiTaxDepreciation" localSheetId="11">#REF!</definedName>
    <definedName name="ObuasiTaxDepreciation">#REF!</definedName>
    <definedName name="ObuasiTaxDepreciationClass1In" localSheetId="5">#REF!</definedName>
    <definedName name="ObuasiTaxDepreciationClass1In" localSheetId="11">#REF!</definedName>
    <definedName name="ObuasiTaxDepreciationClass1In">#REF!</definedName>
    <definedName name="ObuasiTaxDepreciationClass2In" localSheetId="5">#REF!</definedName>
    <definedName name="ObuasiTaxDepreciationClass2In" localSheetId="11">#REF!</definedName>
    <definedName name="ObuasiTaxDepreciationClass2In">#REF!</definedName>
    <definedName name="ObuasiTaxDepreciationClass3In" localSheetId="5">#REF!</definedName>
    <definedName name="ObuasiTaxDepreciationClass3In" localSheetId="11">#REF!</definedName>
    <definedName name="ObuasiTaxDepreciationClass3In">#REF!</definedName>
    <definedName name="ObuasiTaxDue" localSheetId="5">#REF!</definedName>
    <definedName name="ObuasiTaxDue" localSheetId="11">#REF!</definedName>
    <definedName name="ObuasiTaxDue">#REF!</definedName>
    <definedName name="ObuasiTaxOpeningLosses" localSheetId="5">#REF!</definedName>
    <definedName name="ObuasiTaxOpeningLosses" localSheetId="11">#REF!</definedName>
    <definedName name="ObuasiTaxOpeningLosses">#REF!</definedName>
    <definedName name="ObuasiTaxOpeningNBV" localSheetId="5">#REF!</definedName>
    <definedName name="ObuasiTaxOpeningNBV" localSheetId="11">#REF!</definedName>
    <definedName name="ObuasiTaxOpeningNBV">#REF!</definedName>
    <definedName name="ObuasiTaxPaid" localSheetId="5">#REF!</definedName>
    <definedName name="ObuasiTaxPaid" localSheetId="11">#REF!</definedName>
    <definedName name="ObuasiTaxPaid">#REF!</definedName>
    <definedName name="ObuasiTaxPayables" localSheetId="5">#REF!</definedName>
    <definedName name="ObuasiTaxPayables" localSheetId="11">#REF!</definedName>
    <definedName name="ObuasiTaxPayables">#REF!</definedName>
    <definedName name="ObuasiTaxPayablesIn" localSheetId="5">#REF!</definedName>
    <definedName name="ObuasiTaxPayablesIn" localSheetId="11">#REF!</definedName>
    <definedName name="ObuasiTaxPayablesIn">#REF!</definedName>
    <definedName name="ObuasiTaxRateIn" localSheetId="5">#REF!</definedName>
    <definedName name="ObuasiTaxRateIn" localSheetId="11">#REF!</definedName>
    <definedName name="ObuasiTaxRateIn">#REF!</definedName>
    <definedName name="ObuasiTaxRoyalty1In" localSheetId="5">#REF!</definedName>
    <definedName name="ObuasiTaxRoyalty1In" localSheetId="11">#REF!</definedName>
    <definedName name="ObuasiTaxRoyalty1In">#REF!</definedName>
    <definedName name="ObuasiTaxRoyalty2In" localSheetId="5">#REF!</definedName>
    <definedName name="ObuasiTaxRoyalty2In" localSheetId="11">#REF!</definedName>
    <definedName name="ObuasiTaxRoyalty2In">#REF!</definedName>
    <definedName name="ObuasiTaxRoyalty3In" localSheetId="5">#REF!</definedName>
    <definedName name="ObuasiTaxRoyalty3In" localSheetId="11">#REF!</definedName>
    <definedName name="ObuasiTaxRoyalty3In">#REF!</definedName>
    <definedName name="ObuasiWasteMined" localSheetId="5">#REF!</definedName>
    <definedName name="ObuasiWasteMined" localSheetId="11">#REF!</definedName>
    <definedName name="ObuasiWasteMined">#REF!</definedName>
    <definedName name="ObuasiWasteMinedIn" localSheetId="5">#REF!</definedName>
    <definedName name="ObuasiWasteMinedIn" localSheetId="11">#REF!</definedName>
    <definedName name="ObuasiWasteMinedIn">#REF!</definedName>
    <definedName name="ObuasiWasteMiningCostsVarIn" localSheetId="5">#REF!</definedName>
    <definedName name="ObuasiWasteMiningCostsVarIn" localSheetId="11">#REF!</definedName>
    <definedName name="ObuasiWasteMiningCostsVarIn">#REF!</definedName>
    <definedName name="OP_SEB">[16]Шаблон!$C$42</definedName>
    <definedName name="ore" localSheetId="5">#REF!</definedName>
    <definedName name="ore" localSheetId="11">#REF!</definedName>
    <definedName name="ore">#REF!</definedName>
    <definedName name="oz" localSheetId="5">#REF!</definedName>
    <definedName name="oz" localSheetId="11">#REF!</definedName>
    <definedName name="oz">#REF!</definedName>
    <definedName name="oz_">'[13]свод_$'!$B$9</definedName>
    <definedName name="Pay_Date" localSheetId="5">#REF!</definedName>
    <definedName name="Pay_Date" localSheetId="11">#REF!</definedName>
    <definedName name="Pay_Date">#REF!</definedName>
    <definedName name="Pay_Num" localSheetId="5">#REF!</definedName>
    <definedName name="Pay_Num" localSheetId="11">#REF!</definedName>
    <definedName name="Pay_Num">#REF!</definedName>
    <definedName name="Payment_Date" localSheetId="5">DATE(YEAR('Climate and Energy'!Loan_Start),MONTH('Climate and Energy'!Loan_Start)+Payment_Number,DAY('Climate and Energy'!Loan_Start))</definedName>
    <definedName name="Payment_Date" localSheetId="11">DATE(YEAR(GRI!Loan_Start),MONTH(GRI!Loan_Start)+Payment_Number,DAY(GRI!Loan_Start))</definedName>
    <definedName name="Payment_Date">DATE(YEAR(Loan_Start),MONTH(Loan_Start)+Payment_Number,DAY(Loan_Start))</definedName>
    <definedName name="Period" localSheetId="5">#REF!</definedName>
    <definedName name="Period" localSheetId="11">#REF!</definedName>
    <definedName name="Period">#REF!</definedName>
    <definedName name="PeriodEndDate" localSheetId="5">#REF!</definedName>
    <definedName name="PeriodEndDate" localSheetId="11">#REF!</definedName>
    <definedName name="PeriodEndDate">#REF!</definedName>
    <definedName name="PeriodNumber" localSheetId="5">#REF!</definedName>
    <definedName name="PeriodNumber" localSheetId="11">#REF!</definedName>
    <definedName name="PeriodNumber">#REF!</definedName>
    <definedName name="PeriodsAfterMineLifeIn" localSheetId="5">#REF!</definedName>
    <definedName name="PeriodsAfterMineLifeIn" localSheetId="11">#REF!</definedName>
    <definedName name="PeriodsAfterMineLifeIn">#REF!</definedName>
    <definedName name="PeriodsBeforeDrawdown" localSheetId="5">#REF!</definedName>
    <definedName name="PeriodsBeforeDrawdown" localSheetId="11">#REF!</definedName>
    <definedName name="PeriodsBeforeDrawdown">#REF!</definedName>
    <definedName name="PeriodsBeforeRepayment" localSheetId="5">#REF!</definedName>
    <definedName name="PeriodsBeforeRepayment" localSheetId="11">#REF!</definedName>
    <definedName name="PeriodsBeforeRepayment">#REF!</definedName>
    <definedName name="PeriodsinYear" localSheetId="5">#REF!</definedName>
    <definedName name="PeriodsinYear" localSheetId="11">#REF!</definedName>
    <definedName name="PeriodsinYear">#REF!</definedName>
    <definedName name="PeriodStartDate" localSheetId="5">#REF!</definedName>
    <definedName name="PeriodStartDate" localSheetId="11">#REF!</definedName>
    <definedName name="PeriodStartDate">#REF!</definedName>
    <definedName name="PLCR" localSheetId="5">#REF!</definedName>
    <definedName name="PLCR" localSheetId="11">#REF!</definedName>
    <definedName name="PLCR">#REF!</definedName>
    <definedName name="Princ" localSheetId="5">#REF!</definedName>
    <definedName name="Princ" localSheetId="11">#REF!</definedName>
    <definedName name="Princ">#REF!</definedName>
    <definedName name="Print_Area_Reset" localSheetId="5">OFFSET('Climate and Energy'!Full_Print,0,0,'Climate and Energy'!Last_Row)</definedName>
    <definedName name="Print_Area_Reset" localSheetId="11">OFFSET(GRI!Full_Print,0,0,GRI!Last_Row)</definedName>
    <definedName name="Print_Area_Reset">OFFSET(Full_Print,0,0,Last_Row)</definedName>
    <definedName name="PrintTitles" localSheetId="5">#REF!</definedName>
    <definedName name="PrintTitles" localSheetId="11">#REF!</definedName>
    <definedName name="PrintTitles">#REF!</definedName>
    <definedName name="Production_statistics_Q1_2010___Q2_2015" localSheetId="5">[17]Content!#REF!</definedName>
    <definedName name="Production_statistics_Q1_2010___Q2_2015" localSheetId="11">Content!#REF!</definedName>
    <definedName name="Production_statistics_Q1_2010___Q2_2015">Content!#REF!</definedName>
    <definedName name="Production_statistics_Q1_2010___Q3_2015" localSheetId="5">[17]Content!#REF!</definedName>
    <definedName name="Production_statistics_Q1_2010___Q3_2015" localSheetId="11">Content!#REF!</definedName>
    <definedName name="Production_statistics_Q1_2010___Q3_2015">Content!#REF!</definedName>
    <definedName name="Profit_and_loss" localSheetId="5">#REF!</definedName>
    <definedName name="Profit_and_loss" localSheetId="11">#REF!</definedName>
    <definedName name="Profit_and_loss">#REF!</definedName>
    <definedName name="PY_Cash_Div_Dec" localSheetId="5">'[11]Income Statement'!#REF!</definedName>
    <definedName name="PY_Cash_Div_Dec" localSheetId="11">'[11]Income Statement'!#REF!</definedName>
    <definedName name="PY_Cash_Div_Dec">'[11]Income Statement'!#REF!</definedName>
    <definedName name="PY_CASH_DIVIDENDS_DECLARED__per_common_share" localSheetId="5">'[11]Income Statement'!#REF!</definedName>
    <definedName name="PY_CASH_DIVIDENDS_DECLARED__per_common_share" localSheetId="11">'[11]Income Statement'!#REF!</definedName>
    <definedName name="PY_CASH_DIVIDENDS_DECLARED__per_common_share">'[11]Income Statement'!#REF!</definedName>
    <definedName name="PY_Earnings_per_share" localSheetId="5">[11]Ratios!#REF!</definedName>
    <definedName name="PY_Earnings_per_share" localSheetId="11">[11]Ratios!#REF!</definedName>
    <definedName name="PY_Earnings_per_share">[11]Ratios!#REF!</definedName>
    <definedName name="PY_LT_Debt" localSheetId="5">'[11]Balance Sheet'!#REF!</definedName>
    <definedName name="PY_LT_Debt" localSheetId="11">'[11]Balance Sheet'!#REF!</definedName>
    <definedName name="PY_LT_Debt">'[11]Balance Sheet'!#REF!</definedName>
    <definedName name="PY_Market_Value_of_Equity" localSheetId="5">'[11]Income Statement'!#REF!</definedName>
    <definedName name="PY_Market_Value_of_Equity" localSheetId="11">'[11]Income Statement'!#REF!</definedName>
    <definedName name="PY_Market_Value_of_Equity">'[11]Income Statement'!#REF!</definedName>
    <definedName name="PY_Tangible_Net_Worth" localSheetId="5">'[11]Income Statement'!#REF!</definedName>
    <definedName name="PY_Tangible_Net_Worth" localSheetId="11">'[11]Income Statement'!#REF!</definedName>
    <definedName name="PY_Tangible_Net_Worth">'[11]Income Statement'!#REF!</definedName>
    <definedName name="PY_Weighted_Average" localSheetId="5">'[11]Income Statement'!#REF!</definedName>
    <definedName name="PY_Weighted_Average" localSheetId="11">'[11]Income Statement'!#REF!</definedName>
    <definedName name="PY_Weighted_Average">'[11]Income Statement'!#REF!</definedName>
    <definedName name="PY_Working_Capital" localSheetId="5">'[11]Income Statement'!#REF!</definedName>
    <definedName name="PY_Working_Capital" localSheetId="11">'[11]Income Statement'!#REF!</definedName>
    <definedName name="PY_Working_Capital">'[11]Income Statement'!#REF!</definedName>
    <definedName name="PY2_Cash_Div_Dec" localSheetId="5">'[11]Income Statement'!#REF!</definedName>
    <definedName name="PY2_Cash_Div_Dec" localSheetId="11">'[11]Income Statement'!#REF!</definedName>
    <definedName name="PY2_Cash_Div_Dec">'[11]Income Statement'!#REF!</definedName>
    <definedName name="PY2_CASH_DIVIDENDS_DECLARED__per_common_share" localSheetId="5">'[11]Income Statement'!#REF!</definedName>
    <definedName name="PY2_CASH_DIVIDENDS_DECLARED__per_common_share" localSheetId="11">'[11]Income Statement'!#REF!</definedName>
    <definedName name="PY2_CASH_DIVIDENDS_DECLARED__per_common_share">'[11]Income Statement'!#REF!</definedName>
    <definedName name="PY2_Earnings_per_share" localSheetId="5">[11]Ratios!#REF!</definedName>
    <definedName name="PY2_Earnings_per_share" localSheetId="11">[11]Ratios!#REF!</definedName>
    <definedName name="PY2_Earnings_per_share">[11]Ratios!#REF!</definedName>
    <definedName name="PY2_LT_Debt" localSheetId="5">'[11]Balance Sheet'!#REF!</definedName>
    <definedName name="PY2_LT_Debt" localSheetId="11">'[11]Balance Sheet'!#REF!</definedName>
    <definedName name="PY2_LT_Debt">'[11]Balance Sheet'!#REF!</definedName>
    <definedName name="PY2_Market_Value_of_Equity" localSheetId="5">'[11]Income Statement'!#REF!</definedName>
    <definedName name="PY2_Market_Value_of_Equity" localSheetId="11">'[11]Income Statement'!#REF!</definedName>
    <definedName name="PY2_Market_Value_of_Equity">'[11]Income Statement'!#REF!</definedName>
    <definedName name="PY2_Tangible_Net_Worth" localSheetId="5">'[11]Income Statement'!#REF!</definedName>
    <definedName name="PY2_Tangible_Net_Worth" localSheetId="11">'[11]Income Statement'!#REF!</definedName>
    <definedName name="PY2_Tangible_Net_Worth">'[11]Income Statement'!#REF!</definedName>
    <definedName name="PY2_Weighted_Average" localSheetId="5">'[11]Income Statement'!#REF!</definedName>
    <definedName name="PY2_Weighted_Average" localSheetId="11">'[11]Income Statement'!#REF!</definedName>
    <definedName name="PY2_Weighted_Average">'[11]Income Statement'!#REF!</definedName>
    <definedName name="PY2_Working_Capital" localSheetId="5">'[11]Income Statement'!#REF!</definedName>
    <definedName name="PY2_Working_Capital" localSheetId="11">'[11]Income Statement'!#REF!</definedName>
    <definedName name="PY2_Working_Capital">'[11]Income Statement'!#REF!</definedName>
    <definedName name="R_Factor" localSheetId="5">#REF!</definedName>
    <definedName name="R_Factor" localSheetId="11">#REF!</definedName>
    <definedName name="R_Factor">#REF!</definedName>
    <definedName name="Ratio">'[13]свод_$'!$B$12</definedName>
    <definedName name="REF">'[10]Escalated Budget'!$B$1894</definedName>
    <definedName name="Residual_difference" localSheetId="5">#REF!</definedName>
    <definedName name="Residual_difference" localSheetId="11">#REF!</definedName>
    <definedName name="Residual_difference">#REF!</definedName>
    <definedName name="ResTable" localSheetId="5">#REF!</definedName>
    <definedName name="ResTable" localSheetId="11">#REF!</definedName>
    <definedName name="ResTable">#REF!</definedName>
    <definedName name="RevenueSpotPriceIn" localSheetId="5">#REF!</definedName>
    <definedName name="RevenueSpotPriceIn" localSheetId="11">#REF!</definedName>
    <definedName name="RevenueSpotPriceIn">#REF!</definedName>
    <definedName name="RP" localSheetId="5">#REF!</definedName>
    <definedName name="RP" localSheetId="11">#REF!</definedName>
    <definedName name="RP">#REF!</definedName>
    <definedName name="SAD_BK0" localSheetId="5">'[10]Escalated Budget'!#REF!</definedName>
    <definedName name="SAD_BK0" localSheetId="11">'[10]Escalated Budget'!#REF!</definedName>
    <definedName name="SAD_BK0">'[10]Escalated Budget'!#REF!</definedName>
    <definedName name="Sched_Pay" localSheetId="5">#REF!</definedName>
    <definedName name="Sched_Pay" localSheetId="11">#REF!</definedName>
    <definedName name="Sched_Pay">#REF!</definedName>
    <definedName name="Scheduled_Extra_Payments" localSheetId="5">#REF!</definedName>
    <definedName name="Scheduled_Extra_Payments" localSheetId="11">#REF!</definedName>
    <definedName name="Scheduled_Extra_Payments">#REF!</definedName>
    <definedName name="Scheduled_Interest_Rate" localSheetId="5">#REF!</definedName>
    <definedName name="Scheduled_Interest_Rate" localSheetId="11">#REF!</definedName>
    <definedName name="Scheduled_Interest_Rate">#REF!</definedName>
    <definedName name="Scheduled_Monthly_Payment" localSheetId="5">#REF!</definedName>
    <definedName name="Scheduled_Monthly_Payment" localSheetId="11">#REF!</definedName>
    <definedName name="Scheduled_Monthly_Payment">#REF!</definedName>
    <definedName name="SEB">[16]Шаблон!$C$40</definedName>
    <definedName name="SemiAnnualPaymentDue" localSheetId="5">#REF!</definedName>
    <definedName name="SemiAnnualPaymentDue" localSheetId="11">#REF!</definedName>
    <definedName name="SemiAnnualPaymentDue">#REF!</definedName>
    <definedName name="SeniorDebtBf" localSheetId="5">#REF!</definedName>
    <definedName name="SeniorDebtBf" localSheetId="11">#REF!</definedName>
    <definedName name="SeniorDebtBf">#REF!</definedName>
    <definedName name="SeniorDebtCf" localSheetId="5">#REF!</definedName>
    <definedName name="SeniorDebtCf" localSheetId="11">#REF!</definedName>
    <definedName name="SeniorDebtCf">#REF!</definedName>
    <definedName name="SeniorDebtDrawdown" localSheetId="5">#REF!</definedName>
    <definedName name="SeniorDebtDrawdown" localSheetId="11">#REF!</definedName>
    <definedName name="SeniorDebtDrawdown">#REF!</definedName>
    <definedName name="SeniorDebtInterestDue" localSheetId="5">#REF!</definedName>
    <definedName name="SeniorDebtInterestDue" localSheetId="11">#REF!</definedName>
    <definedName name="SeniorDebtInterestDue">#REF!</definedName>
    <definedName name="SeniorDebtInterestPaid" localSheetId="5">#REF!</definedName>
    <definedName name="SeniorDebtInterestPaid" localSheetId="11">#REF!</definedName>
    <definedName name="SeniorDebtInterestPaid">#REF!</definedName>
    <definedName name="SeniorDebtInterestRate" localSheetId="5">#REF!</definedName>
    <definedName name="SeniorDebtInterestRate" localSheetId="11">#REF!</definedName>
    <definedName name="SeniorDebtInterestRate">#REF!</definedName>
    <definedName name="SeniorDebtPrepaymentMade" localSheetId="5">#REF!</definedName>
    <definedName name="SeniorDebtPrepaymentMade" localSheetId="11">#REF!</definedName>
    <definedName name="SeniorDebtPrepaymentMade">#REF!</definedName>
    <definedName name="SeniorDebtRepaymentMade" localSheetId="5">#REF!</definedName>
    <definedName name="SeniorDebtRepaymentMade" localSheetId="11">#REF!</definedName>
    <definedName name="SeniorDebtRepaymentMade">#REF!</definedName>
    <definedName name="SeniorDebtShedRepaymentDue" localSheetId="5">#REF!</definedName>
    <definedName name="SeniorDebtShedRepaymentDue" localSheetId="11">#REF!</definedName>
    <definedName name="SeniorDebtShedRepaymentDue">#REF!</definedName>
    <definedName name="SeniorDebtShedRepaymentPaid" localSheetId="5">#REF!</definedName>
    <definedName name="SeniorDebtShedRepaymentPaid" localSheetId="11">#REF!</definedName>
    <definedName name="SeniorDebtShedRepaymentPaid">#REF!</definedName>
    <definedName name="SeniorFacilityAmountIn" localSheetId="5">#REF!</definedName>
    <definedName name="SeniorFacilityAmountIn" localSheetId="11">#REF!</definedName>
    <definedName name="SeniorFacilityAmountIn">#REF!</definedName>
    <definedName name="SeniorFacilityCommitFeeIn" localSheetId="5">#REF!</definedName>
    <definedName name="SeniorFacilityCommitFeeIn" localSheetId="11">#REF!</definedName>
    <definedName name="SeniorFacilityCommitFeeIn">#REF!</definedName>
    <definedName name="SeniorFacilityMarginIn" localSheetId="5">#REF!</definedName>
    <definedName name="SeniorFacilityMarginIn" localSheetId="11">#REF!</definedName>
    <definedName name="SeniorFacilityMarginIn">#REF!</definedName>
    <definedName name="SeniorFacilityRepaymentProfileIn" localSheetId="5">#REF!</definedName>
    <definedName name="SeniorFacilityRepaymentProfileIn" localSheetId="11">#REF!</definedName>
    <definedName name="SeniorFacilityRepaymentProfileIn">#REF!</definedName>
    <definedName name="SeniorFacilitySweepIn" localSheetId="5">#REF!</definedName>
    <definedName name="SeniorFacilitySweepIn" localSheetId="11">#REF!</definedName>
    <definedName name="SeniorFacilitySweepIn">#REF!</definedName>
    <definedName name="SiguiriCapex1998" localSheetId="5">#REF!</definedName>
    <definedName name="SiguiriCapex1998" localSheetId="11">#REF!</definedName>
    <definedName name="SiguiriCapex1998">#REF!</definedName>
    <definedName name="SiguiriCapex1999" localSheetId="5">#REF!</definedName>
    <definedName name="SiguiriCapex1999" localSheetId="11">#REF!</definedName>
    <definedName name="SiguiriCapex1999">#REF!</definedName>
    <definedName name="SiguiriCapex2000" localSheetId="5">#REF!</definedName>
    <definedName name="SiguiriCapex2000" localSheetId="11">#REF!</definedName>
    <definedName name="SiguiriCapex2000">#REF!</definedName>
    <definedName name="SiguiriCapex2001" localSheetId="5">#REF!</definedName>
    <definedName name="SiguiriCapex2001" localSheetId="11">#REF!</definedName>
    <definedName name="SiguiriCapex2001">#REF!</definedName>
    <definedName name="SiguiriCapexMaintenanceIn" localSheetId="5">#REF!</definedName>
    <definedName name="SiguiriCapexMaintenanceIn" localSheetId="11">#REF!</definedName>
    <definedName name="SiguiriCapexMaintenanceIn">#REF!</definedName>
    <definedName name="SiguiriCapexProjectIn" localSheetId="5">#REF!</definedName>
    <definedName name="SiguiriCapexProjectIn" localSheetId="11">#REF!</definedName>
    <definedName name="SiguiriCapexProjectIn">#REF!</definedName>
    <definedName name="SiguiriCapexTotal" localSheetId="5">#REF!</definedName>
    <definedName name="SiguiriCapexTotal" localSheetId="11">#REF!</definedName>
    <definedName name="SiguiriCapexTotal">#REF!</definedName>
    <definedName name="SiguiriCILProcessTonnesIn" localSheetId="5">#REF!</definedName>
    <definedName name="SiguiriCILProcessTonnesIn" localSheetId="11">#REF!</definedName>
    <definedName name="SiguiriCILProcessTonnesIn">#REF!</definedName>
    <definedName name="SiguiriClosureCostIn" localSheetId="5">#REF!</definedName>
    <definedName name="SiguiriClosureCostIn" localSheetId="11">#REF!</definedName>
    <definedName name="SiguiriClosureCostIn">#REF!</definedName>
    <definedName name="SiguiriCorpChargeIn" localSheetId="5">#REF!</definedName>
    <definedName name="SiguiriCorpChargeIn" localSheetId="11">#REF!</definedName>
    <definedName name="SiguiriCorpChargeIn">#REF!</definedName>
    <definedName name="SiguiriDepreciation" localSheetId="5">#REF!</definedName>
    <definedName name="SiguiriDepreciation" localSheetId="11">#REF!</definedName>
    <definedName name="SiguiriDepreciation">#REF!</definedName>
    <definedName name="SiguiriDirectCosts" localSheetId="5">#REF!</definedName>
    <definedName name="SiguiriDirectCosts" localSheetId="11">#REF!</definedName>
    <definedName name="SiguiriDirectCosts">#REF!</definedName>
    <definedName name="SiguiriDirectCostsPaid" localSheetId="5">#REF!</definedName>
    <definedName name="SiguiriDirectCostsPaid" localSheetId="11">#REF!</definedName>
    <definedName name="SiguiriDirectCostsPaid">#REF!</definedName>
    <definedName name="SiguiriExcptionalCostIn" localSheetId="5">#REF!</definedName>
    <definedName name="SiguiriExcptionalCostIn" localSheetId="11">#REF!</definedName>
    <definedName name="SiguiriExcptionalCostIn">#REF!</definedName>
    <definedName name="SiguiriExplorationCostIn" localSheetId="5">#REF!</definedName>
    <definedName name="SiguiriExplorationCostIn" localSheetId="11">#REF!</definedName>
    <definedName name="SiguiriExplorationCostIn">#REF!</definedName>
    <definedName name="SiguiriExternalDebtBf" localSheetId="5">#REF!</definedName>
    <definedName name="SiguiriExternalDebtBf" localSheetId="11">#REF!</definedName>
    <definedName name="SiguiriExternalDebtBf">#REF!</definedName>
    <definedName name="SiguiriExternalDebtCf" localSheetId="5">#REF!</definedName>
    <definedName name="SiguiriExternalDebtCf" localSheetId="11">#REF!</definedName>
    <definedName name="SiguiriExternalDebtCf">#REF!</definedName>
    <definedName name="SiguiriExternalDebtMarginIn" localSheetId="5">#REF!</definedName>
    <definedName name="SiguiriExternalDebtMarginIn" localSheetId="11">#REF!</definedName>
    <definedName name="SiguiriExternalDebtMarginIn">#REF!</definedName>
    <definedName name="SiguiriExternalDebtOpeningBalIn" localSheetId="5">#REF!</definedName>
    <definedName name="SiguiriExternalDebtOpeningBalIn" localSheetId="11">#REF!</definedName>
    <definedName name="SiguiriExternalDebtOpeningBalIn">#REF!</definedName>
    <definedName name="SiguiriExternalDrawdown" localSheetId="5">#REF!</definedName>
    <definedName name="SiguiriExternalDrawdown" localSheetId="11">#REF!</definedName>
    <definedName name="SiguiriExternalDrawdown">#REF!</definedName>
    <definedName name="SiguiriExternalInterestDue" localSheetId="5">#REF!</definedName>
    <definedName name="SiguiriExternalInterestDue" localSheetId="11">#REF!</definedName>
    <definedName name="SiguiriExternalInterestDue">#REF!</definedName>
    <definedName name="SiguiriExternalInterestPaid" localSheetId="5">#REF!</definedName>
    <definedName name="SiguiriExternalInterestPaid" localSheetId="11">#REF!</definedName>
    <definedName name="SiguiriExternalInterestPaid">#REF!</definedName>
    <definedName name="SiguiriExternalInterestRate" localSheetId="5">#REF!</definedName>
    <definedName name="SiguiriExternalInterestRate" localSheetId="11">#REF!</definedName>
    <definedName name="SiguiriExternalInterestRate">#REF!</definedName>
    <definedName name="SiguiriExternalRepayment" localSheetId="5">#REF!</definedName>
    <definedName name="SiguiriExternalRepayment" localSheetId="11">#REF!</definedName>
    <definedName name="SiguiriExternalRepayment">#REF!</definedName>
    <definedName name="SiguiriFlexCapexIn" localSheetId="5">#REF!</definedName>
    <definedName name="SiguiriFlexCapexIn" localSheetId="11">#REF!</definedName>
    <definedName name="SiguiriFlexCapexIn">#REF!</definedName>
    <definedName name="SiguiriFlexGradeIn" localSheetId="5">#REF!</definedName>
    <definedName name="SiguiriFlexGradeIn" localSheetId="11">#REF!</definedName>
    <definedName name="SiguiriFlexGradeIn">#REF!</definedName>
    <definedName name="SiguiriFlexOpexIn" localSheetId="5">#REF!</definedName>
    <definedName name="SiguiriFlexOpexIn" localSheetId="11">#REF!</definedName>
    <definedName name="SiguiriFlexOpexIn">#REF!</definedName>
    <definedName name="SiguiriFlexOreIn" localSheetId="5">#REF!</definedName>
    <definedName name="SiguiriFlexOreIn" localSheetId="11">#REF!</definedName>
    <definedName name="SiguiriFlexOreIn">#REF!</definedName>
    <definedName name="SiguiriFlexRecoveryIn" localSheetId="5">#REF!</definedName>
    <definedName name="SiguiriFlexRecoveryIn" localSheetId="11">#REF!</definedName>
    <definedName name="SiguiriFlexRecoveryIn">#REF!</definedName>
    <definedName name="SiguiriFlexWasteIn" localSheetId="5">#REF!</definedName>
    <definedName name="SiguiriFlexWasteIn" localSheetId="11">#REF!</definedName>
    <definedName name="SiguiriFlexWasteIn">#REF!</definedName>
    <definedName name="SiguiriG_ACostIn" localSheetId="5">#REF!</definedName>
    <definedName name="SiguiriG_ACostIn" localSheetId="11">#REF!</definedName>
    <definedName name="SiguiriG_ACostIn">#REF!</definedName>
    <definedName name="SiguiriGoldSalesOunces" localSheetId="5">#REF!</definedName>
    <definedName name="SiguiriGoldSalesOunces" localSheetId="11">#REF!</definedName>
    <definedName name="SiguiriGoldSalesOunces">#REF!</definedName>
    <definedName name="SiguiriInterCoBf" localSheetId="5">#REF!</definedName>
    <definedName name="SiguiriInterCoBf" localSheetId="11">#REF!</definedName>
    <definedName name="SiguiriInterCoBf">#REF!</definedName>
    <definedName name="SiguiriInterCoCf" localSheetId="5">#REF!</definedName>
    <definedName name="SiguiriInterCoCf" localSheetId="11">#REF!</definedName>
    <definedName name="SiguiriInterCoCf">#REF!</definedName>
    <definedName name="SiguiriInterCoDebtMarginIn" localSheetId="5">#REF!</definedName>
    <definedName name="SiguiriInterCoDebtMarginIn" localSheetId="11">#REF!</definedName>
    <definedName name="SiguiriInterCoDebtMarginIn">#REF!</definedName>
    <definedName name="SiguiriInterCoDebtRepaymentIn" localSheetId="5">#REF!</definedName>
    <definedName name="SiguiriInterCoDebtRepaymentIn" localSheetId="11">#REF!</definedName>
    <definedName name="SiguiriInterCoDebtRepaymentIn">#REF!</definedName>
    <definedName name="SiguiriInterCoDrawdown" localSheetId="5">#REF!</definedName>
    <definedName name="SiguiriInterCoDrawdown" localSheetId="11">#REF!</definedName>
    <definedName name="SiguiriInterCoDrawdown">#REF!</definedName>
    <definedName name="SiguiriInterCoInterest" localSheetId="5">#REF!</definedName>
    <definedName name="SiguiriInterCoInterest" localSheetId="11">#REF!</definedName>
    <definedName name="SiguiriInterCoInterest">#REF!</definedName>
    <definedName name="SiguiriInterCoRepayment" localSheetId="5">#REF!</definedName>
    <definedName name="SiguiriInterCoRepayment" localSheetId="11">#REF!</definedName>
    <definedName name="SiguiriInterCoRepayment">#REF!</definedName>
    <definedName name="SiguiriInterestOnCashBalances" localSheetId="5">#REF!</definedName>
    <definedName name="SiguiriInterestOnCashBalances" localSheetId="11">#REF!</definedName>
    <definedName name="SiguiriInterestOnCashBalances">#REF!</definedName>
    <definedName name="SiguiriMetalMilled" localSheetId="5">#REF!</definedName>
    <definedName name="SiguiriMetalMilled" localSheetId="11">#REF!</definedName>
    <definedName name="SiguiriMetalMilled">#REF!</definedName>
    <definedName name="SiguiriMetalMined" localSheetId="5">#REF!</definedName>
    <definedName name="SiguiriMetalMined" localSheetId="11">#REF!</definedName>
    <definedName name="SiguiriMetalMined">#REF!</definedName>
    <definedName name="SiguiriMetRecoveyIn" localSheetId="5">#REF!</definedName>
    <definedName name="SiguiriMetRecoveyIn" localSheetId="11">#REF!</definedName>
    <definedName name="SiguiriMetRecoveyIn">#REF!</definedName>
    <definedName name="SiguiriMinedMetalIn" localSheetId="5">#REF!</definedName>
    <definedName name="SiguiriMinedMetalIn" localSheetId="11">#REF!</definedName>
    <definedName name="SiguiriMinedMetalIn">#REF!</definedName>
    <definedName name="SiguiriMineLife" localSheetId="5">#REF!</definedName>
    <definedName name="SiguiriMineLife" localSheetId="11">#REF!</definedName>
    <definedName name="SiguiriMineLife">#REF!</definedName>
    <definedName name="SiguiriMiningCostsFixedIn" localSheetId="5">#REF!</definedName>
    <definedName name="SiguiriMiningCostsFixedIn" localSheetId="11">#REF!</definedName>
    <definedName name="SiguiriMiningCostsFixedIn">#REF!</definedName>
    <definedName name="SiguiriMiningCostsVarIn" localSheetId="5">#REF!</definedName>
    <definedName name="SiguiriMiningCostsVarIn" localSheetId="11">#REF!</definedName>
    <definedName name="SiguiriMiningCostsVarIn">#REF!</definedName>
    <definedName name="SiguiriNBVBf" localSheetId="5">#REF!</definedName>
    <definedName name="SiguiriNBVBf" localSheetId="11">#REF!</definedName>
    <definedName name="SiguiriNBVBf">#REF!</definedName>
    <definedName name="SiguiriNBVCf" localSheetId="5">#REF!</definedName>
    <definedName name="SiguiriNBVCf" localSheetId="11">#REF!</definedName>
    <definedName name="SiguiriNBVCf">#REF!</definedName>
    <definedName name="SiguiriNetAssets" localSheetId="5">#REF!</definedName>
    <definedName name="SiguiriNetAssets" localSheetId="11">#REF!</definedName>
    <definedName name="SiguiriNetAssets">#REF!</definedName>
    <definedName name="SiguiriOpCostPayables" localSheetId="5">#REF!</definedName>
    <definedName name="SiguiriOpCostPayables" localSheetId="11">#REF!</definedName>
    <definedName name="SiguiriOpCostPayables">#REF!</definedName>
    <definedName name="SiguiriOpCostPayablesIn" localSheetId="5">#REF!</definedName>
    <definedName name="SiguiriOpCostPayablesIn" localSheetId="11">#REF!</definedName>
    <definedName name="SiguiriOpCostPayablesIn">#REF!</definedName>
    <definedName name="SiguiriOpeningCashIn" localSheetId="5">#REF!</definedName>
    <definedName name="SiguiriOpeningCashIn" localSheetId="11">#REF!</definedName>
    <definedName name="SiguiriOpeningCashIn">#REF!</definedName>
    <definedName name="SiguiriOpeningEarningsIn" localSheetId="5">#REF!</definedName>
    <definedName name="SiguiriOpeningEarningsIn" localSheetId="11">#REF!</definedName>
    <definedName name="SiguiriOpeningEarningsIn">#REF!</definedName>
    <definedName name="SiguiriOpeningEquityIn" localSheetId="5">#REF!</definedName>
    <definedName name="SiguiriOpeningEquityIn" localSheetId="11">#REF!</definedName>
    <definedName name="SiguiriOpeningEquityIn">#REF!</definedName>
    <definedName name="SiguiriOpeningExternalDebtIn" localSheetId="5">#REF!</definedName>
    <definedName name="SiguiriOpeningExternalDebtIn" localSheetId="11">#REF!</definedName>
    <definedName name="SiguiriOpeningExternalDebtIn">#REF!</definedName>
    <definedName name="SiguiriOpeningInterCoBalIn" localSheetId="5">#REF!</definedName>
    <definedName name="SiguiriOpeningInterCoBalIn" localSheetId="11">#REF!</definedName>
    <definedName name="SiguiriOpeningInterCoBalIn">#REF!</definedName>
    <definedName name="SiguiriOpeningLTDIn" localSheetId="5">#REF!</definedName>
    <definedName name="SiguiriOpeningLTDIn" localSheetId="11">#REF!</definedName>
    <definedName name="SiguiriOpeningLTDIn">#REF!</definedName>
    <definedName name="SiguiriOpeningNBVIn" localSheetId="5">#REF!</definedName>
    <definedName name="SiguiriOpeningNBVIn" localSheetId="11">#REF!</definedName>
    <definedName name="SiguiriOpeningNBVIn">#REF!</definedName>
    <definedName name="SiguiriOpeningPayablesIn" localSheetId="5">#REF!</definedName>
    <definedName name="SiguiriOpeningPayablesIn" localSheetId="11">#REF!</definedName>
    <definedName name="SiguiriOpeningPayablesIn">#REF!</definedName>
    <definedName name="SiguiriOpeningProvisionsIn" localSheetId="5">#REF!</definedName>
    <definedName name="SiguiriOpeningProvisionsIn" localSheetId="11">#REF!</definedName>
    <definedName name="SiguiriOpeningProvisionsIn">#REF!</definedName>
    <definedName name="SiguiriOpeningReceivablesIn" localSheetId="5">#REF!</definedName>
    <definedName name="SiguiriOpeningReceivablesIn" localSheetId="11">#REF!</definedName>
    <definedName name="SiguiriOpeningReceivablesIn">#REF!</definedName>
    <definedName name="SiguiriOperatingCosts" localSheetId="5">#REF!</definedName>
    <definedName name="SiguiriOperatingCosts" localSheetId="11">#REF!</definedName>
    <definedName name="SiguiriOperatingCosts">#REF!</definedName>
    <definedName name="SiguiriOperatingCostsPaid" localSheetId="5">#REF!</definedName>
    <definedName name="SiguiriOperatingCostsPaid" localSheetId="11">#REF!</definedName>
    <definedName name="SiguiriOperatingCostsPaid">#REF!</definedName>
    <definedName name="SiguiriOreMilled" localSheetId="5">#REF!</definedName>
    <definedName name="SiguiriOreMilled" localSheetId="11">#REF!</definedName>
    <definedName name="SiguiriOreMilled">#REF!</definedName>
    <definedName name="SiguiriOreMined" localSheetId="5">#REF!</definedName>
    <definedName name="SiguiriOreMined" localSheetId="11">#REF!</definedName>
    <definedName name="SiguiriOreMined">#REF!</definedName>
    <definedName name="SiguiriOreMinedIn" localSheetId="5">#REF!</definedName>
    <definedName name="SiguiriOreMinedIn" localSheetId="11">#REF!</definedName>
    <definedName name="SiguiriOreMinedIn">#REF!</definedName>
    <definedName name="SiguiriOtherCostIn" localSheetId="5">#REF!</definedName>
    <definedName name="SiguiriOtherCostIn" localSheetId="11">#REF!</definedName>
    <definedName name="SiguiriOtherCostIn">#REF!</definedName>
    <definedName name="SiguiriOtherCostPayableDays" localSheetId="5">#REF!</definedName>
    <definedName name="SiguiriOtherCostPayableDays" localSheetId="11">#REF!</definedName>
    <definedName name="SiguiriOtherCostPayableDays">#REF!</definedName>
    <definedName name="SiguiriOtherCostPayables" localSheetId="5">#REF!</definedName>
    <definedName name="SiguiriOtherCostPayables" localSheetId="11">#REF!</definedName>
    <definedName name="SiguiriOtherCostPayables">#REF!</definedName>
    <definedName name="SiguiriOtherCostPayablesIn" localSheetId="5">#REF!</definedName>
    <definedName name="SiguiriOtherCostPayablesIn" localSheetId="11">#REF!</definedName>
    <definedName name="SiguiriOtherCostPayablesIn">#REF!</definedName>
    <definedName name="SiguiriOtherCostsPaid" localSheetId="5">#REF!</definedName>
    <definedName name="SiguiriOtherCostsPaid" localSheetId="11">#REF!</definedName>
    <definedName name="SiguiriOtherCostsPaid">#REF!</definedName>
    <definedName name="SiguiriOtherIncome" localSheetId="5">#REF!</definedName>
    <definedName name="SiguiriOtherIncome" localSheetId="11">#REF!</definedName>
    <definedName name="SiguiriOtherIncome">#REF!</definedName>
    <definedName name="SiguiriOtherIncomereceived" localSheetId="5">#REF!</definedName>
    <definedName name="SiguiriOtherIncomereceived" localSheetId="11">#REF!</definedName>
    <definedName name="SiguiriOtherIncomereceived">#REF!</definedName>
    <definedName name="SiguiriOtherReceivables" localSheetId="5">#REF!</definedName>
    <definedName name="SiguiriOtherReceivables" localSheetId="11">#REF!</definedName>
    <definedName name="SiguiriOtherReceivables">#REF!</definedName>
    <definedName name="SiguiriPayablesDaysIn" localSheetId="5">#REF!</definedName>
    <definedName name="SiguiriPayablesDaysIn" localSheetId="11">#REF!</definedName>
    <definedName name="SiguiriPayablesDaysIn">#REF!</definedName>
    <definedName name="SiguiriProcessCostFixedIn" localSheetId="5">#REF!</definedName>
    <definedName name="SiguiriProcessCostFixedIn" localSheetId="11">#REF!</definedName>
    <definedName name="SiguiriProcessCostFixedIn">#REF!</definedName>
    <definedName name="SiguiriProcessCostVarIn" localSheetId="5">#REF!</definedName>
    <definedName name="SiguiriProcessCostVarIn" localSheetId="11">#REF!</definedName>
    <definedName name="SiguiriProcessCostVarIn">#REF!</definedName>
    <definedName name="SiguiriProcessMetalIn" localSheetId="5">#REF!</definedName>
    <definedName name="SiguiriProcessMetalIn" localSheetId="11">#REF!</definedName>
    <definedName name="SiguiriProcessMetalIn">#REF!</definedName>
    <definedName name="SiguiriProcessTonnesIn" localSheetId="5">#REF!</definedName>
    <definedName name="SiguiriProcessTonnesIn" localSheetId="11">#REF!</definedName>
    <definedName name="SiguiriProcessTonnesIn">#REF!</definedName>
    <definedName name="SiguiriQuarterTaxPaid" localSheetId="5">#REF!</definedName>
    <definedName name="SiguiriQuarterTaxPaid" localSheetId="11">#REF!</definedName>
    <definedName name="SiguiriQuarterTaxPaid">#REF!</definedName>
    <definedName name="SiguiriReceivablesDaysIn" localSheetId="5">#REF!</definedName>
    <definedName name="SiguiriReceivablesDaysIn" localSheetId="11">#REF!</definedName>
    <definedName name="SiguiriReceivablesDaysIn">#REF!</definedName>
    <definedName name="SiguiriRecoveredGold" localSheetId="5">#REF!</definedName>
    <definedName name="SiguiriRecoveredGold" localSheetId="11">#REF!</definedName>
    <definedName name="SiguiriRecoveredGold">#REF!</definedName>
    <definedName name="SiguiriRecovery" localSheetId="5">#REF!</definedName>
    <definedName name="SiguiriRecovery" localSheetId="11">#REF!</definedName>
    <definedName name="SiguiriRecovery">#REF!</definedName>
    <definedName name="SiguirirefiningChargeIn" localSheetId="5">#REF!</definedName>
    <definedName name="SiguirirefiningChargeIn" localSheetId="11">#REF!</definedName>
    <definedName name="SiguirirefiningChargeIn">#REF!</definedName>
    <definedName name="SiguiriRefiningCharges" localSheetId="5">#REF!</definedName>
    <definedName name="SiguiriRefiningCharges" localSheetId="11">#REF!</definedName>
    <definedName name="SiguiriRefiningCharges">#REF!</definedName>
    <definedName name="SiguiriRevenue" localSheetId="5">#REF!</definedName>
    <definedName name="SiguiriRevenue" localSheetId="11">#REF!</definedName>
    <definedName name="SiguiriRevenue">#REF!</definedName>
    <definedName name="SiguiriRevenueReceivableIn" localSheetId="5">#REF!</definedName>
    <definedName name="SiguiriRevenueReceivableIn" localSheetId="11">#REF!</definedName>
    <definedName name="SiguiriRevenueReceivableIn">#REF!</definedName>
    <definedName name="SiguiriRevenueReceivables" localSheetId="5">#REF!</definedName>
    <definedName name="SiguiriRevenueReceivables" localSheetId="11">#REF!</definedName>
    <definedName name="SiguiriRevenueReceivables">#REF!</definedName>
    <definedName name="SiguiriRevenueReceived" localSheetId="5">#REF!</definedName>
    <definedName name="SiguiriRevenueReceived" localSheetId="11">#REF!</definedName>
    <definedName name="SiguiriRevenueReceived">#REF!</definedName>
    <definedName name="SiguiriRevenueSpot" localSheetId="5">#REF!</definedName>
    <definedName name="SiguiriRevenueSpot" localSheetId="11">#REF!</definedName>
    <definedName name="SiguiriRevenueSpot">#REF!</definedName>
    <definedName name="SiguiriRoyaltyDue" localSheetId="5">#REF!</definedName>
    <definedName name="SiguiriRoyaltyDue" localSheetId="11">#REF!</definedName>
    <definedName name="SiguiriRoyaltyDue">#REF!</definedName>
    <definedName name="SiguiriRoyaltyPaid" localSheetId="5">#REF!</definedName>
    <definedName name="SiguiriRoyaltyPaid" localSheetId="11">#REF!</definedName>
    <definedName name="SiguiriRoyaltyPaid">#REF!</definedName>
    <definedName name="SiguiriRoyaltyPayableDays" localSheetId="5">#REF!</definedName>
    <definedName name="SiguiriRoyaltyPayableDays" localSheetId="11">#REF!</definedName>
    <definedName name="SiguiriRoyaltyPayableDays">#REF!</definedName>
    <definedName name="SiguiriRoyaltyPayableIn" localSheetId="5">#REF!</definedName>
    <definedName name="SiguiriRoyaltyPayableIn" localSheetId="11">#REF!</definedName>
    <definedName name="SiguiriRoyaltyPayableIn">#REF!</definedName>
    <definedName name="SiguiriRoyaltyPayables" localSheetId="5">#REF!</definedName>
    <definedName name="SiguiriRoyaltyPayables" localSheetId="11">#REF!</definedName>
    <definedName name="SiguiriRoyaltyPayables">#REF!</definedName>
    <definedName name="SiguiriShareholdersFunds" localSheetId="5">#REF!</definedName>
    <definedName name="SiguiriShareholdersFunds" localSheetId="11">#REF!</definedName>
    <definedName name="SiguiriShareholdersFunds">#REF!</definedName>
    <definedName name="SiguiriTaxDepreciationClass1In" localSheetId="5">#REF!</definedName>
    <definedName name="SiguiriTaxDepreciationClass1In" localSheetId="11">#REF!</definedName>
    <definedName name="SiguiriTaxDepreciationClass1In">#REF!</definedName>
    <definedName name="SiguiriTaxDepreciationClass2In" localSheetId="5">#REF!</definedName>
    <definedName name="SiguiriTaxDepreciationClass2In" localSheetId="11">#REF!</definedName>
    <definedName name="SiguiriTaxDepreciationClass2In">#REF!</definedName>
    <definedName name="SiguiriTaxDepreciationClass3In" localSheetId="5">#REF!</definedName>
    <definedName name="SiguiriTaxDepreciationClass3In" localSheetId="11">#REF!</definedName>
    <definedName name="SiguiriTaxDepreciationClass3In">#REF!</definedName>
    <definedName name="SiguiriTaxDepreciationClass4In" localSheetId="5">#REF!</definedName>
    <definedName name="SiguiriTaxDepreciationClass4In" localSheetId="11">#REF!</definedName>
    <definedName name="SiguiriTaxDepreciationClass4In">#REF!</definedName>
    <definedName name="SiguiriTaxDepreciationClass5In" localSheetId="5">#REF!</definedName>
    <definedName name="SiguiriTaxDepreciationClass5In" localSheetId="11">#REF!</definedName>
    <definedName name="SiguiriTaxDepreciationClass5In">#REF!</definedName>
    <definedName name="SiguiriTaxDue" localSheetId="5">#REF!</definedName>
    <definedName name="SiguiriTaxDue" localSheetId="11">#REF!</definedName>
    <definedName name="SiguiriTaxDue">#REF!</definedName>
    <definedName name="SiguiriTaxInvestmentAllowance" localSheetId="5">#REF!</definedName>
    <definedName name="SiguiriTaxInvestmentAllowance" localSheetId="11">#REF!</definedName>
    <definedName name="SiguiriTaxInvestmentAllowance">#REF!</definedName>
    <definedName name="SiguiriTaxOpeningLosses" localSheetId="5">#REF!</definedName>
    <definedName name="SiguiriTaxOpeningLosses" localSheetId="11">#REF!</definedName>
    <definedName name="SiguiriTaxOpeningLosses">#REF!</definedName>
    <definedName name="SiguiriTaxOpeningNBV" localSheetId="5">#REF!</definedName>
    <definedName name="SiguiriTaxOpeningNBV" localSheetId="11">#REF!</definedName>
    <definedName name="SiguiriTaxOpeningNBV">#REF!</definedName>
    <definedName name="SiguiriTaxPaid" localSheetId="5">#REF!</definedName>
    <definedName name="SiguiriTaxPaid" localSheetId="11">#REF!</definedName>
    <definedName name="SiguiriTaxPaid">#REF!</definedName>
    <definedName name="SiguiriTaxPayables" localSheetId="5">#REF!</definedName>
    <definedName name="SiguiriTaxPayables" localSheetId="11">#REF!</definedName>
    <definedName name="SiguiriTaxPayables">#REF!</definedName>
    <definedName name="SiguiriTaxPayablesIn" localSheetId="5">#REF!</definedName>
    <definedName name="SiguiriTaxPayablesIn" localSheetId="11">#REF!</definedName>
    <definedName name="SiguiriTaxPayablesIn">#REF!</definedName>
    <definedName name="SiguiriTaxRateIn" localSheetId="5">#REF!</definedName>
    <definedName name="SiguiriTaxRateIn" localSheetId="11">#REF!</definedName>
    <definedName name="SiguiriTaxRateIn">#REF!</definedName>
    <definedName name="SiguiriTaxRoyalty1In" localSheetId="5">#REF!</definedName>
    <definedName name="SiguiriTaxRoyalty1In" localSheetId="11">#REF!</definedName>
    <definedName name="SiguiriTaxRoyalty1In">#REF!</definedName>
    <definedName name="SiguiriTaxRoyalty2In" localSheetId="5">#REF!</definedName>
    <definedName name="SiguiriTaxRoyalty2In" localSheetId="11">#REF!</definedName>
    <definedName name="SiguiriTaxRoyalty2In">#REF!</definedName>
    <definedName name="SiguiriTaxRoyalty3In" localSheetId="5">#REF!</definedName>
    <definedName name="SiguiriTaxRoyalty3In" localSheetId="11">#REF!</definedName>
    <definedName name="SiguiriTaxRoyalty3In">#REF!</definedName>
    <definedName name="SiguiriWasteCostsVarIn" localSheetId="5">#REF!</definedName>
    <definedName name="SiguiriWasteCostsVarIn" localSheetId="11">#REF!</definedName>
    <definedName name="SiguiriWasteCostsVarIn">#REF!</definedName>
    <definedName name="SiguiriWasteMined" localSheetId="5">#REF!</definedName>
    <definedName name="SiguiriWasteMined" localSheetId="11">#REF!</definedName>
    <definedName name="SiguiriWasteMined">#REF!</definedName>
    <definedName name="SiguiriWasteMinedIn" localSheetId="5">#REF!</definedName>
    <definedName name="SiguiriWasteMinedIn" localSheetId="11">#REF!</definedName>
    <definedName name="SiguiriWasteMinedIn">#REF!</definedName>
    <definedName name="SigurirInterCoDebtOpeningBalIn" localSheetId="5">#REF!</definedName>
    <definedName name="SigurirInterCoDebtOpeningBalIn" localSheetId="11">#REF!</definedName>
    <definedName name="SigurirInterCoDebtOpeningBalIn">#REF!</definedName>
    <definedName name="SigurirOpeningStockIn" localSheetId="5">#REF!</definedName>
    <definedName name="SigurirOpeningStockIn" localSheetId="11">#REF!</definedName>
    <definedName name="SigurirOpeningStockIn">#REF!</definedName>
    <definedName name="Steel_Balls" localSheetId="5">'[5]Esc Rates'!#REF!</definedName>
    <definedName name="Steel_Balls" localSheetId="11">'[5]Esc Rates'!#REF!</definedName>
    <definedName name="Steel_Balls">'[5]Esc Rates'!#REF!</definedName>
    <definedName name="Stope_Y1" localSheetId="5">#REF!</definedName>
    <definedName name="Stope_Y1" localSheetId="11">#REF!</definedName>
    <definedName name="Stope_Y1">#REF!</definedName>
    <definedName name="Stope_Y2" localSheetId="5">#REF!</definedName>
    <definedName name="Stope_Y2" localSheetId="11">#REF!</definedName>
    <definedName name="Stope_Y2">#REF!</definedName>
    <definedName name="Stoping" localSheetId="5">#REF!</definedName>
    <definedName name="Stoping" localSheetId="11">#REF!</definedName>
    <definedName name="Stoping">#REF!</definedName>
    <definedName name="TextRefCopy1" localSheetId="5">#REF!</definedName>
    <definedName name="TextRefCopy1" localSheetId="11">#REF!</definedName>
    <definedName name="TextRefCopy1">#REF!</definedName>
    <definedName name="TextRefCopy10" localSheetId="5">#REF!</definedName>
    <definedName name="TextRefCopy10" localSheetId="11">#REF!</definedName>
    <definedName name="TextRefCopy10">#REF!</definedName>
    <definedName name="TextRefCopy100" localSheetId="5">#REF!</definedName>
    <definedName name="TextRefCopy100" localSheetId="11">#REF!</definedName>
    <definedName name="TextRefCopy100">#REF!</definedName>
    <definedName name="TextRefCopy101" localSheetId="5">#REF!</definedName>
    <definedName name="TextRefCopy101" localSheetId="11">#REF!</definedName>
    <definedName name="TextRefCopy101">#REF!</definedName>
    <definedName name="TextRefCopy102" localSheetId="5">#REF!</definedName>
    <definedName name="TextRefCopy102" localSheetId="11">#REF!</definedName>
    <definedName name="TextRefCopy102">#REF!</definedName>
    <definedName name="TextRefCopy103" localSheetId="5">#REF!</definedName>
    <definedName name="TextRefCopy103" localSheetId="11">#REF!</definedName>
    <definedName name="TextRefCopy103">#REF!</definedName>
    <definedName name="TextRefCopy104" localSheetId="5">#REF!</definedName>
    <definedName name="TextRefCopy104" localSheetId="11">#REF!</definedName>
    <definedName name="TextRefCopy104">#REF!</definedName>
    <definedName name="TextRefCopy105" localSheetId="5">#REF!</definedName>
    <definedName name="TextRefCopy105" localSheetId="11">#REF!</definedName>
    <definedName name="TextRefCopy105">#REF!</definedName>
    <definedName name="TextRefCopy106" localSheetId="5">#REF!</definedName>
    <definedName name="TextRefCopy106" localSheetId="11">#REF!</definedName>
    <definedName name="TextRefCopy106">#REF!</definedName>
    <definedName name="TextRefCopy107" localSheetId="5">#REF!</definedName>
    <definedName name="TextRefCopy107" localSheetId="11">#REF!</definedName>
    <definedName name="TextRefCopy107">#REF!</definedName>
    <definedName name="TextRefCopy108" localSheetId="5">#REF!</definedName>
    <definedName name="TextRefCopy108" localSheetId="11">#REF!</definedName>
    <definedName name="TextRefCopy108">#REF!</definedName>
    <definedName name="TextRefCopy109" localSheetId="5">[18]VAT!#REF!</definedName>
    <definedName name="TextRefCopy109" localSheetId="11">[18]VAT!#REF!</definedName>
    <definedName name="TextRefCopy109">[18]VAT!#REF!</definedName>
    <definedName name="TextRefCopy11" localSheetId="5">#REF!</definedName>
    <definedName name="TextRefCopy11" localSheetId="11">#REF!</definedName>
    <definedName name="TextRefCopy11">#REF!</definedName>
    <definedName name="TextRefCopy110" localSheetId="5">#REF!</definedName>
    <definedName name="TextRefCopy110" localSheetId="11">#REF!</definedName>
    <definedName name="TextRefCopy110">#REF!</definedName>
    <definedName name="TextRefCopy111" localSheetId="5">'[18]Other taxes'!#REF!</definedName>
    <definedName name="TextRefCopy111" localSheetId="11">'[18]Other taxes'!#REF!</definedName>
    <definedName name="TextRefCopy111">'[18]Other taxes'!#REF!</definedName>
    <definedName name="TextRefCopy112" localSheetId="5">#REF!</definedName>
    <definedName name="TextRefCopy112" localSheetId="11">#REF!</definedName>
    <definedName name="TextRefCopy112">#REF!</definedName>
    <definedName name="TextRefCopy113" localSheetId="5">#REF!</definedName>
    <definedName name="TextRefCopy113" localSheetId="11">#REF!</definedName>
    <definedName name="TextRefCopy113">#REF!</definedName>
    <definedName name="TextRefCopy114" localSheetId="5">#REF!</definedName>
    <definedName name="TextRefCopy114" localSheetId="11">#REF!</definedName>
    <definedName name="TextRefCopy114">#REF!</definedName>
    <definedName name="TextRefCopy115" localSheetId="5">'[18]Other taxes'!#REF!</definedName>
    <definedName name="TextRefCopy115" localSheetId="11">'[18]Other taxes'!#REF!</definedName>
    <definedName name="TextRefCopy115">'[18]Other taxes'!#REF!</definedName>
    <definedName name="TextRefCopy116" localSheetId="5">#REF!</definedName>
    <definedName name="TextRefCopy116" localSheetId="11">#REF!</definedName>
    <definedName name="TextRefCopy116">#REF!</definedName>
    <definedName name="TextRefCopy117" localSheetId="5">#REF!</definedName>
    <definedName name="TextRefCopy117" localSheetId="11">#REF!</definedName>
    <definedName name="TextRefCopy117">#REF!</definedName>
    <definedName name="TextRefCopy118" localSheetId="5">#REF!</definedName>
    <definedName name="TextRefCopy118" localSheetId="11">#REF!</definedName>
    <definedName name="TextRefCopy118">#REF!</definedName>
    <definedName name="TextRefCopy12" localSheetId="5">#REF!</definedName>
    <definedName name="TextRefCopy12" localSheetId="11">#REF!</definedName>
    <definedName name="TextRefCopy12">#REF!</definedName>
    <definedName name="TextRefCopy121" localSheetId="5">'[18]VAT reconciliation'!#REF!</definedName>
    <definedName name="TextRefCopy121" localSheetId="11">'[18]VAT reconciliation'!#REF!</definedName>
    <definedName name="TextRefCopy121">'[18]VAT reconciliation'!#REF!</definedName>
    <definedName name="TextRefCopy122" localSheetId="5">[18]VAT!#REF!</definedName>
    <definedName name="TextRefCopy122" localSheetId="11">[18]VAT!#REF!</definedName>
    <definedName name="TextRefCopy122">[18]VAT!#REF!</definedName>
    <definedName name="TextRefCopy123">'[19]BS &amp; IS'!$B$78</definedName>
    <definedName name="TextRefCopy124" localSheetId="5">'[12]Consolid Y2010'!#REF!</definedName>
    <definedName name="TextRefCopy124" localSheetId="11">'[12]Consolid Y2010'!#REF!</definedName>
    <definedName name="TextRefCopy124">'[12]Consolid Y2010'!#REF!</definedName>
    <definedName name="TextRefCopy125" localSheetId="5">#REF!</definedName>
    <definedName name="TextRefCopy125" localSheetId="11">#REF!</definedName>
    <definedName name="TextRefCopy125">#REF!</definedName>
    <definedName name="TextRefCopy129" localSheetId="5">'[12]BS &amp; IS'!#REF!</definedName>
    <definedName name="TextRefCopy129" localSheetId="11">'[12]BS &amp; IS'!#REF!</definedName>
    <definedName name="TextRefCopy129">'[12]BS &amp; IS'!#REF!</definedName>
    <definedName name="TextRefCopy13" localSheetId="5">#REF!</definedName>
    <definedName name="TextRefCopy13" localSheetId="11">#REF!</definedName>
    <definedName name="TextRefCopy13">#REF!</definedName>
    <definedName name="TextRefCopy130" localSheetId="5">'[12]BS &amp; IS'!#REF!</definedName>
    <definedName name="TextRefCopy130" localSheetId="11">'[12]BS &amp; IS'!#REF!</definedName>
    <definedName name="TextRefCopy130">'[12]BS &amp; IS'!#REF!</definedName>
    <definedName name="TextRefCopy131" localSheetId="5">[18]VAT!#REF!</definedName>
    <definedName name="TextRefCopy131" localSheetId="11">[18]VAT!#REF!</definedName>
    <definedName name="TextRefCopy131">[18]VAT!#REF!</definedName>
    <definedName name="TextRefCopy132" localSheetId="5">'[18]Other taxes'!#REF!</definedName>
    <definedName name="TextRefCopy132" localSheetId="11">'[18]Other taxes'!#REF!</definedName>
    <definedName name="TextRefCopy132">'[18]Other taxes'!#REF!</definedName>
    <definedName name="TextRefCopy133" localSheetId="5">'[18]Other taxes'!#REF!</definedName>
    <definedName name="TextRefCopy133" localSheetId="11">'[18]Other taxes'!#REF!</definedName>
    <definedName name="TextRefCopy133">'[18]Other taxes'!#REF!</definedName>
    <definedName name="TextRefCopy134" localSheetId="5">#REF!</definedName>
    <definedName name="TextRefCopy134" localSheetId="11">#REF!</definedName>
    <definedName name="TextRefCopy134">#REF!</definedName>
    <definedName name="TextRefCopy135" localSheetId="5">#REF!</definedName>
    <definedName name="TextRefCopy135" localSheetId="11">#REF!</definedName>
    <definedName name="TextRefCopy135">#REF!</definedName>
    <definedName name="TextRefCopy136" localSheetId="5">#REF!</definedName>
    <definedName name="TextRefCopy136" localSheetId="11">#REF!</definedName>
    <definedName name="TextRefCopy136">#REF!</definedName>
    <definedName name="TextRefCopy137" localSheetId="5">#REF!</definedName>
    <definedName name="TextRefCopy137" localSheetId="11">#REF!</definedName>
    <definedName name="TextRefCopy137">#REF!</definedName>
    <definedName name="TextRefCopy138" localSheetId="5">#REF!</definedName>
    <definedName name="TextRefCopy138" localSheetId="11">#REF!</definedName>
    <definedName name="TextRefCopy138">#REF!</definedName>
    <definedName name="TextRefCopy139" localSheetId="5">#REF!</definedName>
    <definedName name="TextRefCopy139" localSheetId="11">#REF!</definedName>
    <definedName name="TextRefCopy139">#REF!</definedName>
    <definedName name="TextRefCopy14" localSheetId="5">#REF!</definedName>
    <definedName name="TextRefCopy14" localSheetId="11">#REF!</definedName>
    <definedName name="TextRefCopy14">#REF!</definedName>
    <definedName name="TextRefCopy140" localSheetId="5">#REF!</definedName>
    <definedName name="TextRefCopy140" localSheetId="11">#REF!</definedName>
    <definedName name="TextRefCopy140">#REF!</definedName>
    <definedName name="TextRefCopy141" localSheetId="5">#REF!</definedName>
    <definedName name="TextRefCopy141" localSheetId="11">#REF!</definedName>
    <definedName name="TextRefCopy141">#REF!</definedName>
    <definedName name="TextRefCopy142" localSheetId="5">#REF!</definedName>
    <definedName name="TextRefCopy142" localSheetId="11">#REF!</definedName>
    <definedName name="TextRefCopy142">#REF!</definedName>
    <definedName name="TextRefCopy143" localSheetId="5">#REF!</definedName>
    <definedName name="TextRefCopy143" localSheetId="11">#REF!</definedName>
    <definedName name="TextRefCopy143">#REF!</definedName>
    <definedName name="TextRefCopy144" localSheetId="5">#REF!</definedName>
    <definedName name="TextRefCopy144" localSheetId="11">#REF!</definedName>
    <definedName name="TextRefCopy144">#REF!</definedName>
    <definedName name="TextRefCopy145" localSheetId="5">#REF!</definedName>
    <definedName name="TextRefCopy145" localSheetId="11">#REF!</definedName>
    <definedName name="TextRefCopy145">#REF!</definedName>
    <definedName name="TextRefCopy146" localSheetId="5">#REF!</definedName>
    <definedName name="TextRefCopy146" localSheetId="11">#REF!</definedName>
    <definedName name="TextRefCopy146">#REF!</definedName>
    <definedName name="TextRefCopy147" localSheetId="5">#REF!</definedName>
    <definedName name="TextRefCopy147" localSheetId="11">#REF!</definedName>
    <definedName name="TextRefCopy147">#REF!</definedName>
    <definedName name="TextRefCopy148" localSheetId="5">#REF!</definedName>
    <definedName name="TextRefCopy148" localSheetId="11">#REF!</definedName>
    <definedName name="TextRefCopy148">#REF!</definedName>
    <definedName name="TextRefCopy149" localSheetId="5">#REF!</definedName>
    <definedName name="TextRefCopy149" localSheetId="11">#REF!</definedName>
    <definedName name="TextRefCopy149">#REF!</definedName>
    <definedName name="TextRefCopy15" localSheetId="5">#REF!</definedName>
    <definedName name="TextRefCopy15" localSheetId="11">#REF!</definedName>
    <definedName name="TextRefCopy15">#REF!</definedName>
    <definedName name="TextRefCopy150" localSheetId="5">#REF!</definedName>
    <definedName name="TextRefCopy150" localSheetId="11">#REF!</definedName>
    <definedName name="TextRefCopy150">#REF!</definedName>
    <definedName name="TextRefCopy151" localSheetId="5">#REF!</definedName>
    <definedName name="TextRefCopy151" localSheetId="11">#REF!</definedName>
    <definedName name="TextRefCopy151">#REF!</definedName>
    <definedName name="TextRefCopy152" localSheetId="5">#REF!</definedName>
    <definedName name="TextRefCopy152" localSheetId="11">#REF!</definedName>
    <definedName name="TextRefCopy152">#REF!</definedName>
    <definedName name="TextRefCopy153" localSheetId="5">#REF!</definedName>
    <definedName name="TextRefCopy153" localSheetId="11">#REF!</definedName>
    <definedName name="TextRefCopy153">#REF!</definedName>
    <definedName name="TextRefCopy155" localSheetId="5">#REF!</definedName>
    <definedName name="TextRefCopy155" localSheetId="11">#REF!</definedName>
    <definedName name="TextRefCopy155">#REF!</definedName>
    <definedName name="TextRefCopy156" localSheetId="5">[18]VAT!#REF!</definedName>
    <definedName name="TextRefCopy156" localSheetId="11">[18]VAT!#REF!</definedName>
    <definedName name="TextRefCopy156">[18]VAT!#REF!</definedName>
    <definedName name="TextRefCopy157" localSheetId="5">#REF!</definedName>
    <definedName name="TextRefCopy157" localSheetId="11">#REF!</definedName>
    <definedName name="TextRefCopy157">#REF!</definedName>
    <definedName name="TextRefCopy158" localSheetId="5">#REF!</definedName>
    <definedName name="TextRefCopy158" localSheetId="11">#REF!</definedName>
    <definedName name="TextRefCopy158">#REF!</definedName>
    <definedName name="TextRefCopy159" localSheetId="5">#REF!</definedName>
    <definedName name="TextRefCopy159" localSheetId="11">#REF!</definedName>
    <definedName name="TextRefCopy159">#REF!</definedName>
    <definedName name="TextRefCopy16" localSheetId="5">#REF!</definedName>
    <definedName name="TextRefCopy16" localSheetId="11">#REF!</definedName>
    <definedName name="TextRefCopy16">#REF!</definedName>
    <definedName name="TextRefCopy160" localSheetId="5">#REF!</definedName>
    <definedName name="TextRefCopy160" localSheetId="11">#REF!</definedName>
    <definedName name="TextRefCopy160">#REF!</definedName>
    <definedName name="TextRefCopy161" localSheetId="5">#REF!</definedName>
    <definedName name="TextRefCopy161" localSheetId="11">#REF!</definedName>
    <definedName name="TextRefCopy161">#REF!</definedName>
    <definedName name="TextRefCopy162" localSheetId="5">#REF!</definedName>
    <definedName name="TextRefCopy162" localSheetId="11">#REF!</definedName>
    <definedName name="TextRefCopy162">#REF!</definedName>
    <definedName name="TextRefCopy163" localSheetId="5">#REF!</definedName>
    <definedName name="TextRefCopy163" localSheetId="11">#REF!</definedName>
    <definedName name="TextRefCopy163">#REF!</definedName>
    <definedName name="TextRefCopy164" localSheetId="5">#REF!</definedName>
    <definedName name="TextRefCopy164" localSheetId="11">#REF!</definedName>
    <definedName name="TextRefCopy164">#REF!</definedName>
    <definedName name="TextRefCopy165" localSheetId="5">[18]VAT!#REF!</definedName>
    <definedName name="TextRefCopy165" localSheetId="11">[18]VAT!#REF!</definedName>
    <definedName name="TextRefCopy165">[18]VAT!#REF!</definedName>
    <definedName name="TextRefCopy166" localSheetId="5">#REF!</definedName>
    <definedName name="TextRefCopy166" localSheetId="11">#REF!</definedName>
    <definedName name="TextRefCopy166">#REF!</definedName>
    <definedName name="TextRefCopy167" localSheetId="5">#REF!</definedName>
    <definedName name="TextRefCopy167" localSheetId="11">#REF!</definedName>
    <definedName name="TextRefCopy167">#REF!</definedName>
    <definedName name="TextRefCopy168" localSheetId="5">#REF!</definedName>
    <definedName name="TextRefCopy168" localSheetId="11">#REF!</definedName>
    <definedName name="TextRefCopy168">#REF!</definedName>
    <definedName name="TextRefCopy169" localSheetId="5">#REF!</definedName>
    <definedName name="TextRefCopy169" localSheetId="11">#REF!</definedName>
    <definedName name="TextRefCopy169">#REF!</definedName>
    <definedName name="TextRefCopy17" localSheetId="5">#REF!</definedName>
    <definedName name="TextRefCopy17" localSheetId="11">#REF!</definedName>
    <definedName name="TextRefCopy17">#REF!</definedName>
    <definedName name="TextRefCopy170" localSheetId="5">#REF!</definedName>
    <definedName name="TextRefCopy170" localSheetId="11">#REF!</definedName>
    <definedName name="TextRefCopy170">#REF!</definedName>
    <definedName name="TextRefCopy171" localSheetId="5">#REF!</definedName>
    <definedName name="TextRefCopy171" localSheetId="11">#REF!</definedName>
    <definedName name="TextRefCopy171">#REF!</definedName>
    <definedName name="TextRefCopy172" localSheetId="5">#REF!</definedName>
    <definedName name="TextRefCopy172" localSheetId="11">#REF!</definedName>
    <definedName name="TextRefCopy172">#REF!</definedName>
    <definedName name="TextRefCopy173" localSheetId="5">#REF!</definedName>
    <definedName name="TextRefCopy173" localSheetId="11">#REF!</definedName>
    <definedName name="TextRefCopy173">#REF!</definedName>
    <definedName name="TextRefCopy174" localSheetId="5">#REF!</definedName>
    <definedName name="TextRefCopy174" localSheetId="11">#REF!</definedName>
    <definedName name="TextRefCopy174">#REF!</definedName>
    <definedName name="TextRefCopy175" localSheetId="5">#REF!</definedName>
    <definedName name="TextRefCopy175" localSheetId="11">#REF!</definedName>
    <definedName name="TextRefCopy175">#REF!</definedName>
    <definedName name="TextRefCopy176" localSheetId="5">#REF!</definedName>
    <definedName name="TextRefCopy176" localSheetId="11">#REF!</definedName>
    <definedName name="TextRefCopy176">#REF!</definedName>
    <definedName name="TextRefCopy177" localSheetId="5">#REF!</definedName>
    <definedName name="TextRefCopy177" localSheetId="11">#REF!</definedName>
    <definedName name="TextRefCopy177">#REF!</definedName>
    <definedName name="TextRefCopy178" localSheetId="5">#REF!</definedName>
    <definedName name="TextRefCopy178" localSheetId="11">#REF!</definedName>
    <definedName name="TextRefCopy178">#REF!</definedName>
    <definedName name="TextRefCopy179" localSheetId="5">#REF!</definedName>
    <definedName name="TextRefCopy179" localSheetId="11">#REF!</definedName>
    <definedName name="TextRefCopy179">#REF!</definedName>
    <definedName name="TextRefCopy18" localSheetId="5">#REF!</definedName>
    <definedName name="TextRefCopy18" localSheetId="11">#REF!</definedName>
    <definedName name="TextRefCopy18">#REF!</definedName>
    <definedName name="TextRefCopy180" localSheetId="5">#REF!</definedName>
    <definedName name="TextRefCopy180" localSheetId="11">#REF!</definedName>
    <definedName name="TextRefCopy180">#REF!</definedName>
    <definedName name="TextRefCopy181" localSheetId="5">#REF!</definedName>
    <definedName name="TextRefCopy181" localSheetId="11">#REF!</definedName>
    <definedName name="TextRefCopy181">#REF!</definedName>
    <definedName name="TextRefCopy182" localSheetId="5">#REF!</definedName>
    <definedName name="TextRefCopy182" localSheetId="11">#REF!</definedName>
    <definedName name="TextRefCopy182">#REF!</definedName>
    <definedName name="TextRefCopy183" localSheetId="5">'[20]Б130-1(1)'!#REF!</definedName>
    <definedName name="TextRefCopy183" localSheetId="11">'[20]Б130-1(1)'!#REF!</definedName>
    <definedName name="TextRefCopy183">'[20]Б130-1(1)'!#REF!</definedName>
    <definedName name="TextRefCopy184">'[21]rfwd "Polymetall TD" '!$F$38</definedName>
    <definedName name="TextRefCopy187">'[21]rfwd "Polymetall TD" '!$D$39</definedName>
    <definedName name="TextRefCopy189">'[21]rfwd "Polymetall TD" '!$F$39</definedName>
    <definedName name="TextRefCopy19" localSheetId="5">#REF!</definedName>
    <definedName name="TextRefCopy19" localSheetId="11">#REF!</definedName>
    <definedName name="TextRefCopy19">#REF!</definedName>
    <definedName name="TextRefCopy2" localSheetId="5">#REF!</definedName>
    <definedName name="TextRefCopy2" localSheetId="11">#REF!</definedName>
    <definedName name="TextRefCopy2">#REF!</definedName>
    <definedName name="TextRefCopy20" localSheetId="5">#REF!</definedName>
    <definedName name="TextRefCopy20" localSheetId="11">#REF!</definedName>
    <definedName name="TextRefCopy20">#REF!</definedName>
    <definedName name="TextRefCopy21" localSheetId="5">#REF!</definedName>
    <definedName name="TextRefCopy21" localSheetId="11">#REF!</definedName>
    <definedName name="TextRefCopy21">#REF!</definedName>
    <definedName name="TextRefCopy22" localSheetId="5">#REF!</definedName>
    <definedName name="TextRefCopy22" localSheetId="11">#REF!</definedName>
    <definedName name="TextRefCopy22">#REF!</definedName>
    <definedName name="TextRefCopy226">'[21]rfwd "Polymetall TD" '!$D$28</definedName>
    <definedName name="TextRefCopy229">'[22]AJE&amp;RJE'!$E$97</definedName>
    <definedName name="TextRefCopy23" localSheetId="5">[18]Tickmarks!#REF!</definedName>
    <definedName name="TextRefCopy23" localSheetId="11">[18]Tickmarks!#REF!</definedName>
    <definedName name="TextRefCopy23">[18]Tickmarks!#REF!</definedName>
    <definedName name="TextRefCopy230">'[22]AJE&amp;RJE'!$E$88</definedName>
    <definedName name="TextRefCopy231">'[22]AJE&amp;RJE'!$E$72</definedName>
    <definedName name="TextRefCopy232">'[22]AJE&amp;RJE'!$E$80</definedName>
    <definedName name="TextRefCopy233">'[22]AJE&amp;RJE'!$E$106</definedName>
    <definedName name="TextRefCopy235">'[22]AJE&amp;RJE'!$E$131</definedName>
    <definedName name="TextRefCopy239">'[22]AJE&amp;RJE'!$L$65</definedName>
    <definedName name="TextRefCopy24" localSheetId="5">[18]Tickmarks!#REF!</definedName>
    <definedName name="TextRefCopy24" localSheetId="11">[18]Tickmarks!#REF!</definedName>
    <definedName name="TextRefCopy24">[18]Tickmarks!#REF!</definedName>
    <definedName name="TextRefCopy25" localSheetId="5">[18]Tickmarks!#REF!</definedName>
    <definedName name="TextRefCopy25" localSheetId="11">[18]Tickmarks!#REF!</definedName>
    <definedName name="TextRefCopy25">[18]Tickmarks!#REF!</definedName>
    <definedName name="TextRefCopy252">'[22]AJE&amp;RJE'!$E$49</definedName>
    <definedName name="TextRefCopy255">'[22]AJE&amp;RJE'!$E$57</definedName>
    <definedName name="TextRefCopy26" localSheetId="5">[18]Tickmarks!#REF!</definedName>
    <definedName name="TextRefCopy26" localSheetId="11">[18]Tickmarks!#REF!</definedName>
    <definedName name="TextRefCopy26">[18]Tickmarks!#REF!</definedName>
    <definedName name="TextRefCopy265">'[22]AJE&amp;RJE'!$F$115</definedName>
    <definedName name="TextRefCopy27" localSheetId="5">[18]Tickmarks!#REF!</definedName>
    <definedName name="TextRefCopy27" localSheetId="11">[18]Tickmarks!#REF!</definedName>
    <definedName name="TextRefCopy27">[18]Tickmarks!#REF!</definedName>
    <definedName name="TextRefCopy276">'[22]AJE&amp;RJE'!$F$28</definedName>
    <definedName name="TextRefCopy28" localSheetId="5">[18]Tickmarks!#REF!</definedName>
    <definedName name="TextRefCopy28" localSheetId="11">[18]Tickmarks!#REF!</definedName>
    <definedName name="TextRefCopy28">[18]Tickmarks!#REF!</definedName>
    <definedName name="TextRefCopy280">'[22]AJE&amp;RJE'!$L$30</definedName>
    <definedName name="TextRefCopy29" localSheetId="5">[18]Tickmarks!#REF!</definedName>
    <definedName name="TextRefCopy29" localSheetId="11">[18]Tickmarks!#REF!</definedName>
    <definedName name="TextRefCopy29">[18]Tickmarks!#REF!</definedName>
    <definedName name="TextRefCopy3" localSheetId="5">#REF!</definedName>
    <definedName name="TextRefCopy3" localSheetId="11">#REF!</definedName>
    <definedName name="TextRefCopy3">#REF!</definedName>
    <definedName name="TextRefCopy30" localSheetId="5">[18]Tickmarks!#REF!</definedName>
    <definedName name="TextRefCopy30" localSheetId="11">[18]Tickmarks!#REF!</definedName>
    <definedName name="TextRefCopy30">[18]Tickmarks!#REF!</definedName>
    <definedName name="TextRefCopy31" localSheetId="5">#REF!</definedName>
    <definedName name="TextRefCopy31" localSheetId="11">#REF!</definedName>
    <definedName name="TextRefCopy31">#REF!</definedName>
    <definedName name="TextRefCopy32" localSheetId="5">#REF!</definedName>
    <definedName name="TextRefCopy32" localSheetId="11">#REF!</definedName>
    <definedName name="TextRefCopy32">#REF!</definedName>
    <definedName name="TextRefCopy33" localSheetId="5">#REF!</definedName>
    <definedName name="TextRefCopy33" localSheetId="11">#REF!</definedName>
    <definedName name="TextRefCopy33">#REF!</definedName>
    <definedName name="TextRefCopy34" localSheetId="5">#REF!</definedName>
    <definedName name="TextRefCopy34" localSheetId="11">#REF!</definedName>
    <definedName name="TextRefCopy34">#REF!</definedName>
    <definedName name="TextRefCopy35" localSheetId="5">#REF!</definedName>
    <definedName name="TextRefCopy35" localSheetId="11">#REF!</definedName>
    <definedName name="TextRefCopy35">#REF!</definedName>
    <definedName name="TextRefCopy36" localSheetId="5">#REF!</definedName>
    <definedName name="TextRefCopy36" localSheetId="11">#REF!</definedName>
    <definedName name="TextRefCopy36">#REF!</definedName>
    <definedName name="TextRefCopy37" localSheetId="5">#REF!</definedName>
    <definedName name="TextRefCopy37" localSheetId="11">#REF!</definedName>
    <definedName name="TextRefCopy37">#REF!</definedName>
    <definedName name="TextRefCopy38" localSheetId="5">#REF!</definedName>
    <definedName name="TextRefCopy38" localSheetId="11">#REF!</definedName>
    <definedName name="TextRefCopy38">#REF!</definedName>
    <definedName name="TextRefCopy39" localSheetId="5">#REF!</definedName>
    <definedName name="TextRefCopy39" localSheetId="11">#REF!</definedName>
    <definedName name="TextRefCopy39">#REF!</definedName>
    <definedName name="TextRefCopy4" localSheetId="5">#REF!</definedName>
    <definedName name="TextRefCopy4" localSheetId="11">#REF!</definedName>
    <definedName name="TextRefCopy4">#REF!</definedName>
    <definedName name="TextRefCopy40" localSheetId="5">#REF!</definedName>
    <definedName name="TextRefCopy40" localSheetId="11">#REF!</definedName>
    <definedName name="TextRefCopy40">#REF!</definedName>
    <definedName name="TextRefCopy41" localSheetId="5">#REF!</definedName>
    <definedName name="TextRefCopy41" localSheetId="11">#REF!</definedName>
    <definedName name="TextRefCopy41">#REF!</definedName>
    <definedName name="TextRefCopy42" localSheetId="5">#REF!</definedName>
    <definedName name="TextRefCopy42" localSheetId="11">#REF!</definedName>
    <definedName name="TextRefCopy42">#REF!</definedName>
    <definedName name="TextRefCopy43" localSheetId="5">#REF!</definedName>
    <definedName name="TextRefCopy43" localSheetId="11">#REF!</definedName>
    <definedName name="TextRefCopy43">#REF!</definedName>
    <definedName name="TextRefCopy44" localSheetId="5">#REF!</definedName>
    <definedName name="TextRefCopy44" localSheetId="11">#REF!</definedName>
    <definedName name="TextRefCopy44">#REF!</definedName>
    <definedName name="TextRefCopy45" localSheetId="5">#REF!</definedName>
    <definedName name="TextRefCopy45" localSheetId="11">#REF!</definedName>
    <definedName name="TextRefCopy45">#REF!</definedName>
    <definedName name="TextRefCopy46" localSheetId="5">#REF!</definedName>
    <definedName name="TextRefCopy46" localSheetId="11">#REF!</definedName>
    <definedName name="TextRefCopy46">#REF!</definedName>
    <definedName name="TextRefCopy47" localSheetId="5">#REF!</definedName>
    <definedName name="TextRefCopy47" localSheetId="11">#REF!</definedName>
    <definedName name="TextRefCopy47">#REF!</definedName>
    <definedName name="TextRefCopy48" localSheetId="5">#REF!</definedName>
    <definedName name="TextRefCopy48" localSheetId="11">#REF!</definedName>
    <definedName name="TextRefCopy48">#REF!</definedName>
    <definedName name="TextRefCopy49" localSheetId="5">[18]Tickmarks!#REF!</definedName>
    <definedName name="TextRefCopy49" localSheetId="11">[18]Tickmarks!#REF!</definedName>
    <definedName name="TextRefCopy49">[18]Tickmarks!#REF!</definedName>
    <definedName name="TextRefCopy5" localSheetId="5">#REF!</definedName>
    <definedName name="TextRefCopy5" localSheetId="11">#REF!</definedName>
    <definedName name="TextRefCopy5">#REF!</definedName>
    <definedName name="TextRefCopy50" localSheetId="5">#REF!</definedName>
    <definedName name="TextRefCopy50" localSheetId="11">#REF!</definedName>
    <definedName name="TextRefCopy50">#REF!</definedName>
    <definedName name="TextRefCopy51" localSheetId="5">#REF!</definedName>
    <definedName name="TextRefCopy51" localSheetId="11">#REF!</definedName>
    <definedName name="TextRefCopy51">#REF!</definedName>
    <definedName name="TextRefCopy52" localSheetId="5">[18]Tickmarks!#REF!</definedName>
    <definedName name="TextRefCopy52" localSheetId="11">[18]Tickmarks!#REF!</definedName>
    <definedName name="TextRefCopy52">[18]Tickmarks!#REF!</definedName>
    <definedName name="TextRefCopy53" localSheetId="5">'[18]Other taxes'!#REF!</definedName>
    <definedName name="TextRefCopy53" localSheetId="11">'[18]Other taxes'!#REF!</definedName>
    <definedName name="TextRefCopy53">'[18]Other taxes'!#REF!</definedName>
    <definedName name="TextRefCopy54" localSheetId="5">'[18]Other taxes'!#REF!</definedName>
    <definedName name="TextRefCopy54" localSheetId="11">'[18]Other taxes'!#REF!</definedName>
    <definedName name="TextRefCopy54">'[18]Other taxes'!#REF!</definedName>
    <definedName name="TextRefCopy55" localSheetId="5">'[18]Other taxes'!#REF!</definedName>
    <definedName name="TextRefCopy55" localSheetId="11">'[18]Other taxes'!#REF!</definedName>
    <definedName name="TextRefCopy55">'[18]Other taxes'!#REF!</definedName>
    <definedName name="TextRefCopy56" localSheetId="5">[18]Tickmarks!#REF!</definedName>
    <definedName name="TextRefCopy56" localSheetId="11">[18]Tickmarks!#REF!</definedName>
    <definedName name="TextRefCopy56">[18]Tickmarks!#REF!</definedName>
    <definedName name="TextRefCopy57" localSheetId="5">'[18]Other taxes'!#REF!</definedName>
    <definedName name="TextRefCopy57" localSheetId="11">'[18]Other taxes'!#REF!</definedName>
    <definedName name="TextRefCopy57">'[18]Other taxes'!#REF!</definedName>
    <definedName name="TextRefCopy58" localSheetId="5">'[18]Other taxes'!#REF!</definedName>
    <definedName name="TextRefCopy58" localSheetId="11">'[18]Other taxes'!#REF!</definedName>
    <definedName name="TextRefCopy58">'[18]Other taxes'!#REF!</definedName>
    <definedName name="TextRefCopy59" localSheetId="5">'[18]VAT reconciliation'!#REF!</definedName>
    <definedName name="TextRefCopy59" localSheetId="11">'[18]VAT reconciliation'!#REF!</definedName>
    <definedName name="TextRefCopy59">'[18]VAT reconciliation'!#REF!</definedName>
    <definedName name="TextRefCopy6" localSheetId="5">#REF!</definedName>
    <definedName name="TextRefCopy6" localSheetId="11">#REF!</definedName>
    <definedName name="TextRefCopy6">#REF!</definedName>
    <definedName name="TextRefCopy60" localSheetId="5">#REF!</definedName>
    <definedName name="TextRefCopy60" localSheetId="11">#REF!</definedName>
    <definedName name="TextRefCopy60">#REF!</definedName>
    <definedName name="TextRefCopy61" localSheetId="5">'[18]VAT reconciliation'!#REF!</definedName>
    <definedName name="TextRefCopy61" localSheetId="11">'[18]VAT reconciliation'!#REF!</definedName>
    <definedName name="TextRefCopy61">'[18]VAT reconciliation'!#REF!</definedName>
    <definedName name="TextRefCopy62" localSheetId="5">'[18]VAT reconciliation'!#REF!</definedName>
    <definedName name="TextRefCopy62" localSheetId="11">'[18]VAT reconciliation'!#REF!</definedName>
    <definedName name="TextRefCopy62">'[18]VAT reconciliation'!#REF!</definedName>
    <definedName name="TextRefCopy63" localSheetId="5">#REF!</definedName>
    <definedName name="TextRefCopy63" localSheetId="11">#REF!</definedName>
    <definedName name="TextRefCopy63">#REF!</definedName>
    <definedName name="TextRefCopy64" localSheetId="5">[18]VAT!#REF!</definedName>
    <definedName name="TextRefCopy64" localSheetId="11">[18]VAT!#REF!</definedName>
    <definedName name="TextRefCopy64">[18]VAT!#REF!</definedName>
    <definedName name="TextRefCopy65" localSheetId="5">[18]VAT!#REF!</definedName>
    <definedName name="TextRefCopy65" localSheetId="11">[18]VAT!#REF!</definedName>
    <definedName name="TextRefCopy65">[18]VAT!#REF!</definedName>
    <definedName name="TextRefCopy66" localSheetId="5">[18]VAT!#REF!</definedName>
    <definedName name="TextRefCopy66" localSheetId="11">[18]VAT!#REF!</definedName>
    <definedName name="TextRefCopy66">[18]VAT!#REF!</definedName>
    <definedName name="TextRefCopy67" localSheetId="5">[18]VAT!#REF!</definedName>
    <definedName name="TextRefCopy67" localSheetId="11">[18]VAT!#REF!</definedName>
    <definedName name="TextRefCopy67">[18]VAT!#REF!</definedName>
    <definedName name="TextRefCopy68" localSheetId="5">#REF!</definedName>
    <definedName name="TextRefCopy68" localSheetId="11">#REF!</definedName>
    <definedName name="TextRefCopy68">#REF!</definedName>
    <definedName name="TextRefCopy69" localSheetId="5">[18]VAT!#REF!</definedName>
    <definedName name="TextRefCopy69" localSheetId="11">[18]VAT!#REF!</definedName>
    <definedName name="TextRefCopy69">[18]VAT!#REF!</definedName>
    <definedName name="TextRefCopy7" localSheetId="5">#REF!</definedName>
    <definedName name="TextRefCopy7" localSheetId="11">#REF!</definedName>
    <definedName name="TextRefCopy7">#REF!</definedName>
    <definedName name="TextRefCopy70" localSheetId="5">#REF!</definedName>
    <definedName name="TextRefCopy70" localSheetId="11">#REF!</definedName>
    <definedName name="TextRefCopy70">#REF!</definedName>
    <definedName name="TextRefCopy71" localSheetId="5">[18]VAT!#REF!</definedName>
    <definedName name="TextRefCopy71" localSheetId="11">[18]VAT!#REF!</definedName>
    <definedName name="TextRefCopy71">[18]VAT!#REF!</definedName>
    <definedName name="TextRefCopy72" localSheetId="5">#REF!</definedName>
    <definedName name="TextRefCopy72" localSheetId="11">#REF!</definedName>
    <definedName name="TextRefCopy72">#REF!</definedName>
    <definedName name="TextRefCopy73" localSheetId="5">#REF!</definedName>
    <definedName name="TextRefCopy73" localSheetId="11">#REF!</definedName>
    <definedName name="TextRefCopy73">#REF!</definedName>
    <definedName name="TextRefCopy74" localSheetId="5">#REF!</definedName>
    <definedName name="TextRefCopy74" localSheetId="11">#REF!</definedName>
    <definedName name="TextRefCopy74">#REF!</definedName>
    <definedName name="TextRefCopy75" localSheetId="5">#REF!</definedName>
    <definedName name="TextRefCopy75" localSheetId="11">#REF!</definedName>
    <definedName name="TextRefCopy75">#REF!</definedName>
    <definedName name="TextRefCopy76" localSheetId="5">#REF!</definedName>
    <definedName name="TextRefCopy76" localSheetId="11">#REF!</definedName>
    <definedName name="TextRefCopy76">#REF!</definedName>
    <definedName name="TextRefCopy77" localSheetId="5">[18]VAT!#REF!</definedName>
    <definedName name="TextRefCopy77" localSheetId="11">[18]VAT!#REF!</definedName>
    <definedName name="TextRefCopy77">[18]VAT!#REF!</definedName>
    <definedName name="TextRefCopy78" localSheetId="5">#REF!</definedName>
    <definedName name="TextRefCopy78" localSheetId="11">#REF!</definedName>
    <definedName name="TextRefCopy78">#REF!</definedName>
    <definedName name="TextRefCopy79" localSheetId="5">#REF!</definedName>
    <definedName name="TextRefCopy79" localSheetId="11">#REF!</definedName>
    <definedName name="TextRefCopy79">#REF!</definedName>
    <definedName name="TextRefCopy8" localSheetId="5">#REF!</definedName>
    <definedName name="TextRefCopy8" localSheetId="11">#REF!</definedName>
    <definedName name="TextRefCopy8">#REF!</definedName>
    <definedName name="TextRefCopy80" localSheetId="5">#REF!</definedName>
    <definedName name="TextRefCopy80" localSheetId="11">#REF!</definedName>
    <definedName name="TextRefCopy80">#REF!</definedName>
    <definedName name="TextRefCopy81" localSheetId="5">#REF!</definedName>
    <definedName name="TextRefCopy81" localSheetId="11">#REF!</definedName>
    <definedName name="TextRefCopy81">#REF!</definedName>
    <definedName name="TextRefCopy82" localSheetId="5">'[18]VAT reconciliation'!#REF!</definedName>
    <definedName name="TextRefCopy82" localSheetId="11">'[18]VAT reconciliation'!#REF!</definedName>
    <definedName name="TextRefCopy82">'[18]VAT reconciliation'!#REF!</definedName>
    <definedName name="TextRefCopy83" localSheetId="5">#REF!</definedName>
    <definedName name="TextRefCopy83" localSheetId="11">#REF!</definedName>
    <definedName name="TextRefCopy83">#REF!</definedName>
    <definedName name="TextRefCopy84" localSheetId="5">#REF!</definedName>
    <definedName name="TextRefCopy84" localSheetId="11">#REF!</definedName>
    <definedName name="TextRefCopy84">#REF!</definedName>
    <definedName name="TextRefCopy85" localSheetId="5">#REF!</definedName>
    <definedName name="TextRefCopy85" localSheetId="11">#REF!</definedName>
    <definedName name="TextRefCopy85">#REF!</definedName>
    <definedName name="TextRefCopy86" localSheetId="5">#REF!</definedName>
    <definedName name="TextRefCopy86" localSheetId="11">#REF!</definedName>
    <definedName name="TextRefCopy86">#REF!</definedName>
    <definedName name="TextRefCopy87" localSheetId="5">#REF!</definedName>
    <definedName name="TextRefCopy87" localSheetId="11">#REF!</definedName>
    <definedName name="TextRefCopy87">#REF!</definedName>
    <definedName name="TextRefCopy88" localSheetId="5">#REF!</definedName>
    <definedName name="TextRefCopy88" localSheetId="11">#REF!</definedName>
    <definedName name="TextRefCopy88">#REF!</definedName>
    <definedName name="TextRefCopy89" localSheetId="5">#REF!</definedName>
    <definedName name="TextRefCopy89" localSheetId="11">#REF!</definedName>
    <definedName name="TextRefCopy89">#REF!</definedName>
    <definedName name="TextRefCopy9" localSheetId="5">#REF!</definedName>
    <definedName name="TextRefCopy9" localSheetId="11">#REF!</definedName>
    <definedName name="TextRefCopy9">#REF!</definedName>
    <definedName name="TextRefCopy90" localSheetId="5">#REF!</definedName>
    <definedName name="TextRefCopy90" localSheetId="11">#REF!</definedName>
    <definedName name="TextRefCopy90">#REF!</definedName>
    <definedName name="TextRefCopy91" localSheetId="5">#REF!</definedName>
    <definedName name="TextRefCopy91" localSheetId="11">#REF!</definedName>
    <definedName name="TextRefCopy91">#REF!</definedName>
    <definedName name="TextRefCopy92" localSheetId="5">#REF!</definedName>
    <definedName name="TextRefCopy92" localSheetId="11">#REF!</definedName>
    <definedName name="TextRefCopy92">#REF!</definedName>
    <definedName name="TextRefCopy93" localSheetId="5">#REF!</definedName>
    <definedName name="TextRefCopy93" localSheetId="11">#REF!</definedName>
    <definedName name="TextRefCopy93">#REF!</definedName>
    <definedName name="TextRefCopy94" localSheetId="5">#REF!</definedName>
    <definedName name="TextRefCopy94" localSheetId="11">#REF!</definedName>
    <definedName name="TextRefCopy94">#REF!</definedName>
    <definedName name="TextRefCopy95" localSheetId="5">#REF!</definedName>
    <definedName name="TextRefCopy95" localSheetId="11">#REF!</definedName>
    <definedName name="TextRefCopy95">#REF!</definedName>
    <definedName name="TextRefCopy96" localSheetId="5">#REF!</definedName>
    <definedName name="TextRefCopy96" localSheetId="11">#REF!</definedName>
    <definedName name="TextRefCopy96">#REF!</definedName>
    <definedName name="TextRefCopy97" localSheetId="5">#REF!</definedName>
    <definedName name="TextRefCopy97" localSheetId="11">#REF!</definedName>
    <definedName name="TextRefCopy97">#REF!</definedName>
    <definedName name="TextRefCopy98" localSheetId="5">[18]VAT!#REF!</definedName>
    <definedName name="TextRefCopy98" localSheetId="11">[18]VAT!#REF!</definedName>
    <definedName name="TextRefCopy98">[18]VAT!#REF!</definedName>
    <definedName name="TextRefCopy99" localSheetId="5">[18]VAT!#REF!</definedName>
    <definedName name="TextRefCopy99" localSheetId="11">[18]VAT!#REF!</definedName>
    <definedName name="TextRefCopy99">[18]VAT!#REF!</definedName>
    <definedName name="TextRefCopyRangeCount" hidden="1">183</definedName>
    <definedName name="TGTp1yrs" localSheetId="5">#REF!</definedName>
    <definedName name="TGTp1yrs" localSheetId="11">#REF!</definedName>
    <definedName name="TGTp1yrs">#REF!</definedName>
    <definedName name="TGTp2yrs" localSheetId="5">#REF!</definedName>
    <definedName name="TGTp2yrs" localSheetId="11">#REF!</definedName>
    <definedName name="TGTp2yrs">#REF!</definedName>
    <definedName name="Threshold" localSheetId="5">#REF!</definedName>
    <definedName name="Threshold" localSheetId="11">#REF!</definedName>
    <definedName name="Threshold">#REF!</definedName>
    <definedName name="Total_Interest" localSheetId="5">#REF!</definedName>
    <definedName name="Total_Interest" localSheetId="11">#REF!</definedName>
    <definedName name="Total_Interest">#REF!</definedName>
    <definedName name="Total_Pay" localSheetId="5">#REF!</definedName>
    <definedName name="Total_Pay" localSheetId="11">#REF!</definedName>
    <definedName name="Total_Pay">#REF!</definedName>
    <definedName name="Total_Payment" localSheetId="5">Scheduled_Payment+Extra_Payment</definedName>
    <definedName name="Total_Payment" localSheetId="11">Scheduled_Payment+Extra_Payment</definedName>
    <definedName name="Total_Payment">Scheduled_Payment+Extra_Payment</definedName>
    <definedName name="TotPage1" localSheetId="5">#REF!</definedName>
    <definedName name="TotPage1" localSheetId="11">#REF!</definedName>
    <definedName name="TotPage1">#REF!</definedName>
    <definedName name="TotPage2" localSheetId="5">#REF!</definedName>
    <definedName name="TotPage2" localSheetId="11">#REF!</definedName>
    <definedName name="TotPage2">#REF!</definedName>
    <definedName name="TRANS" localSheetId="5">'[10]Escalated Budget'!#REF!</definedName>
    <definedName name="TRANS" localSheetId="11">'[10]Escalated Budget'!#REF!</definedName>
    <definedName name="TRANS">'[10]Escalated Budget'!#REF!</definedName>
    <definedName name="True1">[23]БД!$Q$3,[23]БД!$Q$3:$R$4749,[23]БД!$S$3:$T$4749,[23]БД!$U$3:$V$4749,[23]БД!$W$3:$X$4749,[23]БД!$AG$3:$AH$4749,[23]БД!$AI$3:$AJ$4749,[23]БД!$AO$3:$AO$4749,[23]БД!$AP$3:$AP$4749,[23]БД!$AU$3:$AU$4749,[23]БД!$AV$3:$AV$4749</definedName>
    <definedName name="USD_ZAR" localSheetId="5">#REF!</definedName>
    <definedName name="USD_ZAR" localSheetId="11">#REF!</definedName>
    <definedName name="USD_ZAR">#REF!</definedName>
    <definedName name="values" localSheetId="5">#REF!,#REF!,#REF!</definedName>
    <definedName name="values" localSheetId="11">#REF!,#REF!,#REF!</definedName>
    <definedName name="values">#REF!,#REF!,#REF!</definedName>
    <definedName name="Values_Entered" localSheetId="5">IF('Climate and Energy'!Loan_Amount*'Climate and Energy'!Interest_Rate*'Climate and Energy'!Loan_Years*'Climate and Energy'!Loan_Start&gt;0,1,0)</definedName>
    <definedName name="Values_Entered" localSheetId="11">IF(GRI!Loan_Amount*GRI!Interest_Rate*GRI!Loan_Years*GRI!Loan_Start&gt;0,1,0)</definedName>
    <definedName name="Values_Entered">IF(Loan_Amount*Interest_Rate*Loan_Years*Loan_Start&gt;0,1,0)</definedName>
    <definedName name="Viscosity" localSheetId="5">'[5]Esc Rates'!#REF!</definedName>
    <definedName name="Viscosity" localSheetId="11">'[5]Esc Rates'!#REF!</definedName>
    <definedName name="Viscosity">'[5]Esc Rates'!#REF!</definedName>
    <definedName name="w" localSheetId="5" hidden="1">#REF!</definedName>
    <definedName name="w" localSheetId="11" hidden="1">#REF!</definedName>
    <definedName name="w" hidden="1">#REF!</definedName>
    <definedName name="w_1">'[7]Расчет-выпуск'!$F$25</definedName>
    <definedName name="w_2" localSheetId="5">[8]Проект2002!#REF!</definedName>
    <definedName name="w_2" localSheetId="11">[8]Проект2002!#REF!</definedName>
    <definedName name="w_2">[8]Проект2002!#REF!</definedName>
    <definedName name="w_3" localSheetId="5">[8]Проект2002!#REF!</definedName>
    <definedName name="w_3" localSheetId="11">[8]Проект2002!#REF!</definedName>
    <definedName name="w_3">[8]Проект2002!#REF!</definedName>
    <definedName name="XRefCopyRangeCount" hidden="1">1</definedName>
    <definedName name="А27" localSheetId="5">#REF!</definedName>
    <definedName name="А27" localSheetId="11">#REF!</definedName>
    <definedName name="А27">#REF!</definedName>
    <definedName name="ааааа" localSheetId="5" hidden="1">{"'РП (2)'!$A$5:$S$150"}</definedName>
    <definedName name="ааааа" hidden="1">{"'РП (2)'!$A$5:$S$150"}</definedName>
    <definedName name="адва">[24]KAR10!$N$28</definedName>
    <definedName name="амортизация" localSheetId="5">#REF!</definedName>
    <definedName name="амортизация" localSheetId="11">#REF!</definedName>
    <definedName name="амортизация">#REF!</definedName>
    <definedName name="амортПК4" localSheetId="5">#REF!</definedName>
    <definedName name="амортПК4" localSheetId="11">#REF!</definedName>
    <definedName name="амортПК4">#REF!</definedName>
    <definedName name="апр" localSheetId="5">[8]Проект2002!#REF!</definedName>
    <definedName name="апр" localSheetId="11">[8]Проект2002!#REF!</definedName>
    <definedName name="апр">[8]Проект2002!#REF!</definedName>
    <definedName name="араз">[25]KAR10!$N$28</definedName>
    <definedName name="араз_">[26]KAR10!$N$28</definedName>
    <definedName name="араз1">[25]KAR10!$L$28</definedName>
    <definedName name="араз2">[25]KAR10!$M$28</definedName>
    <definedName name="атер">[25]KAR10!$N$29</definedName>
    <definedName name="атер1">[25]KAR10!$L$29</definedName>
    <definedName name="атер2">[25]KAR10!$M$29</definedName>
    <definedName name="атер3">[24]KAR10!$M$29</definedName>
    <definedName name="атерс">[24]KAR10!$L$29</definedName>
    <definedName name="_xlnm.Database" localSheetId="5">#REF!</definedName>
    <definedName name="_xlnm.Database" localSheetId="11">#REF!</definedName>
    <definedName name="_xlnm.Database">#REF!</definedName>
    <definedName name="бурение2" localSheetId="5">[27]текучесть!#REF!</definedName>
    <definedName name="бурение2" localSheetId="11">[27]текучесть!#REF!</definedName>
    <definedName name="бурение2">[27]текучесть!#REF!</definedName>
    <definedName name="бюджет" localSheetId="5" hidden="1">{"'РП (2)'!$A$5:$S$150"}</definedName>
    <definedName name="бюджет" hidden="1">{"'РП (2)'!$A$5:$S$150"}</definedName>
    <definedName name="Бюджет_ОАО__СУАЛ" localSheetId="5">#REF!</definedName>
    <definedName name="Бюджет_ОАО__СУАЛ" localSheetId="11">#REF!</definedName>
    <definedName name="Бюджет_ОАО__СУАЛ">#REF!</definedName>
    <definedName name="ваф" localSheetId="5" hidden="1">{"'РП (2)'!$A$5:$S$150"}</definedName>
    <definedName name="ваф" hidden="1">{"'РП (2)'!$A$5:$S$150"}</definedName>
    <definedName name="вв">[28]Факт!$C$12:$H$12</definedName>
    <definedName name="ввпп">'[7]Расчет-выпуск'!$H$58</definedName>
    <definedName name="Вид_затрат" localSheetId="5">#REF!</definedName>
    <definedName name="Вид_затрат" localSheetId="11">#REF!</definedName>
    <definedName name="Вид_затрат">#REF!</definedName>
    <definedName name="Вид_номенклатуры" localSheetId="5">#REF!</definedName>
    <definedName name="Вид_номенклатуры" localSheetId="11">#REF!</definedName>
    <definedName name="Вид_номенклатуры">#REF!</definedName>
    <definedName name="врк1">[28]Факт!$C$13:$H$13</definedName>
    <definedName name="врк3">[28]Факт!$C$14:$H$14</definedName>
    <definedName name="врк6">[28]Факт!$C$15:$H$15</definedName>
    <definedName name="группа">[29]Служебный!$A$2:$A$5</definedName>
    <definedName name="д" localSheetId="5">#REF!</definedName>
    <definedName name="д" localSheetId="11">#REF!</definedName>
    <definedName name="д">#REF!</definedName>
    <definedName name="дбк">[28]Факт!$C$16:$H$16</definedName>
    <definedName name="дв">[28]Факт!$C$17:$H$17</definedName>
    <definedName name="доб" localSheetId="5">#REF!</definedName>
    <definedName name="доб" localSheetId="11">#REF!</definedName>
    <definedName name="доб">#REF!</definedName>
    <definedName name="е" localSheetId="5">#REF!</definedName>
    <definedName name="е" localSheetId="11">#REF!</definedName>
    <definedName name="е">#REF!</definedName>
    <definedName name="Ед." localSheetId="5">#REF!</definedName>
    <definedName name="Ед." localSheetId="11">#REF!</definedName>
    <definedName name="Ед.">#REF!</definedName>
    <definedName name="ед.техника" localSheetId="5">#REF!</definedName>
    <definedName name="ед.техника" localSheetId="11">#REF!</definedName>
    <definedName name="ед.техника">#REF!</definedName>
    <definedName name="ждт">[30]Номенклатура!$L$1:$L$65536</definedName>
    <definedName name="_xlnm.Print_Titles">[31]ETC!$A$1:$D$65536,[31]ETC!$A$2:$IV$3</definedName>
    <definedName name="иag_1">'[7]Расчет-выпуск'!$F$11</definedName>
    <definedName name="иag_2" localSheetId="5">[8]Проект2002!#REF!</definedName>
    <definedName name="иag_2" localSheetId="11">[8]Проект2002!#REF!</definedName>
    <definedName name="иag_2">[8]Проект2002!#REF!</definedName>
    <definedName name="иag_3" localSheetId="5">[8]Проект2002!#REF!</definedName>
    <definedName name="иag_3" localSheetId="11">[8]Проект2002!#REF!</definedName>
    <definedName name="иag_3">[8]Проект2002!#REF!</definedName>
    <definedName name="иau_1">'[7]Расчет-выпуск'!$F$10</definedName>
    <definedName name="иau_2" localSheetId="5">[8]Проект2002!#REF!</definedName>
    <definedName name="иau_2" localSheetId="11">[8]Проект2002!#REF!</definedName>
    <definedName name="иau_2">[8]Проект2002!#REF!</definedName>
    <definedName name="иau_3" localSheetId="5">[8]Проект2002!#REF!</definedName>
    <definedName name="иau_3" localSheetId="11">[8]Проект2002!#REF!</definedName>
    <definedName name="иau_3">[8]Проект2002!#REF!</definedName>
    <definedName name="й" localSheetId="5" hidden="1">{"'РП (2)'!$A$5:$S$150"}</definedName>
    <definedName name="й" hidden="1">{"'РП (2)'!$A$5:$S$150"}</definedName>
    <definedName name="ййй" localSheetId="5">IF('Climate and Energy'!Values_Entered,Header_Row+'Climate and Energy'!Number_of_Payments,Header_Row)</definedName>
    <definedName name="ййй" localSheetId="11">IF(GRI!Values_Entered,GRI!Header_Row+GRI!Number_of_Payments,GRI!Header_Row)</definedName>
    <definedName name="ййй">IF(Values_Entered,Header_Row+Number_of_Payments,Header_Row)</definedName>
    <definedName name="К">[32]Исходные!$B$1</definedName>
    <definedName name="К3" localSheetId="5">[32]Исходные!#REF!</definedName>
    <definedName name="К3" localSheetId="11">[32]Исходные!#REF!</definedName>
    <definedName name="К3">[32]Исходные!#REF!</definedName>
    <definedName name="К4" localSheetId="5">[32]Исходные!#REF!</definedName>
    <definedName name="К4" localSheetId="11">[32]Исходные!#REF!</definedName>
    <definedName name="К4">[32]Исходные!#REF!</definedName>
    <definedName name="Карьер__Воронцовский___горный_участок_в_т.ч._экскаваторы">[33]Справка!$D$40</definedName>
    <definedName name="кбк">[28]Факт!$C$20:$H$20</definedName>
    <definedName name="кбх">[28]Факт!$C$19:$H$19</definedName>
    <definedName name="кв">[28]Факт!$C$21:$H$21</definedName>
    <definedName name="кв2">[28]Факт!$C$22:$H$22</definedName>
    <definedName name="Кол_во" localSheetId="5">#REF!</definedName>
    <definedName name="Кол_во" localSheetId="11">#REF!</definedName>
    <definedName name="Кол_во">#REF!</definedName>
    <definedName name="Количество" localSheetId="5">#REF!</definedName>
    <definedName name="Количество" localSheetId="11">#REF!</definedName>
    <definedName name="Количество">#REF!</definedName>
    <definedName name="коэф">[30]Номенклатура!$J$1:$J$65536</definedName>
    <definedName name="коэфф_тонны">[34]Макро!$C$21</definedName>
    <definedName name="Кпер">'[7]Расчет-выпуск'!$F$14</definedName>
    <definedName name="КРАСНОЯРСК" localSheetId="5" hidden="1">{"'РП (2)'!$A$5:$S$150"}</definedName>
    <definedName name="КРАСНОЯРСК" hidden="1">{"'РП (2)'!$A$5:$S$150"}</definedName>
    <definedName name="крв">[35]Факт!$C$38:$H$38</definedName>
    <definedName name="крк1">[28]Факт!$C$25:$H$25</definedName>
    <definedName name="крк3">[28]Факт!$C$26:$H$26</definedName>
    <definedName name="крк6">[28]Факт!$C$27:$H$27</definedName>
    <definedName name="крпм">[28]Факт!$C$37:$H$37</definedName>
    <definedName name="кул">[28]Факт!$C$18:$H$18</definedName>
    <definedName name="курс" localSheetId="5">#REF!</definedName>
    <definedName name="курс" localSheetId="11">#REF!</definedName>
    <definedName name="курс">#REF!</definedName>
    <definedName name="курс_мес">[36]свод!$B$14</definedName>
    <definedName name="курс_с_начала_года">[36]свод!$B$15</definedName>
    <definedName name="кх">[28]Факт!$C$24:$H$24</definedName>
    <definedName name="лсв">[28]Факт!$C$28:$H$28</definedName>
    <definedName name="лсв2">[28]Факт!$C$29:$H$29</definedName>
    <definedName name="лсул">[28]Факт!$C$30:$H$30</definedName>
    <definedName name="марка">[29]Служебный!$A$50:$A$78</definedName>
    <definedName name="мокр" localSheetId="5">#REF!</definedName>
    <definedName name="мокр" localSheetId="11">#REF!</definedName>
    <definedName name="мокр">#REF!</definedName>
    <definedName name="н14">[28]Факт!$C$5:$C$51</definedName>
    <definedName name="н15">[28]Факт!$D$5:$D$51</definedName>
    <definedName name="н16">[28]Факт!$E$5:$E$51</definedName>
    <definedName name="н17">[28]Факт!$F$5:$F$51</definedName>
    <definedName name="н18">[28]Факт!$G$5:$G$51</definedName>
    <definedName name="н5">[35]Факт!$G$5:$G$54</definedName>
    <definedName name="Наименование" localSheetId="5">#REF!</definedName>
    <definedName name="Наименование" localSheetId="11">#REF!</definedName>
    <definedName name="Наименование">#REF!</definedName>
    <definedName name="налог" localSheetId="5">#REF!</definedName>
    <definedName name="налог" localSheetId="11">#REF!</definedName>
    <definedName name="налог">#REF!</definedName>
    <definedName name="нач1дек">[37]Исходные!$B$3</definedName>
    <definedName name="ндс">[38]const!$C$7</definedName>
    <definedName name="Номер" localSheetId="5">#REF!</definedName>
    <definedName name="Номер" localSheetId="11">#REF!</definedName>
    <definedName name="Номер">#REF!</definedName>
    <definedName name="об_вл">'[39]Рез-т'!$C$7</definedName>
    <definedName name="Об_окт" localSheetId="5">#REF!</definedName>
    <definedName name="Об_окт" localSheetId="11">#REF!</definedName>
    <definedName name="Об_окт">#REF!</definedName>
    <definedName name="_xlnm.Print_Area" localSheetId="0">Content!$A$1:$T$40</definedName>
    <definedName name="_xlnm.Print_Area">'[4]Незав.пр-во '!$A:$IV</definedName>
    <definedName name="Область_печати_ИМ" localSheetId="5">#REF!</definedName>
    <definedName name="Область_печати_ИМ" localSheetId="11">#REF!</definedName>
    <definedName name="Область_печати_ИМ">#REF!</definedName>
    <definedName name="объём">[30]Номенклатура!$H$1:$H$65536</definedName>
    <definedName name="оператор">[29]Служебный!$A$80:$A$89</definedName>
    <definedName name="оплата" localSheetId="5">#REF!</definedName>
    <definedName name="оплата" localSheetId="11">#REF!</definedName>
    <definedName name="оплата">#REF!</definedName>
    <definedName name="ответств">[29]Служебный!$A$91:$A$112</definedName>
    <definedName name="отчдата">[37]Исходные!$B$1</definedName>
    <definedName name="п_1">'[7]Расчет-выпуск'!$F$57</definedName>
    <definedName name="п_2" localSheetId="5">[8]Проект2002!#REF!</definedName>
    <definedName name="п_2" localSheetId="11">[8]Проект2002!#REF!</definedName>
    <definedName name="п_2">[8]Проект2002!#REF!</definedName>
    <definedName name="п_3" localSheetId="5">[8]Проект2002!#REF!</definedName>
    <definedName name="п_3" localSheetId="11">[8]Проект2002!#REF!</definedName>
    <definedName name="п_3">[8]Проект2002!#REF!</definedName>
    <definedName name="п14">[28]План!$C$5:$C$48</definedName>
    <definedName name="п15">[28]План!$D$5:$D$48</definedName>
    <definedName name="п16">[28]План!$E$5:$E$48</definedName>
    <definedName name="п17">[28]План!$F$5:$F$48</definedName>
    <definedName name="п18">[28]План!$G$5:$G$48</definedName>
    <definedName name="па" localSheetId="5">#REF!</definedName>
    <definedName name="па" localSheetId="11">#REF!</definedName>
    <definedName name="па">#REF!</definedName>
    <definedName name="период">[32]Исходные!$B$2</definedName>
    <definedName name="пкрзсу">[28]Факт!$C$31:$H$31</definedName>
    <definedName name="пкрзхрк">[28]Факт!$C$32:$H$32</definedName>
    <definedName name="пкрим">[28]Факт!$C$33:$H$33</definedName>
    <definedName name="пкркг">[28]Факт!$C$34:$H$34</definedName>
    <definedName name="пкрсм">[28]Факт!$C$35:$H$35</definedName>
    <definedName name="пкрст">[28]Факт!$C$36:$H$36</definedName>
    <definedName name="плвбх">[28]План!$C$47:$H$47</definedName>
    <definedName name="плвв">[28]План!$C$48:$H$48</definedName>
    <definedName name="плврк1">[28]План!$C$14:$H$14</definedName>
    <definedName name="плврк6">[28]План!$C$15:$H$15</definedName>
    <definedName name="плвул">[28]План!$C$46:$H$46</definedName>
    <definedName name="плкбк">[28]План!$C$19:$H$19</definedName>
    <definedName name="плкбх">[28]План!$C$18:$H$18</definedName>
    <definedName name="плкв">[28]План!$C$20:$H$20</definedName>
    <definedName name="плкв2">[28]План!$C$21:$H$21</definedName>
    <definedName name="плкк">[28]План!$C$22:$H$22</definedName>
    <definedName name="плкрпм">[28]План!$C$31:$H$31</definedName>
    <definedName name="плкрсм">[28]План!$C$29:$H$29</definedName>
    <definedName name="плкрст">[28]План!$C$30:$H$30</definedName>
    <definedName name="плкт">[28]План!$C$23:$H$23</definedName>
    <definedName name="плкул">[28]План!$C$17:$H$17</definedName>
    <definedName name="плкх">[28]План!$C$24:$H$24</definedName>
    <definedName name="пллсв">[28]План!$C$25:$H$25</definedName>
    <definedName name="пллсв2">[28]План!$C$26:$H$26</definedName>
    <definedName name="пллсул">[28]План!$C$27:$H$27</definedName>
    <definedName name="пллсх">[28]План!$C$28:$H$28</definedName>
    <definedName name="плпв">[28]План!$C$36:$H$36</definedName>
    <definedName name="плпкрзхрк">[28]План!$C$35:$H$35</definedName>
    <definedName name="плпкрпм">[28]План!$C$34:$H$34</definedName>
    <definedName name="плпкрсм">[28]План!$C$32:$H$32</definedName>
    <definedName name="плпкрст">[28]План!$C$33:$H$33</definedName>
    <definedName name="плпрзсу">[28]План!$C$6:$H$6</definedName>
    <definedName name="плпрзхрк">[28]План!$C$5:$H$5</definedName>
    <definedName name="плприм">[28]План!$C$7:$H$7</definedName>
    <definedName name="плпркг">[28]План!$C$8:$H$8</definedName>
    <definedName name="плпрох">[28]План!$C$10:$H$10</definedName>
    <definedName name="плпрпм">[28]План!$C$11:$H$11</definedName>
    <definedName name="плпрсм">[28]План!$C$12:$H$12</definedName>
    <definedName name="плпрст">[28]План!$C$13:$H$13</definedName>
    <definedName name="плэб">[28]План!$C$38:$H$38</definedName>
    <definedName name="плэбк">[28]План!$C$40:$H$40</definedName>
    <definedName name="плэбх">[28]План!$C$39:$H$39</definedName>
    <definedName name="плэв">[28]План!$C$41:$H$41</definedName>
    <definedName name="плэк">[28]План!$C$42:$H$42</definedName>
    <definedName name="плэм">[28]План!$C$43:$H$43</definedName>
    <definedName name="плэт">[28]План!$C$44:$H$44</definedName>
    <definedName name="плэул">[28]План!$C$37:$H$37</definedName>
    <definedName name="плэх">[28]План!$C$45:$H$45</definedName>
    <definedName name="Подразделение_владелец" localSheetId="5">#REF!</definedName>
    <definedName name="Подразделение_владелец" localSheetId="11">#REF!</definedName>
    <definedName name="Подразделение_владелец">#REF!</definedName>
    <definedName name="пот" localSheetId="5">#REF!</definedName>
    <definedName name="пот" localSheetId="11">#REF!</definedName>
    <definedName name="пот">#REF!</definedName>
    <definedName name="Пояснение" localSheetId="5">#REF!</definedName>
    <definedName name="Пояснение" localSheetId="11">#REF!</definedName>
    <definedName name="Пояснение">#REF!</definedName>
    <definedName name="прзхрк">[28]Факт!$C$5:$H$5</definedName>
    <definedName name="привет" localSheetId="5">[8]Проект2002!#REF!</definedName>
    <definedName name="привет" localSheetId="11">[8]Проект2002!#REF!</definedName>
    <definedName name="привет">[8]Проект2002!#REF!</definedName>
    <definedName name="прим">[28]Факт!$C$6:$H$6</definedName>
    <definedName name="пркг">[28]Факт!$C$7:$H$7</definedName>
    <definedName name="про">'[7]Расчет-выпуск'!$G$27</definedName>
    <definedName name="Производственная_статистика__I_квартал_2010__III_квартал_2015_года" localSheetId="5">[17]Content!#REF!</definedName>
    <definedName name="Производственная_статистика__I_квартал_2010__III_квартал_2015_года" localSheetId="11">Content!#REF!</definedName>
    <definedName name="Производственная_статистика__I_квартал_2010__III_квартал_2015_года">Content!#REF!</definedName>
    <definedName name="прост" localSheetId="5">[1]текучесть!#REF!</definedName>
    <definedName name="прост" localSheetId="11">[1]текучесть!#REF!</definedName>
    <definedName name="прост">[1]текучесть!#REF!</definedName>
    <definedName name="прох">[28]Факт!$C$8:$H$8</definedName>
    <definedName name="Процесс__статья_затрат" localSheetId="5">#REF!</definedName>
    <definedName name="Процесс__статья_затрат" localSheetId="11">#REF!</definedName>
    <definedName name="Процесс__статья_затрат">#REF!</definedName>
    <definedName name="прпм">[28]Факт!$C$9:$H$9</definedName>
    <definedName name="прсм">[28]Факт!$C$10:$H$10</definedName>
    <definedName name="прст">[28]Факт!$C$11:$H$11</definedName>
    <definedName name="р_1">'[7]Расчет-выпуск'!$F$58</definedName>
    <definedName name="р_2" localSheetId="5">[8]Проект2002!#REF!</definedName>
    <definedName name="р_2" localSheetId="11">[8]Проект2002!#REF!</definedName>
    <definedName name="р_2">[8]Проект2002!#REF!</definedName>
    <definedName name="р_3" localSheetId="5">[8]Проект2002!#REF!</definedName>
    <definedName name="р_3" localSheetId="11">[8]Проект2002!#REF!</definedName>
    <definedName name="р_3">[8]Проект2002!#REF!</definedName>
    <definedName name="раз" localSheetId="5">#REF!</definedName>
    <definedName name="раз" localSheetId="11">#REF!</definedName>
    <definedName name="раз">#REF!</definedName>
    <definedName name="размер">[30]Номенклатура!$D$1:$D$65536</definedName>
    <definedName name="разр">[40]Лист1!$A$2:$A$19</definedName>
    <definedName name="разрезы1">[29]Служебный!$A$7:$A$25</definedName>
    <definedName name="разрезы2">[29]Служебный!$A$27:$A$48</definedName>
    <definedName name="рв">[28]Факт!$C$39:$H$39</definedName>
    <definedName name="руда" localSheetId="5">[8]Проект2002!#REF!</definedName>
    <definedName name="руда" localSheetId="11">[8]Проект2002!#REF!</definedName>
    <definedName name="руда">[8]Проект2002!#REF!</definedName>
    <definedName name="рул">[28]Факт!$C$38:$H$38</definedName>
    <definedName name="рх">[28]Факт!$C$40:$H$40</definedName>
    <definedName name="с23" localSheetId="5">#REF!</definedName>
    <definedName name="с23" localSheetId="11">#REF!</definedName>
    <definedName name="с23">#REF!</definedName>
    <definedName name="с26" localSheetId="5">#REF!</definedName>
    <definedName name="с26" localSheetId="11">#REF!</definedName>
    <definedName name="с26">#REF!</definedName>
    <definedName name="СБ" localSheetId="5">#REF!</definedName>
    <definedName name="СБ" localSheetId="11">#REF!</definedName>
    <definedName name="СБ">#REF!</definedName>
    <definedName name="Справка" localSheetId="5">#REF!</definedName>
    <definedName name="Справка" localSheetId="11">#REF!</definedName>
    <definedName name="Справка">#REF!</definedName>
    <definedName name="ст1" localSheetId="5">#REF!</definedName>
    <definedName name="ст1" localSheetId="11">#REF!</definedName>
    <definedName name="ст1">#REF!</definedName>
    <definedName name="ст2" localSheetId="5">#REF!</definedName>
    <definedName name="ст2" localSheetId="11">#REF!</definedName>
    <definedName name="ст2">#REF!</definedName>
    <definedName name="сталь">[30]Номенклатура!$C$1:$C$65536</definedName>
    <definedName name="Статья" localSheetId="5">#REF!</definedName>
    <definedName name="Статья" localSheetId="11">#REF!</definedName>
    <definedName name="Статья">#REF!</definedName>
    <definedName name="Стоимость__USD" localSheetId="5">#REF!</definedName>
    <definedName name="Стоимость__USD" localSheetId="11">#REF!</definedName>
    <definedName name="Стоимость__USD">#REF!</definedName>
    <definedName name="Стоимость__руб." localSheetId="5">#REF!</definedName>
    <definedName name="Стоимость__руб." localSheetId="11">#REF!</definedName>
    <definedName name="Стоимость__руб.">#REF!</definedName>
    <definedName name="сумм" localSheetId="5">#REF!</definedName>
    <definedName name="сумм" localSheetId="11">#REF!</definedName>
    <definedName name="сумм">#REF!</definedName>
    <definedName name="сч23" localSheetId="5">#REF!</definedName>
    <definedName name="сч23" localSheetId="11">#REF!</definedName>
    <definedName name="сч23">#REF!</definedName>
    <definedName name="сч26" localSheetId="5">#REF!</definedName>
    <definedName name="сч26" localSheetId="11">#REF!</definedName>
    <definedName name="сч26">#REF!</definedName>
    <definedName name="сч26_" localSheetId="5">#REF!</definedName>
    <definedName name="сч26_" localSheetId="11">#REF!</definedName>
    <definedName name="сч26_">#REF!</definedName>
    <definedName name="труба">[30]Номенклатура!$N$1:$N$65536</definedName>
    <definedName name="ТУ">[30]Номенклатура!$G$1:$G$65536</definedName>
    <definedName name="удконт1">[25]Контакты!$K$18</definedName>
    <definedName name="удконт2">[25]Контакты!$K$31</definedName>
    <definedName name="удконт3">[25]Контакты!$K$44</definedName>
    <definedName name="унции">[41]Макро!$B$25</definedName>
    <definedName name="Ф1" localSheetId="5">[42]ИТОГОВАЯ!#REF!</definedName>
    <definedName name="Ф1" localSheetId="11">[42]ИТОГОВАЯ!#REF!</definedName>
    <definedName name="Ф1">[42]ИТОГОВАЯ!#REF!</definedName>
    <definedName name="фот" localSheetId="5">[1]текучесть!#REF!</definedName>
    <definedName name="фот" localSheetId="11">[1]текучесть!#REF!</definedName>
    <definedName name="фот">[1]текучесть!#REF!</definedName>
    <definedName name="фц" localSheetId="5" hidden="1">{"'РП (2)'!$A$5:$S$150"}</definedName>
    <definedName name="фц" hidden="1">{"'РП (2)'!$A$5:$S$150"}</definedName>
    <definedName name="цена">[30]Номенклатура!$I$1:$I$65536</definedName>
    <definedName name="ЦФО_получатель" localSheetId="5">#REF!</definedName>
    <definedName name="ЦФО_получатель" localSheetId="11">#REF!</definedName>
    <definedName name="ЦФО_получатель">#REF!</definedName>
    <definedName name="ш" localSheetId="5">IF('Climate and Energy'!Values_Entered,Header_Row+'Climate and Energy'!Number_of_Payments,Header_Row)</definedName>
    <definedName name="ш" localSheetId="11">IF(GRI!Values_Entered,GRI!Header_Row+GRI!Number_of_Payments,GRI!Header_Row)</definedName>
    <definedName name="ш">IF(Values_Entered,Header_Row+Number_of_Payments,Header_Row)</definedName>
    <definedName name="ывупа">[24]Контакты!$K$18</definedName>
    <definedName name="ыыы" localSheetId="5" hidden="1">{"'РП (2)'!$A$5:$S$150"}</definedName>
    <definedName name="ыыы" hidden="1">{"'РП (2)'!$A$5:$S$150"}</definedName>
    <definedName name="эб">[28]Факт!$C$42:$H$42</definedName>
    <definedName name="эбк">[28]Факт!$C$44:$H$44</definedName>
    <definedName name="эбх">[28]Факт!$C$43:$H$43</definedName>
    <definedName name="эв">[28]Факт!$C$45:$H$45</definedName>
    <definedName name="эв2">[28]Факт!$C$46:$H$46</definedName>
    <definedName name="эк">[28]Факт!$C$47:$H$47</definedName>
    <definedName name="эм">[28]Факт!$C$48:$H$48</definedName>
    <definedName name="эт">[28]Факт!$C$49:$H$49</definedName>
    <definedName name="эул">[28]Факт!$C$41:$H$41</definedName>
    <definedName name="эф">[28]Факт!$C$50:$H$50</definedName>
    <definedName name="эх">[28]Факт!$C$51:$H$51</definedName>
    <definedName name="я" localSheetId="5" hidden="1">{"'РП (2)'!$A$5:$S$150"}</definedName>
    <definedName name="я" hidden="1">{"'РП (2)'!$A$5:$S$150"}</definedName>
  </definedNames>
  <calcPr calcId="162913"/>
</workbook>
</file>

<file path=xl/calcChain.xml><?xml version="1.0" encoding="utf-8"?>
<calcChain xmlns="http://schemas.openxmlformats.org/spreadsheetml/2006/main">
  <c r="F33" i="51" l="1"/>
  <c r="E33" i="51"/>
  <c r="D33" i="51"/>
  <c r="C33" i="51"/>
  <c r="F31" i="51"/>
  <c r="E31" i="51"/>
  <c r="D31" i="51"/>
  <c r="C31" i="51"/>
  <c r="E151" i="66" l="1"/>
  <c r="J149" i="59"/>
  <c r="F80" i="67" l="1"/>
  <c r="E80" i="67"/>
  <c r="D80" i="67"/>
  <c r="C80" i="67"/>
  <c r="F79" i="67"/>
  <c r="E79" i="67"/>
  <c r="D79" i="67"/>
  <c r="F78" i="67"/>
  <c r="E78" i="67"/>
  <c r="D78" i="67"/>
  <c r="F77" i="67"/>
  <c r="D77" i="67"/>
  <c r="C77" i="67"/>
  <c r="B77" i="67"/>
  <c r="F76" i="67"/>
  <c r="E76" i="67"/>
  <c r="D76" i="67"/>
  <c r="C76" i="67"/>
  <c r="F75" i="67"/>
  <c r="E75" i="67"/>
  <c r="D75" i="67"/>
  <c r="C75" i="67"/>
  <c r="F74" i="67"/>
  <c r="E74" i="67"/>
  <c r="D74" i="67"/>
  <c r="C74" i="67"/>
  <c r="B74" i="67"/>
  <c r="F73" i="67"/>
  <c r="E73" i="67"/>
  <c r="D73" i="67"/>
  <c r="C73" i="67"/>
  <c r="F72" i="67"/>
  <c r="E72" i="67"/>
  <c r="D72" i="67"/>
  <c r="C72" i="67"/>
  <c r="B72" i="67"/>
  <c r="F71" i="67"/>
  <c r="E71" i="67"/>
  <c r="D71" i="67"/>
  <c r="F70" i="67"/>
  <c r="F69" i="67"/>
  <c r="E69" i="67"/>
  <c r="D69" i="67"/>
  <c r="F68" i="67"/>
  <c r="F67" i="67"/>
  <c r="E67" i="67"/>
  <c r="D67" i="67"/>
  <c r="F66" i="67"/>
  <c r="F65" i="67"/>
  <c r="E65" i="67"/>
  <c r="D65" i="67"/>
  <c r="C65" i="67"/>
  <c r="B65" i="67"/>
  <c r="F64" i="67"/>
  <c r="E64" i="67"/>
  <c r="D64" i="67"/>
  <c r="C64" i="67"/>
  <c r="F63" i="67"/>
  <c r="E63" i="67"/>
  <c r="D63" i="67"/>
  <c r="C63" i="67"/>
  <c r="B63" i="67"/>
  <c r="F62" i="67"/>
  <c r="E62" i="67"/>
  <c r="D62" i="67"/>
  <c r="C62" i="67"/>
  <c r="F61" i="67"/>
  <c r="E61" i="67"/>
  <c r="D61" i="67"/>
  <c r="C61" i="67"/>
  <c r="B61" i="67"/>
  <c r="F60" i="67"/>
  <c r="E60" i="67"/>
  <c r="D60" i="67"/>
  <c r="C60" i="67"/>
  <c r="F59" i="67"/>
  <c r="E59" i="67"/>
  <c r="D59" i="67"/>
  <c r="F58" i="67"/>
  <c r="E58" i="67"/>
  <c r="D58" i="67"/>
  <c r="D57" i="67"/>
  <c r="C57" i="67"/>
  <c r="F56" i="67"/>
  <c r="E56" i="67"/>
  <c r="D56" i="67"/>
  <c r="F55" i="67"/>
  <c r="E55" i="67"/>
  <c r="D55" i="67"/>
  <c r="D54" i="67"/>
  <c r="C54" i="67"/>
  <c r="B54" i="67"/>
  <c r="F53" i="67"/>
  <c r="E53" i="67"/>
  <c r="D53" i="67"/>
  <c r="F52" i="67"/>
  <c r="E52" i="67"/>
  <c r="D52" i="67"/>
  <c r="F51" i="67"/>
  <c r="D51" i="67"/>
  <c r="C51" i="67"/>
  <c r="F50" i="67"/>
  <c r="E50" i="67"/>
  <c r="D50" i="67"/>
  <c r="F49" i="67"/>
  <c r="E49" i="67"/>
  <c r="D49" i="67"/>
  <c r="F48" i="67"/>
  <c r="E48" i="67"/>
  <c r="D48" i="67"/>
  <c r="D47" i="67"/>
  <c r="C47" i="67"/>
  <c r="F46" i="67"/>
  <c r="E46" i="67"/>
  <c r="D46" i="67"/>
  <c r="C46" i="67"/>
  <c r="B46" i="67"/>
  <c r="F45" i="67"/>
  <c r="E45" i="67"/>
  <c r="D45" i="67"/>
  <c r="C45" i="67"/>
  <c r="F44" i="67"/>
  <c r="E44" i="67"/>
  <c r="D44" i="67"/>
  <c r="C44" i="67"/>
  <c r="F43" i="67"/>
  <c r="F42" i="67"/>
  <c r="E42" i="67"/>
  <c r="D42" i="67"/>
  <c r="C42" i="67"/>
  <c r="F41" i="67"/>
  <c r="E41" i="67"/>
  <c r="D41" i="67"/>
  <c r="C41" i="67"/>
  <c r="F40" i="67"/>
  <c r="E40" i="67"/>
  <c r="D40" i="67"/>
  <c r="C40" i="67"/>
  <c r="F39" i="67"/>
  <c r="E39" i="67"/>
  <c r="D39" i="67"/>
  <c r="C39" i="67"/>
  <c r="F38" i="67"/>
  <c r="E38" i="67"/>
  <c r="D38" i="67"/>
  <c r="C38" i="67"/>
  <c r="B38" i="67"/>
  <c r="F37" i="67"/>
  <c r="E37" i="67"/>
  <c r="D37" i="67"/>
  <c r="C37" i="67"/>
  <c r="F36" i="67"/>
  <c r="E36" i="67"/>
  <c r="D36" i="67"/>
  <c r="F35" i="67"/>
  <c r="F34" i="67"/>
  <c r="E34" i="67"/>
  <c r="D34" i="67"/>
  <c r="F33" i="67"/>
  <c r="F32" i="67"/>
  <c r="E32" i="67"/>
  <c r="D32" i="67"/>
  <c r="C32" i="67"/>
  <c r="B32" i="67"/>
  <c r="F31" i="67"/>
  <c r="F30" i="67"/>
  <c r="E30" i="67"/>
  <c r="D30" i="67"/>
  <c r="F29" i="67"/>
  <c r="F28" i="67"/>
  <c r="E28" i="67"/>
  <c r="D28" i="67"/>
  <c r="F27" i="67"/>
  <c r="F26" i="67"/>
  <c r="E26" i="67"/>
  <c r="D26" i="67"/>
  <c r="C26" i="67"/>
  <c r="B26" i="67"/>
  <c r="F25" i="67"/>
  <c r="F24" i="67"/>
  <c r="E24" i="67"/>
  <c r="D24" i="67"/>
  <c r="F23" i="67"/>
  <c r="F22" i="67"/>
  <c r="E22" i="67"/>
  <c r="D22" i="67"/>
  <c r="F21" i="67"/>
  <c r="F20" i="67"/>
  <c r="E20" i="67"/>
  <c r="D20" i="67"/>
  <c r="F19" i="67"/>
  <c r="F18" i="67"/>
  <c r="E18" i="67"/>
  <c r="D18" i="67"/>
  <c r="F17" i="67"/>
  <c r="F16" i="67"/>
  <c r="E16" i="67"/>
  <c r="D16" i="67"/>
  <c r="F15" i="67"/>
  <c r="F14" i="67"/>
  <c r="E14" i="67"/>
  <c r="D14" i="67"/>
  <c r="F13" i="67"/>
  <c r="F12" i="67"/>
  <c r="E12" i="67"/>
  <c r="D12" i="67"/>
  <c r="F11" i="67"/>
  <c r="F10" i="67"/>
  <c r="D10" i="67"/>
  <c r="C10" i="67"/>
  <c r="B10" i="67"/>
  <c r="F9" i="67"/>
  <c r="E9" i="67"/>
  <c r="D9" i="67"/>
  <c r="C9" i="67"/>
  <c r="F8" i="67"/>
  <c r="E8" i="67"/>
  <c r="D8" i="67"/>
  <c r="F7" i="67"/>
  <c r="F6" i="67"/>
  <c r="E6" i="67"/>
  <c r="D6" i="67"/>
  <c r="C6" i="67"/>
  <c r="B6" i="67"/>
  <c r="E5" i="67"/>
  <c r="F4" i="67"/>
  <c r="E4" i="67"/>
  <c r="D4" i="67"/>
  <c r="C4" i="67"/>
  <c r="B4" i="67"/>
  <c r="B2" i="67"/>
  <c r="K78" i="60"/>
  <c r="K77" i="60"/>
  <c r="K76" i="60"/>
  <c r="K75" i="60"/>
  <c r="K70" i="60"/>
  <c r="K69" i="60"/>
  <c r="K68" i="60"/>
  <c r="K67" i="60"/>
  <c r="K66" i="60"/>
  <c r="K65" i="60"/>
  <c r="K64" i="60"/>
  <c r="K63" i="60"/>
  <c r="K61" i="60"/>
  <c r="K59" i="60"/>
  <c r="K58" i="60"/>
  <c r="K51" i="60"/>
  <c r="K50" i="60"/>
  <c r="K49" i="60"/>
  <c r="K42" i="60"/>
  <c r="K41" i="60"/>
  <c r="K40" i="60"/>
  <c r="K39" i="60"/>
  <c r="K38" i="60"/>
  <c r="K37" i="60"/>
  <c r="K36" i="60"/>
  <c r="K35"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5" i="60"/>
  <c r="K4" i="60"/>
  <c r="J156" i="59" l="1"/>
  <c r="J155" i="59"/>
  <c r="J151" i="59"/>
  <c r="J138" i="59"/>
  <c r="J136" i="59"/>
  <c r="E138" i="66" s="1"/>
  <c r="J135" i="59"/>
  <c r="E137" i="66" s="1"/>
  <c r="J134" i="59"/>
  <c r="E136" i="66" s="1"/>
  <c r="J133" i="59"/>
  <c r="J132" i="59"/>
  <c r="J129" i="59"/>
  <c r="J127" i="59"/>
  <c r="J126" i="59"/>
  <c r="J125" i="59"/>
  <c r="E127" i="66" s="1"/>
  <c r="J124" i="59"/>
  <c r="E126" i="66" s="1"/>
  <c r="J120" i="59"/>
  <c r="E122" i="66" s="1"/>
  <c r="J119" i="59"/>
  <c r="E121" i="66" s="1"/>
  <c r="J112" i="59"/>
  <c r="J110" i="59"/>
  <c r="J106" i="59"/>
  <c r="J105" i="59"/>
  <c r="J104" i="59"/>
  <c r="E106" i="66" s="1"/>
  <c r="J103" i="59"/>
  <c r="E105" i="66" s="1"/>
  <c r="J102" i="59"/>
  <c r="E104" i="66" s="1"/>
  <c r="J101" i="59"/>
  <c r="E103" i="66" s="1"/>
  <c r="J97" i="59"/>
  <c r="J96" i="59"/>
  <c r="J95" i="59"/>
  <c r="J94" i="59"/>
  <c r="J93" i="59"/>
  <c r="E95" i="66" s="1"/>
  <c r="J92" i="59"/>
  <c r="E94" i="66" s="1"/>
  <c r="J91" i="59"/>
  <c r="E93" i="66" s="1"/>
  <c r="J90" i="59"/>
  <c r="E92" i="66" s="1"/>
  <c r="J89" i="59"/>
  <c r="J88" i="59"/>
  <c r="J87" i="59"/>
  <c r="J85" i="59"/>
  <c r="J84" i="59"/>
  <c r="E86" i="66" s="1"/>
  <c r="J83" i="59"/>
  <c r="J79" i="59"/>
  <c r="E81" i="66" s="1"/>
  <c r="J78" i="59"/>
  <c r="E80" i="66" s="1"/>
  <c r="J77" i="59"/>
  <c r="J76" i="59"/>
  <c r="J75" i="59"/>
  <c r="J74" i="59"/>
  <c r="J70" i="59"/>
  <c r="E72" i="66" s="1"/>
  <c r="J69" i="59"/>
  <c r="E71" i="66" s="1"/>
  <c r="J68" i="59"/>
  <c r="E70" i="66" s="1"/>
  <c r="J67" i="59"/>
  <c r="E69" i="66" s="1"/>
  <c r="J65" i="59"/>
  <c r="J64" i="59"/>
  <c r="J62" i="59"/>
  <c r="J56" i="59"/>
  <c r="J55" i="59"/>
  <c r="E57" i="66" s="1"/>
  <c r="J52" i="59"/>
  <c r="E54" i="66" s="1"/>
  <c r="J51" i="59"/>
  <c r="E53" i="66" s="1"/>
  <c r="J49" i="59"/>
  <c r="E51" i="66" s="1"/>
  <c r="J46" i="59"/>
  <c r="J43" i="59"/>
  <c r="J41" i="59"/>
  <c r="J39" i="59"/>
  <c r="J37" i="59"/>
  <c r="E39" i="66" s="1"/>
  <c r="J36" i="59"/>
  <c r="E38" i="66" s="1"/>
  <c r="J35" i="59"/>
  <c r="E37" i="66" s="1"/>
  <c r="J33" i="59"/>
  <c r="E35" i="66" s="1"/>
  <c r="J32" i="59"/>
  <c r="J31" i="59"/>
  <c r="J30" i="59"/>
  <c r="J26" i="59"/>
  <c r="J22" i="59"/>
  <c r="J21" i="59"/>
  <c r="E23" i="66" s="1"/>
  <c r="J20" i="59"/>
  <c r="E22" i="66" s="1"/>
  <c r="J19" i="59"/>
  <c r="E21" i="66" s="1"/>
  <c r="J15" i="59"/>
  <c r="J13" i="59"/>
  <c r="J12" i="59"/>
  <c r="J11" i="59"/>
  <c r="E13" i="66" s="1"/>
  <c r="E158" i="66"/>
  <c r="D158" i="66"/>
  <c r="C158" i="66"/>
  <c r="B158" i="66"/>
  <c r="E157" i="66"/>
  <c r="D157" i="66"/>
  <c r="C157" i="66"/>
  <c r="E156" i="66"/>
  <c r="D156" i="66"/>
  <c r="C156" i="66"/>
  <c r="B156" i="66"/>
  <c r="E155" i="66"/>
  <c r="D155" i="66"/>
  <c r="C155" i="66"/>
  <c r="E154" i="66"/>
  <c r="D154" i="66"/>
  <c r="C154" i="66"/>
  <c r="E153" i="66"/>
  <c r="D153" i="66"/>
  <c r="C153" i="66"/>
  <c r="B153" i="66"/>
  <c r="E152" i="66"/>
  <c r="D152" i="66"/>
  <c r="C152" i="66"/>
  <c r="D151" i="66"/>
  <c r="C151" i="66"/>
  <c r="E150" i="66"/>
  <c r="D150" i="66"/>
  <c r="C150" i="66"/>
  <c r="B150" i="66"/>
  <c r="E149" i="66"/>
  <c r="D149" i="66"/>
  <c r="C149" i="66"/>
  <c r="E148" i="66"/>
  <c r="D148" i="66"/>
  <c r="C148" i="66"/>
  <c r="B148" i="66"/>
  <c r="E147" i="66"/>
  <c r="D147" i="66"/>
  <c r="C147" i="66"/>
  <c r="E146" i="66"/>
  <c r="D146" i="66"/>
  <c r="C146" i="66"/>
  <c r="B146" i="66"/>
  <c r="E145" i="66"/>
  <c r="D145" i="66"/>
  <c r="C145" i="66"/>
  <c r="E144" i="66"/>
  <c r="D144" i="66"/>
  <c r="C144" i="66"/>
  <c r="B144" i="66"/>
  <c r="E143" i="66"/>
  <c r="D143" i="66"/>
  <c r="C143" i="66"/>
  <c r="E142" i="66"/>
  <c r="D142" i="66"/>
  <c r="C142" i="66"/>
  <c r="B142" i="66"/>
  <c r="E141" i="66"/>
  <c r="D141" i="66"/>
  <c r="C141" i="66"/>
  <c r="E140" i="66"/>
  <c r="D140" i="66"/>
  <c r="C140" i="66"/>
  <c r="B140" i="66"/>
  <c r="E139" i="66"/>
  <c r="D139" i="66"/>
  <c r="C139" i="66"/>
  <c r="D138" i="66"/>
  <c r="C138" i="66"/>
  <c r="B138" i="66"/>
  <c r="D137" i="66"/>
  <c r="C137" i="66"/>
  <c r="E135" i="66"/>
  <c r="D135" i="66"/>
  <c r="C135" i="66"/>
  <c r="E134" i="66"/>
  <c r="D134" i="66"/>
  <c r="C134" i="66"/>
  <c r="B134" i="66"/>
  <c r="E133" i="66"/>
  <c r="D133" i="66"/>
  <c r="C133" i="66"/>
  <c r="E132" i="66"/>
  <c r="D132" i="66"/>
  <c r="C132" i="66"/>
  <c r="E131" i="66"/>
  <c r="D131" i="66"/>
  <c r="C131" i="66"/>
  <c r="E130" i="66"/>
  <c r="D130" i="66"/>
  <c r="C130" i="66"/>
  <c r="B130" i="66"/>
  <c r="E129" i="66"/>
  <c r="E128" i="66"/>
  <c r="D128" i="66"/>
  <c r="C128" i="66"/>
  <c r="D126" i="66"/>
  <c r="C126" i="66"/>
  <c r="E125" i="66"/>
  <c r="D125" i="66"/>
  <c r="C125" i="66"/>
  <c r="E124" i="66"/>
  <c r="D124" i="66"/>
  <c r="C124" i="66"/>
  <c r="E123" i="66"/>
  <c r="D123" i="66"/>
  <c r="C123" i="66"/>
  <c r="D122" i="66"/>
  <c r="C122" i="66"/>
  <c r="D121" i="66"/>
  <c r="C121" i="66"/>
  <c r="E120" i="66"/>
  <c r="D120" i="66"/>
  <c r="C120" i="66"/>
  <c r="E119" i="66"/>
  <c r="D119" i="66"/>
  <c r="C119" i="66"/>
  <c r="E118" i="66"/>
  <c r="D118" i="66"/>
  <c r="C118" i="66"/>
  <c r="E117" i="66"/>
  <c r="D117" i="66"/>
  <c r="C117" i="66"/>
  <c r="B117" i="66"/>
  <c r="E116" i="66"/>
  <c r="D116" i="66"/>
  <c r="C116" i="66"/>
  <c r="E115" i="66"/>
  <c r="D115" i="66"/>
  <c r="C115" i="66"/>
  <c r="B115" i="66"/>
  <c r="E114" i="66"/>
  <c r="D114" i="66"/>
  <c r="C114" i="66"/>
  <c r="E113" i="66"/>
  <c r="D113" i="66"/>
  <c r="C113" i="66"/>
  <c r="E112" i="66"/>
  <c r="D112" i="66"/>
  <c r="C112" i="66"/>
  <c r="E111" i="66"/>
  <c r="D111" i="66"/>
  <c r="C111" i="66"/>
  <c r="B111" i="66"/>
  <c r="E110" i="66"/>
  <c r="D110" i="66"/>
  <c r="C110" i="66"/>
  <c r="E109" i="66"/>
  <c r="D109" i="66"/>
  <c r="C109" i="66"/>
  <c r="E108" i="66"/>
  <c r="D108" i="66"/>
  <c r="C108" i="66"/>
  <c r="B108" i="66"/>
  <c r="E107" i="66"/>
  <c r="D107" i="66"/>
  <c r="C107" i="66"/>
  <c r="D105" i="66"/>
  <c r="C105" i="66"/>
  <c r="D103" i="66"/>
  <c r="C103" i="66"/>
  <c r="E102" i="66"/>
  <c r="D102" i="66"/>
  <c r="C102" i="66"/>
  <c r="E101" i="66"/>
  <c r="D101" i="66"/>
  <c r="C101" i="66"/>
  <c r="E100" i="66"/>
  <c r="D100" i="66"/>
  <c r="C100" i="66"/>
  <c r="B100" i="66"/>
  <c r="E99" i="66"/>
  <c r="E98" i="66"/>
  <c r="D98" i="66"/>
  <c r="C98" i="66"/>
  <c r="E97" i="66"/>
  <c r="E96" i="66"/>
  <c r="D96" i="66"/>
  <c r="C96" i="66"/>
  <c r="D95" i="66"/>
  <c r="C95" i="66"/>
  <c r="D94" i="66"/>
  <c r="C94" i="66"/>
  <c r="D93" i="66"/>
  <c r="C93" i="66"/>
  <c r="E91" i="66"/>
  <c r="D91" i="66"/>
  <c r="C91" i="66"/>
  <c r="E90" i="66"/>
  <c r="E89" i="66"/>
  <c r="D89" i="66"/>
  <c r="C89" i="66"/>
  <c r="E88" i="66"/>
  <c r="D88" i="66"/>
  <c r="C88" i="66"/>
  <c r="B88" i="66"/>
  <c r="E87" i="66"/>
  <c r="D87" i="66"/>
  <c r="C87" i="66"/>
  <c r="E85" i="66"/>
  <c r="D85" i="66"/>
  <c r="C85" i="66"/>
  <c r="E84" i="66"/>
  <c r="D84" i="66"/>
  <c r="C84" i="66"/>
  <c r="E83" i="66"/>
  <c r="D83" i="66"/>
  <c r="C83" i="66"/>
  <c r="E82" i="66"/>
  <c r="D82" i="66"/>
  <c r="C82" i="66"/>
  <c r="B82" i="66"/>
  <c r="D80" i="66"/>
  <c r="C80" i="66"/>
  <c r="E79" i="66"/>
  <c r="E78" i="66"/>
  <c r="D78" i="66"/>
  <c r="C78" i="66"/>
  <c r="E77" i="66"/>
  <c r="E76" i="66"/>
  <c r="D76" i="66"/>
  <c r="C76" i="66"/>
  <c r="E75" i="66"/>
  <c r="D75" i="66"/>
  <c r="C75" i="66"/>
  <c r="E74" i="66"/>
  <c r="D74" i="66"/>
  <c r="C74" i="66"/>
  <c r="E73" i="66"/>
  <c r="D73" i="66"/>
  <c r="C73" i="66"/>
  <c r="B73" i="66"/>
  <c r="D72" i="66"/>
  <c r="C72" i="66"/>
  <c r="D71" i="66"/>
  <c r="C71" i="66"/>
  <c r="D69" i="66"/>
  <c r="C69" i="66"/>
  <c r="E68" i="66"/>
  <c r="D68" i="66"/>
  <c r="C68" i="66"/>
  <c r="B68" i="66"/>
  <c r="E67" i="66"/>
  <c r="D67" i="66"/>
  <c r="C67" i="66"/>
  <c r="E66" i="66"/>
  <c r="D66" i="66"/>
  <c r="C66" i="66"/>
  <c r="E65" i="66"/>
  <c r="D65" i="66"/>
  <c r="C65" i="66"/>
  <c r="B65" i="66"/>
  <c r="E64" i="66"/>
  <c r="D64" i="66"/>
  <c r="C64" i="66"/>
  <c r="E63" i="66"/>
  <c r="D63" i="66"/>
  <c r="C63" i="66"/>
  <c r="E62" i="66"/>
  <c r="D62" i="66"/>
  <c r="C62" i="66"/>
  <c r="E61" i="66"/>
  <c r="D61" i="66"/>
  <c r="C61" i="66"/>
  <c r="E60" i="66"/>
  <c r="D60" i="66"/>
  <c r="C60" i="66"/>
  <c r="B60" i="66"/>
  <c r="E59" i="66"/>
  <c r="D59" i="66"/>
  <c r="C59" i="66"/>
  <c r="E58" i="66"/>
  <c r="D58" i="66"/>
  <c r="C58" i="66"/>
  <c r="B58" i="66"/>
  <c r="D57" i="66"/>
  <c r="C57" i="66"/>
  <c r="E56" i="66"/>
  <c r="D56" i="66"/>
  <c r="C56" i="66"/>
  <c r="E55" i="66"/>
  <c r="D55" i="66"/>
  <c r="C55" i="66"/>
  <c r="D54" i="66"/>
  <c r="C54" i="66"/>
  <c r="B54" i="66"/>
  <c r="D53" i="66"/>
  <c r="C53" i="66"/>
  <c r="E52" i="66"/>
  <c r="D52" i="66"/>
  <c r="C52" i="66"/>
  <c r="B52" i="66"/>
  <c r="D51" i="66"/>
  <c r="C51" i="66"/>
  <c r="E50" i="66"/>
  <c r="D50" i="66"/>
  <c r="C50" i="66"/>
  <c r="B50" i="66"/>
  <c r="E49" i="66"/>
  <c r="D49" i="66"/>
  <c r="C49" i="66"/>
  <c r="E48" i="66"/>
  <c r="D48" i="66"/>
  <c r="C48" i="66"/>
  <c r="E47" i="66"/>
  <c r="D47" i="66"/>
  <c r="C47" i="66"/>
  <c r="B47" i="66"/>
  <c r="E46" i="66"/>
  <c r="D46" i="66"/>
  <c r="C46" i="66"/>
  <c r="E45" i="66"/>
  <c r="D45" i="66"/>
  <c r="C45" i="66"/>
  <c r="E44" i="66"/>
  <c r="D44" i="66"/>
  <c r="C44" i="66"/>
  <c r="E43" i="66"/>
  <c r="D43" i="66"/>
  <c r="C43" i="66"/>
  <c r="E42" i="66"/>
  <c r="D42" i="66"/>
  <c r="C42" i="66"/>
  <c r="B42" i="66"/>
  <c r="E41" i="66"/>
  <c r="D41" i="66"/>
  <c r="C41" i="66"/>
  <c r="E40" i="66"/>
  <c r="D40" i="66"/>
  <c r="C40" i="66"/>
  <c r="B40" i="66"/>
  <c r="D39" i="66"/>
  <c r="C39" i="66"/>
  <c r="D37" i="66"/>
  <c r="C37" i="66"/>
  <c r="E36" i="66"/>
  <c r="D36" i="66"/>
  <c r="C36" i="66"/>
  <c r="D35" i="66"/>
  <c r="C35" i="66"/>
  <c r="E34" i="66"/>
  <c r="E33" i="66"/>
  <c r="D33" i="66"/>
  <c r="C33" i="66"/>
  <c r="E32" i="66"/>
  <c r="D32" i="66"/>
  <c r="C32" i="66"/>
  <c r="E31" i="66"/>
  <c r="D31" i="66"/>
  <c r="C31" i="66"/>
  <c r="E30" i="66"/>
  <c r="D30" i="66"/>
  <c r="C30" i="66"/>
  <c r="E29" i="66"/>
  <c r="D29" i="66"/>
  <c r="C29" i="66"/>
  <c r="E28" i="66"/>
  <c r="D28" i="66"/>
  <c r="C28" i="66"/>
  <c r="E27" i="66"/>
  <c r="D27" i="66"/>
  <c r="C27" i="66"/>
  <c r="E26" i="66"/>
  <c r="D26" i="66"/>
  <c r="C26" i="66"/>
  <c r="E25" i="66"/>
  <c r="D25" i="66"/>
  <c r="C25" i="66"/>
  <c r="E24" i="66"/>
  <c r="D24" i="66"/>
  <c r="C24" i="66"/>
  <c r="D22" i="66"/>
  <c r="C22" i="66"/>
  <c r="D21" i="66"/>
  <c r="C21" i="66"/>
  <c r="E20" i="66"/>
  <c r="D20" i="66"/>
  <c r="C20" i="66"/>
  <c r="E19" i="66"/>
  <c r="D19" i="66"/>
  <c r="C19" i="66"/>
  <c r="E18" i="66"/>
  <c r="D18" i="66"/>
  <c r="C18" i="66"/>
  <c r="E17" i="66"/>
  <c r="D17" i="66"/>
  <c r="C17" i="66"/>
  <c r="E16" i="66"/>
  <c r="D16" i="66"/>
  <c r="C16" i="66"/>
  <c r="E15" i="66"/>
  <c r="D15" i="66"/>
  <c r="C15" i="66"/>
  <c r="E14" i="66"/>
  <c r="D14" i="66"/>
  <c r="C14" i="66"/>
  <c r="D13" i="66"/>
  <c r="C13" i="66"/>
  <c r="E12" i="66"/>
  <c r="D12" i="66"/>
  <c r="C12" i="66"/>
  <c r="E11" i="66"/>
  <c r="D11" i="66"/>
  <c r="C11" i="66"/>
  <c r="E10" i="66"/>
  <c r="D10" i="66"/>
  <c r="C10" i="66"/>
  <c r="E9" i="66"/>
  <c r="D9" i="66"/>
  <c r="C9" i="66"/>
  <c r="E8" i="66"/>
  <c r="D8" i="66"/>
  <c r="C8" i="66"/>
  <c r="E7" i="66"/>
  <c r="D7" i="66"/>
  <c r="C7" i="66"/>
  <c r="B7" i="66"/>
  <c r="B6" i="66"/>
  <c r="D5" i="66"/>
  <c r="E4" i="66"/>
  <c r="D4" i="66"/>
  <c r="C4" i="66"/>
  <c r="B4" i="66"/>
  <c r="B2" i="66"/>
  <c r="B85" i="48" l="1"/>
  <c r="AA425" i="57" l="1"/>
  <c r="Z425" i="57"/>
  <c r="Y425" i="57"/>
  <c r="X425" i="57"/>
  <c r="W425" i="57"/>
  <c r="N425" i="57"/>
  <c r="M425" i="57"/>
  <c r="L425" i="57"/>
  <c r="K425" i="57"/>
  <c r="J425" i="57"/>
  <c r="D108" i="55"/>
  <c r="B108" i="55"/>
  <c r="D107" i="55"/>
  <c r="B107" i="55"/>
  <c r="D106" i="55"/>
  <c r="B106" i="55"/>
  <c r="D105" i="55"/>
  <c r="B105" i="55"/>
  <c r="D104" i="55"/>
  <c r="B104" i="55"/>
  <c r="D103" i="55"/>
  <c r="B103" i="55"/>
  <c r="D102" i="55"/>
  <c r="B102" i="55"/>
  <c r="D101" i="55"/>
  <c r="B101" i="55"/>
  <c r="D100" i="55"/>
  <c r="B100" i="55"/>
  <c r="D99" i="55"/>
  <c r="B99" i="55"/>
  <c r="D98" i="55"/>
  <c r="B98" i="55"/>
  <c r="D97" i="55"/>
  <c r="B97" i="55"/>
  <c r="B96" i="55"/>
  <c r="D80" i="55"/>
  <c r="B80" i="55"/>
  <c r="D79" i="55"/>
  <c r="B79" i="55"/>
  <c r="D78" i="55"/>
  <c r="B78" i="55"/>
  <c r="D77" i="55"/>
  <c r="B77" i="55"/>
  <c r="D76" i="55"/>
  <c r="B76" i="55"/>
  <c r="D75" i="55"/>
  <c r="B75" i="55"/>
  <c r="D74" i="55"/>
  <c r="B74" i="55"/>
  <c r="D73" i="55"/>
  <c r="B73" i="55"/>
  <c r="D72" i="55"/>
  <c r="B72" i="55"/>
  <c r="D71" i="55"/>
  <c r="B71" i="55"/>
  <c r="D70" i="55"/>
  <c r="B70" i="55"/>
  <c r="D69" i="55"/>
  <c r="B69" i="55"/>
  <c r="D68" i="55"/>
  <c r="B68" i="55"/>
  <c r="D67" i="55"/>
  <c r="B67" i="55"/>
  <c r="D66" i="55"/>
  <c r="B66" i="55"/>
  <c r="D65" i="55"/>
  <c r="B65" i="55"/>
  <c r="B64" i="55"/>
  <c r="AA408" i="57"/>
  <c r="Z399" i="57"/>
  <c r="Y399" i="57"/>
  <c r="X399" i="57"/>
  <c r="W399" i="57"/>
  <c r="Z395" i="57"/>
  <c r="Y395" i="57"/>
  <c r="X395" i="57"/>
  <c r="W395" i="57"/>
  <c r="M399" i="57"/>
  <c r="L399" i="57"/>
  <c r="K399" i="57"/>
  <c r="J399" i="57"/>
  <c r="M395" i="57"/>
  <c r="L395" i="57"/>
  <c r="K395" i="57"/>
  <c r="J395" i="57"/>
  <c r="N408" i="57"/>
  <c r="B7" i="42"/>
  <c r="D38" i="42"/>
  <c r="B38" i="42"/>
  <c r="D37" i="42"/>
  <c r="B37" i="42"/>
  <c r="D36" i="42"/>
  <c r="B36" i="42"/>
  <c r="D35" i="42"/>
  <c r="B35" i="42"/>
  <c r="D34" i="42"/>
  <c r="B34" i="42"/>
  <c r="B33" i="42"/>
  <c r="D24" i="42"/>
  <c r="B24" i="42"/>
  <c r="D23" i="42"/>
  <c r="B23" i="42"/>
  <c r="D22" i="42"/>
  <c r="B22" i="42"/>
  <c r="D21" i="42"/>
  <c r="B21" i="42"/>
  <c r="D20" i="42"/>
  <c r="B20" i="42"/>
  <c r="D19" i="42"/>
  <c r="B19" i="42"/>
  <c r="D18" i="42"/>
  <c r="B18" i="42"/>
  <c r="D17" i="42"/>
  <c r="B17" i="42"/>
  <c r="B16" i="42"/>
  <c r="W408" i="57" l="1"/>
  <c r="M408" i="57"/>
  <c r="Y408" i="57"/>
  <c r="Z408" i="57"/>
  <c r="X408" i="57"/>
  <c r="J408" i="57"/>
  <c r="K408" i="57"/>
  <c r="L408" i="57"/>
  <c r="B45" i="47"/>
  <c r="B47" i="47"/>
  <c r="J4" i="48" l="1"/>
  <c r="B87" i="48" l="1"/>
  <c r="B11" i="42" l="1"/>
  <c r="C15" i="50"/>
  <c r="T119" i="50"/>
  <c r="K119" i="50"/>
  <c r="B119" i="50"/>
  <c r="T96" i="50"/>
  <c r="K96" i="50"/>
  <c r="B96" i="50"/>
  <c r="T73" i="50"/>
  <c r="K73" i="50"/>
  <c r="B73" i="50"/>
  <c r="T50" i="50"/>
  <c r="K50" i="50"/>
  <c r="B50" i="50"/>
  <c r="T27" i="50"/>
  <c r="K27" i="50"/>
  <c r="B27" i="50"/>
  <c r="T101" i="50"/>
  <c r="T100" i="50"/>
  <c r="K101" i="50"/>
  <c r="K100" i="50"/>
  <c r="B101" i="50"/>
  <c r="B100" i="50"/>
  <c r="B98" i="50"/>
  <c r="T78" i="50"/>
  <c r="T77" i="50"/>
  <c r="K78" i="50"/>
  <c r="K77" i="50"/>
  <c r="B78" i="50"/>
  <c r="B77" i="50"/>
  <c r="T55" i="50"/>
  <c r="T54" i="50"/>
  <c r="K55" i="50"/>
  <c r="K54" i="50"/>
  <c r="B55" i="50"/>
  <c r="B54" i="50"/>
  <c r="B52" i="50"/>
  <c r="T32" i="50"/>
  <c r="T31" i="50"/>
  <c r="K32" i="50"/>
  <c r="K31" i="50"/>
  <c r="B32" i="50"/>
  <c r="B31" i="50"/>
  <c r="B29" i="50"/>
  <c r="T8" i="50"/>
  <c r="T7" i="50"/>
  <c r="K8" i="50"/>
  <c r="K7" i="50"/>
  <c r="B8" i="50"/>
  <c r="B7" i="50"/>
  <c r="B2" i="50"/>
  <c r="B5" i="50"/>
  <c r="A121" i="50"/>
  <c r="A120" i="50"/>
  <c r="Y119" i="50"/>
  <c r="X119" i="50"/>
  <c r="W119" i="50"/>
  <c r="V119" i="50"/>
  <c r="U119" i="50"/>
  <c r="Y118" i="50"/>
  <c r="X118" i="50"/>
  <c r="W118" i="50"/>
  <c r="V118" i="50"/>
  <c r="U118" i="50"/>
  <c r="P119" i="50"/>
  <c r="O119" i="50"/>
  <c r="N119" i="50"/>
  <c r="M119" i="50"/>
  <c r="L119" i="50"/>
  <c r="P118" i="50"/>
  <c r="O118" i="50"/>
  <c r="N118" i="50"/>
  <c r="M118" i="50"/>
  <c r="L118" i="50"/>
  <c r="G119" i="50"/>
  <c r="F119" i="50"/>
  <c r="E119" i="50"/>
  <c r="D119" i="50"/>
  <c r="C119" i="50"/>
  <c r="G118" i="50"/>
  <c r="F118" i="50"/>
  <c r="E118" i="50"/>
  <c r="D118" i="50"/>
  <c r="C118" i="50"/>
  <c r="Y96" i="50"/>
  <c r="X96" i="50"/>
  <c r="W96" i="50"/>
  <c r="V96" i="50"/>
  <c r="U96" i="50"/>
  <c r="P96" i="50" l="1"/>
  <c r="O96" i="50"/>
  <c r="N96" i="50"/>
  <c r="M96" i="50"/>
  <c r="L96" i="50"/>
  <c r="P95" i="50"/>
  <c r="O95" i="50"/>
  <c r="N95" i="50"/>
  <c r="M95" i="50"/>
  <c r="L95" i="50"/>
  <c r="G96" i="50"/>
  <c r="F96" i="50"/>
  <c r="E96" i="50"/>
  <c r="D96" i="50"/>
  <c r="C96" i="50"/>
  <c r="G95" i="50"/>
  <c r="F95" i="50"/>
  <c r="E95" i="50"/>
  <c r="D95" i="50"/>
  <c r="C95" i="50"/>
  <c r="Y73" i="50"/>
  <c r="X73" i="50"/>
  <c r="W73" i="50"/>
  <c r="V73" i="50"/>
  <c r="U73" i="50"/>
  <c r="Y72" i="50"/>
  <c r="X72" i="50"/>
  <c r="W72" i="50"/>
  <c r="V72" i="50"/>
  <c r="U72" i="50"/>
  <c r="P73" i="50"/>
  <c r="O73" i="50"/>
  <c r="N73" i="50"/>
  <c r="M73" i="50"/>
  <c r="L73" i="50"/>
  <c r="P72" i="50"/>
  <c r="O72" i="50"/>
  <c r="N72" i="50"/>
  <c r="M72" i="50"/>
  <c r="L72" i="50"/>
  <c r="G73" i="50"/>
  <c r="F73" i="50"/>
  <c r="E73" i="50"/>
  <c r="D73" i="50"/>
  <c r="C73" i="50"/>
  <c r="G72" i="50"/>
  <c r="F72" i="50"/>
  <c r="E72" i="50"/>
  <c r="D72" i="50"/>
  <c r="C72" i="50"/>
  <c r="Y50" i="50"/>
  <c r="X50" i="50"/>
  <c r="W50" i="50"/>
  <c r="V50" i="50"/>
  <c r="U50" i="50"/>
  <c r="Y49" i="50"/>
  <c r="X49" i="50"/>
  <c r="W49" i="50"/>
  <c r="V49" i="50"/>
  <c r="U49" i="50"/>
  <c r="P49" i="50" l="1"/>
  <c r="O49" i="50"/>
  <c r="N49" i="50"/>
  <c r="M49" i="50"/>
  <c r="L49" i="50"/>
  <c r="G50" i="50"/>
  <c r="F50" i="50"/>
  <c r="E50" i="50"/>
  <c r="D50" i="50"/>
  <c r="C50" i="50"/>
  <c r="G49" i="50"/>
  <c r="F49" i="50"/>
  <c r="E49" i="50"/>
  <c r="D49" i="50"/>
  <c r="C49" i="50"/>
  <c r="Y27" i="50"/>
  <c r="X27" i="50"/>
  <c r="W27" i="50"/>
  <c r="V27" i="50"/>
  <c r="U27" i="50"/>
  <c r="P27" i="50"/>
  <c r="O27" i="50"/>
  <c r="N27" i="50"/>
  <c r="M27" i="50"/>
  <c r="L27" i="50"/>
  <c r="G27" i="50"/>
  <c r="F27" i="50"/>
  <c r="E27" i="50"/>
  <c r="D27" i="50"/>
  <c r="C27" i="50"/>
  <c r="B30" i="47" l="1"/>
  <c r="B40" i="47"/>
  <c r="B46" i="47"/>
  <c r="B44" i="47"/>
  <c r="B43" i="47"/>
  <c r="D40" i="47"/>
  <c r="D39" i="47"/>
  <c r="B39" i="47"/>
  <c r="B38" i="47"/>
  <c r="D36" i="47"/>
  <c r="D35" i="47"/>
  <c r="D34" i="47"/>
  <c r="D33" i="47"/>
  <c r="B36" i="47"/>
  <c r="B35" i="47"/>
  <c r="B34" i="47"/>
  <c r="B33" i="47"/>
  <c r="B32" i="47"/>
  <c r="D30" i="47"/>
  <c r="D29" i="47"/>
  <c r="D28" i="47"/>
  <c r="D27" i="47"/>
  <c r="D25" i="47"/>
  <c r="D24" i="47"/>
  <c r="D23" i="47"/>
  <c r="D22" i="47"/>
  <c r="D21" i="47"/>
  <c r="D20" i="47"/>
  <c r="B29" i="47"/>
  <c r="B28" i="47"/>
  <c r="B27" i="47"/>
  <c r="B26" i="47"/>
  <c r="B25" i="47"/>
  <c r="B24" i="47"/>
  <c r="B23" i="47"/>
  <c r="B22" i="47"/>
  <c r="B21" i="47"/>
  <c r="B20" i="47"/>
  <c r="B19" i="47"/>
  <c r="C39" i="51" l="1"/>
  <c r="C38" i="51"/>
  <c r="C37" i="51"/>
  <c r="D4" i="47"/>
  <c r="D17" i="47"/>
  <c r="D16" i="47"/>
  <c r="D15" i="47"/>
  <c r="D14" i="47"/>
  <c r="D13" i="47"/>
  <c r="D11" i="47"/>
  <c r="D10" i="47"/>
  <c r="D9" i="47"/>
  <c r="D8" i="47"/>
  <c r="D7" i="47"/>
  <c r="B17" i="47"/>
  <c r="B16" i="47"/>
  <c r="B15" i="47"/>
  <c r="B14" i="47"/>
  <c r="B13" i="47"/>
  <c r="B12" i="47"/>
  <c r="B11" i="47"/>
  <c r="B10" i="47"/>
  <c r="B9" i="47"/>
  <c r="B8" i="47"/>
  <c r="B7" i="47"/>
  <c r="B6" i="47"/>
  <c r="B2" i="47"/>
  <c r="C16" i="53"/>
  <c r="B16" i="53"/>
  <c r="C15" i="53"/>
  <c r="B15" i="53"/>
  <c r="C14" i="53"/>
  <c r="B14" i="53"/>
  <c r="C13" i="53"/>
  <c r="B13" i="53"/>
  <c r="C12" i="53"/>
  <c r="B12" i="53"/>
  <c r="C11" i="53"/>
  <c r="B11" i="53"/>
  <c r="C10" i="53"/>
  <c r="B10" i="53"/>
  <c r="C9" i="53"/>
  <c r="B9" i="53"/>
  <c r="C8" i="53"/>
  <c r="B8" i="53"/>
  <c r="C7" i="53"/>
  <c r="B7" i="53"/>
  <c r="C6" i="53"/>
  <c r="B6" i="53"/>
  <c r="C5" i="53"/>
  <c r="B5" i="53"/>
  <c r="C4" i="53"/>
  <c r="B4" i="53"/>
  <c r="B2" i="53"/>
  <c r="C36" i="51"/>
  <c r="C35" i="51"/>
  <c r="F29" i="51"/>
  <c r="E29" i="51"/>
  <c r="D29" i="51"/>
  <c r="C29" i="51"/>
  <c r="C27" i="51"/>
  <c r="C25" i="51"/>
  <c r="C23" i="51"/>
  <c r="C21" i="51"/>
  <c r="C19" i="51"/>
  <c r="C17" i="51"/>
  <c r="C15" i="51"/>
  <c r="C13" i="51"/>
  <c r="C11" i="51"/>
  <c r="B3" i="51"/>
  <c r="B2" i="51"/>
  <c r="D68" i="49"/>
  <c r="D67" i="49"/>
  <c r="D66" i="49"/>
  <c r="D65" i="49"/>
  <c r="D75" i="49"/>
  <c r="D83" i="49"/>
  <c r="D82" i="49"/>
  <c r="D81" i="49"/>
  <c r="D80" i="49"/>
  <c r="D79" i="49"/>
  <c r="D78" i="49"/>
  <c r="D77" i="49"/>
  <c r="D76" i="49"/>
  <c r="B83" i="49"/>
  <c r="B82" i="49"/>
  <c r="B81" i="49"/>
  <c r="B80" i="49"/>
  <c r="B79" i="49"/>
  <c r="B78" i="49"/>
  <c r="B77" i="49"/>
  <c r="B76" i="49"/>
  <c r="B75" i="49"/>
  <c r="B74" i="49"/>
  <c r="D72" i="49"/>
  <c r="D71" i="49"/>
  <c r="D70" i="49"/>
  <c r="D69" i="49"/>
  <c r="B72" i="49"/>
  <c r="B71" i="49"/>
  <c r="B70" i="49"/>
  <c r="B69" i="49"/>
  <c r="B68" i="49"/>
  <c r="B67" i="49"/>
  <c r="B66" i="49"/>
  <c r="B65" i="49"/>
  <c r="B64" i="49"/>
  <c r="B63" i="49"/>
  <c r="B62" i="49"/>
  <c r="B61" i="49"/>
  <c r="B60" i="49"/>
  <c r="B59" i="49"/>
  <c r="D64" i="49"/>
  <c r="D63" i="49"/>
  <c r="D62" i="49"/>
  <c r="D61" i="49"/>
  <c r="D60" i="49"/>
  <c r="D57" i="49"/>
  <c r="D56" i="49"/>
  <c r="D55" i="49"/>
  <c r="B57" i="49"/>
  <c r="B56" i="49"/>
  <c r="B55" i="49"/>
  <c r="B54" i="49"/>
  <c r="D52" i="49"/>
  <c r="D51" i="49"/>
  <c r="B52" i="49"/>
  <c r="B51" i="49"/>
  <c r="B50" i="49"/>
  <c r="D48" i="49"/>
  <c r="D47" i="49"/>
  <c r="D46" i="49"/>
  <c r="D45" i="49"/>
  <c r="D44" i="49"/>
  <c r="D43" i="49"/>
  <c r="D42" i="49"/>
  <c r="D41" i="49"/>
  <c r="B48" i="49"/>
  <c r="B47" i="49"/>
  <c r="B46" i="49"/>
  <c r="B45" i="49"/>
  <c r="B44" i="49"/>
  <c r="B43" i="49"/>
  <c r="B42" i="49"/>
  <c r="B41" i="49"/>
  <c r="B40" i="49"/>
  <c r="D38" i="49"/>
  <c r="D37" i="49"/>
  <c r="B38" i="49"/>
  <c r="B37" i="49"/>
  <c r="B36" i="49"/>
  <c r="D34" i="49"/>
  <c r="D33" i="49"/>
  <c r="D32" i="49"/>
  <c r="D31" i="49"/>
  <c r="D30" i="49"/>
  <c r="D29" i="49"/>
  <c r="D28" i="49"/>
  <c r="D27" i="49"/>
  <c r="D26" i="49"/>
  <c r="D25" i="49"/>
  <c r="D24" i="49"/>
  <c r="D23" i="49"/>
  <c r="D22" i="49"/>
  <c r="B34" i="49"/>
  <c r="B33" i="49"/>
  <c r="B32" i="49"/>
  <c r="B31" i="49"/>
  <c r="B30" i="49"/>
  <c r="B29" i="49"/>
  <c r="B28" i="49"/>
  <c r="B27" i="49"/>
  <c r="B26" i="49"/>
  <c r="B25" i="49"/>
  <c r="B24" i="49"/>
  <c r="B23" i="49"/>
  <c r="B22" i="49"/>
  <c r="B21" i="49"/>
  <c r="D19" i="49"/>
  <c r="D18" i="49"/>
  <c r="D17" i="49"/>
  <c r="D16" i="49"/>
  <c r="B19" i="49"/>
  <c r="B18" i="49"/>
  <c r="B17" i="49"/>
  <c r="B16" i="49"/>
  <c r="B15" i="49"/>
  <c r="D13" i="49"/>
  <c r="D12" i="49"/>
  <c r="D11" i="49"/>
  <c r="D10" i="49"/>
  <c r="D9" i="49"/>
  <c r="D8" i="49"/>
  <c r="D7" i="49"/>
  <c r="B13" i="49"/>
  <c r="B12" i="49"/>
  <c r="B11" i="49"/>
  <c r="B10" i="49"/>
  <c r="B9" i="49"/>
  <c r="B8" i="49"/>
  <c r="B7" i="49"/>
  <c r="B6" i="49"/>
  <c r="H4" i="49"/>
  <c r="G4" i="49"/>
  <c r="F4" i="49"/>
  <c r="E4" i="49"/>
  <c r="D4" i="49"/>
  <c r="J3" i="49"/>
  <c r="I3" i="49"/>
  <c r="E3" i="49"/>
  <c r="B2" i="49"/>
  <c r="B86" i="48"/>
  <c r="B84" i="48"/>
  <c r="B83" i="48"/>
  <c r="D80" i="48"/>
  <c r="D79" i="48"/>
  <c r="D78" i="48"/>
  <c r="D77" i="48"/>
  <c r="D76" i="48"/>
  <c r="D75" i="48"/>
  <c r="D74" i="48"/>
  <c r="D72" i="48"/>
  <c r="D71" i="48"/>
  <c r="D70" i="48"/>
  <c r="D69" i="48"/>
  <c r="D68" i="48"/>
  <c r="D67" i="48"/>
  <c r="D66" i="48"/>
  <c r="B80" i="48"/>
  <c r="B79" i="48"/>
  <c r="B78" i="48"/>
  <c r="B77" i="48"/>
  <c r="B76" i="48"/>
  <c r="B75" i="48"/>
  <c r="B74" i="48"/>
  <c r="B73" i="48"/>
  <c r="B72" i="48"/>
  <c r="B71" i="48"/>
  <c r="B70" i="48"/>
  <c r="B69" i="48"/>
  <c r="B68" i="48"/>
  <c r="B67" i="48"/>
  <c r="B66" i="48"/>
  <c r="B65" i="48"/>
  <c r="B64" i="48"/>
  <c r="D61" i="48"/>
  <c r="D60" i="48"/>
  <c r="D59" i="48"/>
  <c r="D58" i="48"/>
  <c r="D57" i="48"/>
  <c r="B61" i="48"/>
  <c r="B60" i="48"/>
  <c r="B59" i="48"/>
  <c r="B58" i="48"/>
  <c r="B57" i="48"/>
  <c r="B56" i="48"/>
  <c r="D53" i="48"/>
  <c r="D52" i="48"/>
  <c r="B53" i="48"/>
  <c r="B52" i="48"/>
  <c r="B51" i="48"/>
  <c r="D49" i="48"/>
  <c r="D48" i="48"/>
  <c r="D47" i="48"/>
  <c r="D46" i="48"/>
  <c r="D45" i="48"/>
  <c r="B49" i="48"/>
  <c r="B48" i="48"/>
  <c r="B47" i="48"/>
  <c r="B46" i="48"/>
  <c r="B45" i="48"/>
  <c r="B44" i="48"/>
  <c r="D42" i="48"/>
  <c r="D41" i="48"/>
  <c r="D40" i="48"/>
  <c r="D39" i="48"/>
  <c r="D38" i="48"/>
  <c r="B42" i="48"/>
  <c r="B41" i="48"/>
  <c r="B40" i="48"/>
  <c r="B39" i="48"/>
  <c r="B38" i="48"/>
  <c r="B37" i="48"/>
  <c r="D35" i="48"/>
  <c r="D34" i="48"/>
  <c r="D33" i="48"/>
  <c r="B35" i="48"/>
  <c r="B34" i="48"/>
  <c r="B33" i="48"/>
  <c r="B32" i="48"/>
  <c r="D30" i="48"/>
  <c r="D29" i="48"/>
  <c r="D28" i="48"/>
  <c r="B30" i="48"/>
  <c r="B29" i="48"/>
  <c r="B28" i="48"/>
  <c r="B27" i="48"/>
  <c r="B25" i="48"/>
  <c r="B24" i="48"/>
  <c r="B23" i="48"/>
  <c r="B22" i="48"/>
  <c r="B21" i="48"/>
  <c r="D24" i="48"/>
  <c r="D23" i="48"/>
  <c r="D22" i="48"/>
  <c r="D19" i="48"/>
  <c r="D18" i="48"/>
  <c r="D17" i="48"/>
  <c r="D16" i="48"/>
  <c r="B19" i="48"/>
  <c r="B18" i="48"/>
  <c r="B17" i="48"/>
  <c r="B16" i="48"/>
  <c r="B15" i="48"/>
  <c r="D13" i="48"/>
  <c r="D12" i="48"/>
  <c r="D11" i="48"/>
  <c r="D10" i="48"/>
  <c r="D9" i="48"/>
  <c r="D7" i="48"/>
  <c r="B13" i="48"/>
  <c r="B12" i="48"/>
  <c r="B11" i="48"/>
  <c r="B10" i="48"/>
  <c r="B9" i="48"/>
  <c r="B8" i="48"/>
  <c r="B7" i="48"/>
  <c r="B6" i="48"/>
  <c r="D4" i="48"/>
  <c r="B2" i="48"/>
  <c r="D43" i="46"/>
  <c r="D42" i="46"/>
  <c r="D41" i="46"/>
  <c r="D40" i="46"/>
  <c r="D39" i="46"/>
  <c r="D38" i="46"/>
  <c r="D37" i="46"/>
  <c r="D36" i="46"/>
  <c r="D35" i="46"/>
  <c r="D34" i="46"/>
  <c r="D33" i="46"/>
  <c r="D32" i="46"/>
  <c r="D31" i="46"/>
  <c r="D30" i="46"/>
  <c r="D29" i="46"/>
  <c r="B43" i="46"/>
  <c r="B42" i="46"/>
  <c r="B41" i="46"/>
  <c r="B40" i="46"/>
  <c r="B39" i="46"/>
  <c r="B38" i="46"/>
  <c r="B37" i="46"/>
  <c r="B36" i="46"/>
  <c r="B35" i="46"/>
  <c r="B34" i="46"/>
  <c r="B33" i="46"/>
  <c r="B32" i="46"/>
  <c r="B31" i="46"/>
  <c r="B30" i="46"/>
  <c r="B29" i="46"/>
  <c r="B28" i="46"/>
  <c r="B27" i="46"/>
  <c r="B26" i="46"/>
  <c r="B25" i="46"/>
  <c r="B24" i="46"/>
  <c r="D27" i="46"/>
  <c r="D26" i="46"/>
  <c r="D22" i="46"/>
  <c r="D21" i="46"/>
  <c r="D20" i="46"/>
  <c r="D19" i="46"/>
  <c r="D18" i="46"/>
  <c r="D17" i="46"/>
  <c r="D16" i="46"/>
  <c r="D15" i="46"/>
  <c r="D14" i="46"/>
  <c r="D13" i="46"/>
  <c r="D12" i="46"/>
  <c r="D11" i="46"/>
  <c r="D10" i="46"/>
  <c r="D9" i="46"/>
  <c r="D8" i="46"/>
  <c r="D7" i="46"/>
  <c r="B22" i="46"/>
  <c r="B21" i="46"/>
  <c r="B20" i="46"/>
  <c r="B19" i="46"/>
  <c r="B18" i="46"/>
  <c r="B17" i="46"/>
  <c r="B16" i="46"/>
  <c r="B15" i="46"/>
  <c r="B14" i="46"/>
  <c r="B13" i="46"/>
  <c r="B12" i="46"/>
  <c r="B11" i="46"/>
  <c r="B10" i="46"/>
  <c r="B9" i="46"/>
  <c r="B8" i="46"/>
  <c r="B7" i="46"/>
  <c r="B6" i="46"/>
  <c r="D4" i="46"/>
  <c r="B2" i="46"/>
  <c r="B113" i="55"/>
  <c r="B112" i="55"/>
  <c r="B111" i="55"/>
  <c r="D94" i="55"/>
  <c r="D93" i="55"/>
  <c r="D92" i="55"/>
  <c r="D91" i="55"/>
  <c r="D90" i="55"/>
  <c r="D89" i="55"/>
  <c r="D88" i="55"/>
  <c r="D87" i="55"/>
  <c r="D86" i="55"/>
  <c r="D85" i="55"/>
  <c r="D84" i="55"/>
  <c r="D83" i="55"/>
  <c r="B94" i="55"/>
  <c r="B93" i="55"/>
  <c r="B92" i="55"/>
  <c r="B91" i="55"/>
  <c r="B90" i="55"/>
  <c r="B89" i="55"/>
  <c r="B88" i="55"/>
  <c r="B87" i="55"/>
  <c r="B86" i="55"/>
  <c r="B85" i="55"/>
  <c r="B84" i="55"/>
  <c r="B83" i="55"/>
  <c r="B82" i="55"/>
  <c r="D62" i="55"/>
  <c r="D61" i="55"/>
  <c r="D60" i="55"/>
  <c r="D59" i="55"/>
  <c r="D58" i="55"/>
  <c r="D57" i="55"/>
  <c r="D56" i="55"/>
  <c r="D55" i="55"/>
  <c r="D54" i="55"/>
  <c r="D53" i="55"/>
  <c r="D52" i="55"/>
  <c r="D51" i="55"/>
  <c r="D50" i="55"/>
  <c r="D49" i="55"/>
  <c r="D48" i="55"/>
  <c r="D47" i="55"/>
  <c r="B62" i="55"/>
  <c r="B61" i="55"/>
  <c r="B60" i="55"/>
  <c r="B59" i="55"/>
  <c r="B58" i="55"/>
  <c r="B57" i="55"/>
  <c r="B56" i="55"/>
  <c r="B55" i="55"/>
  <c r="B54" i="55"/>
  <c r="B53" i="55"/>
  <c r="B52" i="55"/>
  <c r="B51" i="55"/>
  <c r="B50" i="55"/>
  <c r="B49" i="55"/>
  <c r="B48" i="55"/>
  <c r="B47" i="55"/>
  <c r="B46" i="55"/>
  <c r="D44" i="55"/>
  <c r="D43" i="55"/>
  <c r="D42" i="55"/>
  <c r="D41" i="55"/>
  <c r="B44" i="55"/>
  <c r="B43" i="55"/>
  <c r="B42" i="55"/>
  <c r="B41" i="55"/>
  <c r="B40"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2" i="55"/>
  <c r="B11" i="55"/>
  <c r="B10" i="55"/>
  <c r="B9" i="55"/>
  <c r="B8" i="55"/>
  <c r="B7" i="55"/>
  <c r="B6" i="55"/>
  <c r="D38" i="55"/>
  <c r="D37" i="55"/>
  <c r="D36" i="55"/>
  <c r="D35" i="55"/>
  <c r="D34" i="55"/>
  <c r="D33" i="55"/>
  <c r="D32" i="55"/>
  <c r="D31" i="55"/>
  <c r="D30" i="55"/>
  <c r="D29" i="55"/>
  <c r="D28" i="55"/>
  <c r="D27" i="55"/>
  <c r="D26" i="55"/>
  <c r="D25" i="55"/>
  <c r="D24" i="55"/>
  <c r="D22" i="55"/>
  <c r="D21" i="55"/>
  <c r="D20" i="55"/>
  <c r="D19" i="55"/>
  <c r="D18" i="55"/>
  <c r="D17" i="55"/>
  <c r="D16" i="55"/>
  <c r="D15" i="55"/>
  <c r="D12" i="55"/>
  <c r="D11" i="55"/>
  <c r="D10" i="55"/>
  <c r="D9" i="55"/>
  <c r="D8" i="55"/>
  <c r="D4" i="55"/>
  <c r="B2" i="55"/>
  <c r="B218" i="45"/>
  <c r="B217" i="45"/>
  <c r="B216" i="45"/>
  <c r="B215" i="45"/>
  <c r="B214" i="45"/>
  <c r="B213" i="45"/>
  <c r="I202" i="45"/>
  <c r="H202" i="45"/>
  <c r="G202" i="45"/>
  <c r="F202" i="45"/>
  <c r="H143" i="45"/>
  <c r="F143" i="45"/>
  <c r="I144" i="45"/>
  <c r="H144" i="45"/>
  <c r="G144" i="45"/>
  <c r="F144" i="45"/>
  <c r="I108" i="45"/>
  <c r="H108" i="45"/>
  <c r="G108" i="45"/>
  <c r="B210" i="45"/>
  <c r="B209" i="45"/>
  <c r="B208" i="45"/>
  <c r="B207" i="45"/>
  <c r="B206" i="45"/>
  <c r="B205" i="45"/>
  <c r="B204" i="45"/>
  <c r="B202" i="45"/>
  <c r="B199" i="45"/>
  <c r="B198" i="45"/>
  <c r="B197" i="45"/>
  <c r="B196" i="45"/>
  <c r="B195" i="45"/>
  <c r="B194" i="45"/>
  <c r="B193" i="45"/>
  <c r="B192" i="45"/>
  <c r="B191" i="45"/>
  <c r="B190" i="45"/>
  <c r="B189" i="45"/>
  <c r="B188" i="45"/>
  <c r="B187" i="45"/>
  <c r="B186" i="45"/>
  <c r="B185" i="45"/>
  <c r="B184" i="45"/>
  <c r="B183" i="45"/>
  <c r="B181" i="45"/>
  <c r="B179" i="45"/>
  <c r="B178" i="45"/>
  <c r="B177" i="45"/>
  <c r="B176" i="45"/>
  <c r="B175" i="45"/>
  <c r="B174" i="45"/>
  <c r="B173" i="45"/>
  <c r="B172" i="45"/>
  <c r="B171" i="45"/>
  <c r="B170" i="45"/>
  <c r="B169" i="45"/>
  <c r="B168" i="45"/>
  <c r="B167" i="45"/>
  <c r="B166" i="45"/>
  <c r="B165" i="45"/>
  <c r="B164" i="45"/>
  <c r="B163" i="45"/>
  <c r="B162" i="45"/>
  <c r="B161" i="45"/>
  <c r="B160" i="45"/>
  <c r="B159" i="45"/>
  <c r="B158" i="45"/>
  <c r="B157" i="45"/>
  <c r="B155" i="45"/>
  <c r="B153" i="45"/>
  <c r="B152" i="45"/>
  <c r="B151" i="45"/>
  <c r="B150" i="45"/>
  <c r="B149" i="45"/>
  <c r="B148" i="45"/>
  <c r="B147" i="45"/>
  <c r="B146" i="45"/>
  <c r="B145" i="45"/>
  <c r="B143" i="45"/>
  <c r="B139" i="45"/>
  <c r="B138" i="45"/>
  <c r="B137" i="45"/>
  <c r="B136" i="45"/>
  <c r="B135" i="45"/>
  <c r="B133" i="45"/>
  <c r="B131" i="45"/>
  <c r="B130" i="45"/>
  <c r="B129" i="45"/>
  <c r="B128" i="45"/>
  <c r="B127" i="45"/>
  <c r="B126" i="45"/>
  <c r="B125" i="45"/>
  <c r="B124" i="45"/>
  <c r="B123" i="45"/>
  <c r="B121" i="45"/>
  <c r="B116" i="45"/>
  <c r="B115" i="45"/>
  <c r="B114" i="45"/>
  <c r="B113" i="45"/>
  <c r="B112" i="45"/>
  <c r="B111" i="45"/>
  <c r="B110" i="45"/>
  <c r="B108" i="45"/>
  <c r="B105" i="45"/>
  <c r="B104" i="45"/>
  <c r="B103" i="45"/>
  <c r="B102" i="45"/>
  <c r="B101" i="45"/>
  <c r="B100" i="45"/>
  <c r="B99" i="45"/>
  <c r="B98" i="45"/>
  <c r="B97" i="45"/>
  <c r="B96" i="45"/>
  <c r="B95" i="45"/>
  <c r="B94" i="45"/>
  <c r="B93" i="45"/>
  <c r="B92" i="45"/>
  <c r="B91" i="45"/>
  <c r="B90" i="45"/>
  <c r="B89" i="45"/>
  <c r="B88" i="45"/>
  <c r="B87" i="45"/>
  <c r="B86" i="45"/>
  <c r="B85" i="45"/>
  <c r="B84" i="45"/>
  <c r="B83" i="45"/>
  <c r="B82" i="45"/>
  <c r="B81" i="45"/>
  <c r="D199" i="45"/>
  <c r="D198" i="45"/>
  <c r="D197" i="45"/>
  <c r="D196" i="45"/>
  <c r="D195" i="45"/>
  <c r="D194" i="45"/>
  <c r="D193" i="45"/>
  <c r="D192" i="45"/>
  <c r="D191" i="45"/>
  <c r="D190" i="45"/>
  <c r="D189" i="45"/>
  <c r="D188" i="45"/>
  <c r="D187" i="45"/>
  <c r="D186" i="45"/>
  <c r="D185" i="45"/>
  <c r="D184" i="45"/>
  <c r="D179" i="45"/>
  <c r="D178" i="45"/>
  <c r="D177" i="45"/>
  <c r="D176" i="45"/>
  <c r="D175" i="45"/>
  <c r="D174" i="45"/>
  <c r="D173" i="45"/>
  <c r="D172" i="45"/>
  <c r="D171" i="45"/>
  <c r="D170" i="45"/>
  <c r="D168" i="45"/>
  <c r="D167" i="45"/>
  <c r="D166" i="45"/>
  <c r="D165" i="45"/>
  <c r="D164" i="45"/>
  <c r="D163" i="45"/>
  <c r="D162" i="45"/>
  <c r="D161" i="45"/>
  <c r="D160" i="45"/>
  <c r="D159" i="45"/>
  <c r="D139" i="45"/>
  <c r="D138" i="45"/>
  <c r="D137" i="45"/>
  <c r="D136" i="45"/>
  <c r="D131" i="45"/>
  <c r="D130" i="45"/>
  <c r="D129" i="45"/>
  <c r="D128" i="45"/>
  <c r="D127" i="45"/>
  <c r="D126" i="45"/>
  <c r="D125" i="45"/>
  <c r="D124" i="45"/>
  <c r="D119" i="45"/>
  <c r="D118" i="45"/>
  <c r="D117" i="45"/>
  <c r="D116" i="45"/>
  <c r="D115" i="45"/>
  <c r="D114" i="45"/>
  <c r="D113" i="45"/>
  <c r="D112" i="45"/>
  <c r="D111" i="45"/>
  <c r="D110" i="45"/>
  <c r="D105" i="45"/>
  <c r="D104" i="45"/>
  <c r="D103" i="45"/>
  <c r="D102" i="45"/>
  <c r="D101" i="45"/>
  <c r="D100" i="45"/>
  <c r="D99" i="45"/>
  <c r="D98" i="45"/>
  <c r="D97" i="45"/>
  <c r="D96" i="45"/>
  <c r="D95" i="45"/>
  <c r="D94" i="45"/>
  <c r="D93" i="45"/>
  <c r="D91" i="45"/>
  <c r="D90" i="45"/>
  <c r="D88" i="45"/>
  <c r="D87" i="45"/>
  <c r="D86" i="45"/>
  <c r="D85" i="45"/>
  <c r="D84" i="45"/>
  <c r="D82" i="45"/>
  <c r="D79" i="45"/>
  <c r="D78" i="45"/>
  <c r="D77" i="45"/>
  <c r="D76" i="45"/>
  <c r="D75" i="45"/>
  <c r="D73" i="45"/>
  <c r="D72" i="45"/>
  <c r="D70" i="45"/>
  <c r="D69" i="45"/>
  <c r="D68" i="45"/>
  <c r="D67" i="45"/>
  <c r="D66" i="45"/>
  <c r="D65" i="45"/>
  <c r="D63" i="45"/>
  <c r="B79" i="45"/>
  <c r="B78" i="45"/>
  <c r="B77" i="45"/>
  <c r="B76" i="45"/>
  <c r="B75" i="45"/>
  <c r="B74" i="45"/>
  <c r="B73" i="45"/>
  <c r="B72" i="45"/>
  <c r="B71" i="45"/>
  <c r="B70" i="45"/>
  <c r="B69" i="45"/>
  <c r="B68" i="45"/>
  <c r="B67" i="45"/>
  <c r="B66" i="45"/>
  <c r="B65" i="45"/>
  <c r="B64" i="45"/>
  <c r="B63" i="45"/>
  <c r="B62" i="45"/>
  <c r="B60" i="45"/>
  <c r="D58" i="45"/>
  <c r="D57" i="45"/>
  <c r="D56" i="45"/>
  <c r="D55" i="45"/>
  <c r="D54" i="45"/>
  <c r="D53" i="45"/>
  <c r="D52" i="45"/>
  <c r="D51" i="45"/>
  <c r="D50" i="45"/>
  <c r="D49" i="45"/>
  <c r="D48" i="45"/>
  <c r="D47" i="45"/>
  <c r="D46" i="45"/>
  <c r="D45" i="45"/>
  <c r="D44" i="45"/>
  <c r="D43" i="45"/>
  <c r="D42" i="45"/>
  <c r="D41" i="45"/>
  <c r="D40" i="45"/>
  <c r="D39" i="45"/>
  <c r="D38" i="45"/>
  <c r="D37" i="45"/>
  <c r="D36" i="45"/>
  <c r="D35"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D32" i="45"/>
  <c r="D31" i="45"/>
  <c r="D30" i="45"/>
  <c r="D29" i="45"/>
  <c r="D28" i="45"/>
  <c r="D27" i="45"/>
  <c r="D26" i="45"/>
  <c r="D25" i="45"/>
  <c r="D24" i="45"/>
  <c r="D23" i="45"/>
  <c r="D22" i="45"/>
  <c r="D21" i="45"/>
  <c r="D20" i="45"/>
  <c r="D19" i="45"/>
  <c r="D18" i="45"/>
  <c r="D17" i="45"/>
  <c r="D16" i="45"/>
  <c r="D15" i="45"/>
  <c r="D14" i="45"/>
  <c r="D13" i="45"/>
  <c r="D12" i="45"/>
  <c r="D11" i="45"/>
  <c r="D10" i="45"/>
  <c r="D9"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6" i="45"/>
  <c r="B119" i="45"/>
  <c r="B118" i="45"/>
  <c r="B117" i="45"/>
  <c r="D4" i="45"/>
  <c r="B2" i="45"/>
  <c r="B125" i="43"/>
  <c r="B124" i="43"/>
  <c r="B123" i="43"/>
  <c r="B122" i="43"/>
  <c r="B121" i="43"/>
  <c r="B120" i="43"/>
  <c r="B119" i="43"/>
  <c r="B118" i="43"/>
  <c r="B117" i="43"/>
  <c r="B116" i="43"/>
  <c r="B115" i="43"/>
  <c r="B114" i="43"/>
  <c r="B113" i="43"/>
  <c r="B110" i="43"/>
  <c r="B109" i="43"/>
  <c r="B108" i="43"/>
  <c r="B107" i="43"/>
  <c r="B106" i="43"/>
  <c r="B105" i="43"/>
  <c r="B104" i="43"/>
  <c r="B103" i="43"/>
  <c r="B102" i="43"/>
  <c r="B101" i="43"/>
  <c r="B100" i="43"/>
  <c r="B99" i="43"/>
  <c r="B98" i="43"/>
  <c r="B96" i="43"/>
  <c r="B95" i="43"/>
  <c r="B94" i="43"/>
  <c r="B93" i="43"/>
  <c r="B92" i="43"/>
  <c r="B91" i="43"/>
  <c r="B90" i="43"/>
  <c r="B89" i="43"/>
  <c r="B88" i="43"/>
  <c r="B87" i="43"/>
  <c r="B86" i="43"/>
  <c r="B85" i="43"/>
  <c r="B84" i="43"/>
  <c r="B83" i="43"/>
  <c r="B82" i="43"/>
  <c r="B81" i="43"/>
  <c r="B80" i="43"/>
  <c r="B79" i="43"/>
  <c r="B78" i="43"/>
  <c r="B77" i="43"/>
  <c r="B76" i="43"/>
  <c r="B75" i="43"/>
  <c r="B73" i="43"/>
  <c r="B72" i="43"/>
  <c r="B71" i="43"/>
  <c r="B69" i="43"/>
  <c r="B68" i="43"/>
  <c r="B67" i="43"/>
  <c r="B66" i="43"/>
  <c r="B65" i="43"/>
  <c r="B64" i="43"/>
  <c r="I56" i="43"/>
  <c r="H56" i="43"/>
  <c r="G56" i="43"/>
  <c r="F56" i="43"/>
  <c r="B62" i="43"/>
  <c r="B61" i="43"/>
  <c r="B60" i="43"/>
  <c r="B59" i="43"/>
  <c r="B58" i="43"/>
  <c r="B57" i="43"/>
  <c r="B56" i="43"/>
  <c r="B54" i="43"/>
  <c r="B53" i="43"/>
  <c r="B52" i="43"/>
  <c r="B51" i="43"/>
  <c r="B50" i="43"/>
  <c r="B49" i="43"/>
  <c r="B48" i="43"/>
  <c r="B47" i="43"/>
  <c r="B46" i="43"/>
  <c r="B45" i="43"/>
  <c r="B44" i="43"/>
  <c r="B43" i="43"/>
  <c r="B42" i="43"/>
  <c r="B40" i="43"/>
  <c r="B39" i="43"/>
  <c r="B38" i="43"/>
  <c r="B37" i="43"/>
  <c r="B36" i="43"/>
  <c r="B35" i="43"/>
  <c r="B33" i="43"/>
  <c r="B32" i="43"/>
  <c r="B31" i="43"/>
  <c r="B30" i="43"/>
  <c r="B29" i="43"/>
  <c r="B28" i="43"/>
  <c r="B27" i="43"/>
  <c r="B26" i="43"/>
  <c r="B25" i="43"/>
  <c r="B24" i="43"/>
  <c r="B23" i="43"/>
  <c r="B22" i="43"/>
  <c r="B21" i="43"/>
  <c r="B20" i="43"/>
  <c r="B19" i="43"/>
  <c r="B17" i="43"/>
  <c r="B16" i="43"/>
  <c r="B15" i="43"/>
  <c r="B14" i="43"/>
  <c r="B13" i="43"/>
  <c r="B12" i="43"/>
  <c r="B11" i="43"/>
  <c r="B10" i="43"/>
  <c r="B9" i="43"/>
  <c r="B8" i="43"/>
  <c r="B7" i="43"/>
  <c r="B6" i="43"/>
  <c r="D110" i="43"/>
  <c r="D109" i="43"/>
  <c r="D108" i="43"/>
  <c r="D107" i="43"/>
  <c r="D106" i="43"/>
  <c r="D105" i="43"/>
  <c r="D104" i="43"/>
  <c r="D103" i="43"/>
  <c r="D102" i="43"/>
  <c r="D101" i="43"/>
  <c r="D100" i="43"/>
  <c r="D99" i="43"/>
  <c r="D96" i="43"/>
  <c r="D95" i="43"/>
  <c r="D94" i="43"/>
  <c r="D93" i="43"/>
  <c r="D92" i="43"/>
  <c r="D91" i="43"/>
  <c r="D89" i="43"/>
  <c r="D88" i="43"/>
  <c r="D87" i="43"/>
  <c r="D85" i="43"/>
  <c r="D84" i="43"/>
  <c r="D82" i="43"/>
  <c r="D81" i="43"/>
  <c r="D79" i="43"/>
  <c r="D78" i="43"/>
  <c r="D77" i="43"/>
  <c r="D73" i="43"/>
  <c r="D72" i="43"/>
  <c r="D69" i="43"/>
  <c r="D68" i="43"/>
  <c r="D67" i="43"/>
  <c r="D66" i="43"/>
  <c r="D65" i="43"/>
  <c r="D62" i="43"/>
  <c r="D61" i="43"/>
  <c r="D59" i="43"/>
  <c r="D58" i="43"/>
  <c r="D54" i="43"/>
  <c r="D53" i="43"/>
  <c r="D52" i="43"/>
  <c r="D51" i="43"/>
  <c r="D50" i="43"/>
  <c r="D49" i="43"/>
  <c r="D48" i="43"/>
  <c r="D47" i="43"/>
  <c r="D46" i="43"/>
  <c r="D45" i="43"/>
  <c r="D44" i="43"/>
  <c r="D43" i="43"/>
  <c r="D40" i="43"/>
  <c r="D39" i="43"/>
  <c r="D38" i="43"/>
  <c r="D37" i="43"/>
  <c r="D36" i="43"/>
  <c r="D33" i="43"/>
  <c r="D32" i="43"/>
  <c r="D31" i="43"/>
  <c r="D30" i="43"/>
  <c r="D29" i="43"/>
  <c r="D28" i="43"/>
  <c r="D26" i="43"/>
  <c r="D25" i="43"/>
  <c r="D24" i="43"/>
  <c r="D23" i="43"/>
  <c r="D22" i="43"/>
  <c r="D21" i="43"/>
  <c r="D17" i="43"/>
  <c r="D16" i="43"/>
  <c r="D15" i="43"/>
  <c r="D14" i="43"/>
  <c r="D12" i="43"/>
  <c r="D11" i="43"/>
  <c r="D10" i="43"/>
  <c r="D9" i="43"/>
  <c r="D8" i="43"/>
  <c r="D4" i="43"/>
  <c r="B2" i="43"/>
  <c r="B43" i="42"/>
  <c r="B42" i="42"/>
  <c r="B41" i="42"/>
  <c r="B31" i="42"/>
  <c r="B30" i="42"/>
  <c r="B29" i="42"/>
  <c r="B28" i="42"/>
  <c r="B27" i="42"/>
  <c r="B26" i="42"/>
  <c r="B14" i="42"/>
  <c r="B13" i="42"/>
  <c r="B12" i="42"/>
  <c r="B10" i="42"/>
  <c r="B9" i="42"/>
  <c r="B8" i="42"/>
  <c r="B6" i="42"/>
  <c r="D31" i="42"/>
  <c r="D30" i="42"/>
  <c r="D29" i="42"/>
  <c r="D28" i="42"/>
  <c r="D27" i="42"/>
  <c r="D14" i="42"/>
  <c r="D13" i="42"/>
  <c r="D12" i="42"/>
  <c r="D11" i="42"/>
  <c r="D10" i="42"/>
  <c r="D9" i="42"/>
  <c r="D8" i="42"/>
  <c r="D7" i="42"/>
  <c r="D4" i="42"/>
  <c r="B2" i="42"/>
  <c r="I199" i="45" l="1"/>
  <c r="H199" i="45"/>
  <c r="G199" i="45"/>
  <c r="F199" i="45"/>
  <c r="E199" i="45"/>
  <c r="I21" i="46"/>
  <c r="I20" i="46"/>
  <c r="H21" i="46"/>
  <c r="H20" i="46"/>
  <c r="G21" i="46"/>
  <c r="G20" i="46"/>
  <c r="F21" i="46"/>
  <c r="F20" i="46"/>
  <c r="E21" i="46"/>
  <c r="E20" i="46"/>
  <c r="J83" i="49"/>
  <c r="J82" i="49"/>
  <c r="J81" i="49"/>
  <c r="J80" i="49"/>
  <c r="J79" i="49"/>
  <c r="J78" i="49"/>
  <c r="J77" i="49"/>
  <c r="J76" i="49"/>
  <c r="J75" i="49"/>
  <c r="J60" i="49"/>
  <c r="J72" i="49"/>
  <c r="J71" i="49"/>
  <c r="J70" i="49"/>
  <c r="J69" i="49"/>
  <c r="J68" i="49"/>
  <c r="J67" i="49"/>
  <c r="J66" i="49"/>
  <c r="J65" i="49"/>
  <c r="J64" i="49"/>
  <c r="J63" i="49"/>
  <c r="J62" i="49"/>
  <c r="J61" i="49"/>
  <c r="J55" i="49"/>
  <c r="J57" i="49"/>
  <c r="J56" i="49"/>
  <c r="J52" i="49"/>
  <c r="J51" i="49"/>
  <c r="J48" i="49"/>
  <c r="J37" i="49"/>
  <c r="J46" i="49" l="1"/>
  <c r="J44" i="49"/>
  <c r="J43" i="49"/>
  <c r="J42" i="49"/>
  <c r="J41" i="49"/>
  <c r="E69" i="48" l="1"/>
  <c r="F17" i="47"/>
  <c r="E186" i="45"/>
  <c r="E190" i="45" s="1"/>
  <c r="E76" i="45"/>
  <c r="E70" i="45"/>
  <c r="E68" i="45"/>
  <c r="F17" i="45"/>
  <c r="E17" i="45"/>
</calcChain>
</file>

<file path=xl/sharedStrings.xml><?xml version="1.0" encoding="utf-8"?>
<sst xmlns="http://schemas.openxmlformats.org/spreadsheetml/2006/main" count="8379" uniqueCount="2848">
  <si>
    <t>Ore mined</t>
  </si>
  <si>
    <t>Ore processed</t>
  </si>
  <si>
    <t xml:space="preserve">Sodium cyanide </t>
  </si>
  <si>
    <t>Soda</t>
  </si>
  <si>
    <t>Total energy</t>
  </si>
  <si>
    <t>Total managed land area</t>
  </si>
  <si>
    <t>Land disturbed during year</t>
  </si>
  <si>
    <t>Total land disturbed and not yet rehabilitated</t>
  </si>
  <si>
    <t>Carbon monoxide</t>
  </si>
  <si>
    <t>Hazardous</t>
  </si>
  <si>
    <t>Non-hazardous</t>
  </si>
  <si>
    <t>Electricity purchased</t>
  </si>
  <si>
    <t>LTIFR</t>
  </si>
  <si>
    <t>Sport</t>
  </si>
  <si>
    <t>Culture and art</t>
  </si>
  <si>
    <t>Infrastructure of social importance</t>
  </si>
  <si>
    <t>Cash operating costs (excluding depreciation, labour costs and mining tax)</t>
  </si>
  <si>
    <t>Wages and salaries; other payments and benefits for employees</t>
  </si>
  <si>
    <t>Payments to capital providers</t>
  </si>
  <si>
    <t>Payments to shareholders</t>
  </si>
  <si>
    <t>Taxes, other than income tax</t>
  </si>
  <si>
    <t>Mining tax</t>
  </si>
  <si>
    <t>Social payments</t>
  </si>
  <si>
    <t>Undistributed economic value retained</t>
  </si>
  <si>
    <t>Units</t>
  </si>
  <si>
    <t>Revenue</t>
  </si>
  <si>
    <t>US$m</t>
  </si>
  <si>
    <t>Mt</t>
  </si>
  <si>
    <t>Open-pit</t>
  </si>
  <si>
    <t>Underground</t>
  </si>
  <si>
    <t>Production</t>
  </si>
  <si>
    <t>km</t>
  </si>
  <si>
    <t>Kt</t>
  </si>
  <si>
    <t>Koz</t>
  </si>
  <si>
    <t>Moz</t>
  </si>
  <si>
    <t>Copper</t>
  </si>
  <si>
    <t>Gold</t>
  </si>
  <si>
    <t>Silver</t>
  </si>
  <si>
    <t>Quicklime</t>
  </si>
  <si>
    <t>t</t>
  </si>
  <si>
    <t>Grinding body</t>
  </si>
  <si>
    <t>Ozone depleting (CFC-11 equivalents) substances emitted</t>
  </si>
  <si>
    <t xml:space="preserve">Average headcount </t>
  </si>
  <si>
    <t>Disabled personnel</t>
  </si>
  <si>
    <t>Return to work and retention rates after parental leave</t>
  </si>
  <si>
    <t>Male employees on parental leave</t>
  </si>
  <si>
    <t>Female employees on parental leave</t>
  </si>
  <si>
    <t>Signficant fines</t>
  </si>
  <si>
    <t>Non-monetary sanctions</t>
  </si>
  <si>
    <t>Cases brought</t>
  </si>
  <si>
    <t xml:space="preserve">Ground water </t>
  </si>
  <si>
    <t>Surface water</t>
  </si>
  <si>
    <t>External water supply</t>
  </si>
  <si>
    <t>Watercourses</t>
  </si>
  <si>
    <t>Landscape</t>
  </si>
  <si>
    <t>Sewage</t>
  </si>
  <si>
    <t>%</t>
  </si>
  <si>
    <t>GJ</t>
  </si>
  <si>
    <t>number</t>
  </si>
  <si>
    <t>Percentage of waste reused of total waste generated</t>
  </si>
  <si>
    <t>hectares</t>
  </si>
  <si>
    <t>rate</t>
  </si>
  <si>
    <t>US$ thousand</t>
  </si>
  <si>
    <t>Charitable donations</t>
  </si>
  <si>
    <t>Waste mined</t>
  </si>
  <si>
    <t>Communities enquiries</t>
  </si>
  <si>
    <t>Site visits by external stakeholders</t>
  </si>
  <si>
    <t>Occupational deseases and health difficulties</t>
  </si>
  <si>
    <t xml:space="preserve">Perhydrol </t>
  </si>
  <si>
    <t>Waste water</t>
  </si>
  <si>
    <t>Recycled water</t>
  </si>
  <si>
    <t>Waste disposed</t>
  </si>
  <si>
    <t>Employees</t>
  </si>
  <si>
    <t>N/A</t>
  </si>
  <si>
    <t>Contractors working on Polymetals's territories (average headcount)</t>
  </si>
  <si>
    <t>Mercury (Hg)</t>
  </si>
  <si>
    <t>Lead (Pb)</t>
  </si>
  <si>
    <t>Healthcare</t>
  </si>
  <si>
    <t>Education</t>
  </si>
  <si>
    <t>VOCs</t>
  </si>
  <si>
    <t>Environmental fines</t>
  </si>
  <si>
    <t>Percentage of employees at operating sites covered by collective bargaining agreements</t>
  </si>
  <si>
    <t>Land rehabilitated during year</t>
  </si>
  <si>
    <t>Solid particles</t>
  </si>
  <si>
    <t>Female</t>
  </si>
  <si>
    <t>Male</t>
  </si>
  <si>
    <t>Employees under 30 years old, including:</t>
  </si>
  <si>
    <t>Employees 30-50 years old, including:</t>
  </si>
  <si>
    <t>Over 50 years old, including:</t>
  </si>
  <si>
    <t>Taken parental leave, including:</t>
  </si>
  <si>
    <t>Injuries, including:</t>
  </si>
  <si>
    <t>Fatalities</t>
  </si>
  <si>
    <t>Severe injuries</t>
  </si>
  <si>
    <t>Petrol</t>
  </si>
  <si>
    <t>Waste oils</t>
  </si>
  <si>
    <t>GHG Intensity (scope 1 + scope 2)</t>
  </si>
  <si>
    <t>Dry tailings</t>
  </si>
  <si>
    <t>Wet tailings</t>
  </si>
  <si>
    <t>By treatment</t>
  </si>
  <si>
    <t>By waste hazard classification</t>
  </si>
  <si>
    <t>Total waste</t>
  </si>
  <si>
    <t>Stakeholder meetings, including:</t>
  </si>
  <si>
    <t>Near-misses</t>
  </si>
  <si>
    <t>Public hearings and community meetings</t>
  </si>
  <si>
    <t>Percentage of employees under 30 years old</t>
  </si>
  <si>
    <t>Percentage of employees 30-50 years old</t>
  </si>
  <si>
    <t>Percentage of employees over 50 years old</t>
  </si>
  <si>
    <t>Waste diverted from disposal, including:</t>
  </si>
  <si>
    <t>Men</t>
  </si>
  <si>
    <t>Women</t>
  </si>
  <si>
    <t>Location based</t>
  </si>
  <si>
    <t>Kyzyl</t>
  </si>
  <si>
    <t>Varvara</t>
  </si>
  <si>
    <t>Komar mine (part of Varvara hub)</t>
  </si>
  <si>
    <t>Workers</t>
  </si>
  <si>
    <t>Share of water recycled and reused</t>
  </si>
  <si>
    <t>Fresh water use intensity</t>
  </si>
  <si>
    <t>Water</t>
  </si>
  <si>
    <t>Waste</t>
  </si>
  <si>
    <t>Air quality</t>
  </si>
  <si>
    <t>Other</t>
  </si>
  <si>
    <t>Overall expenditires, including:</t>
  </si>
  <si>
    <t>Diesel for transport and mobile machinery</t>
  </si>
  <si>
    <t>Coal for heat</t>
  </si>
  <si>
    <t>Diesel for electricity generation</t>
  </si>
  <si>
    <t>Diesel for heat</t>
  </si>
  <si>
    <t>Natural gas for heat</t>
  </si>
  <si>
    <t>Minor injuries</t>
  </si>
  <si>
    <t>Qualified personnel</t>
  </si>
  <si>
    <t>Russia</t>
  </si>
  <si>
    <t>Kazakhstan</t>
  </si>
  <si>
    <t>Social benefits</t>
  </si>
  <si>
    <t>Living conditions</t>
  </si>
  <si>
    <t>Remuneration</t>
  </si>
  <si>
    <t>Health and safety</t>
  </si>
  <si>
    <t>Waste rock</t>
  </si>
  <si>
    <t>Other waste (metal, plastic, paper, etc.)</t>
  </si>
  <si>
    <t>Infrastructure</t>
  </si>
  <si>
    <t>Culture and community events</t>
  </si>
  <si>
    <t>Job opportunities</t>
  </si>
  <si>
    <t>Environmental impact</t>
  </si>
  <si>
    <t>Environmental education</t>
  </si>
  <si>
    <t>Fresh water withdrawal</t>
  </si>
  <si>
    <t>Total</t>
  </si>
  <si>
    <t>Water reused and recycled, including:</t>
  </si>
  <si>
    <t>m</t>
  </si>
  <si>
    <t>Days off work following accidents</t>
  </si>
  <si>
    <t>Annual investments in training per employee</t>
  </si>
  <si>
    <t>Average number of non-mandatory training hours per year</t>
  </si>
  <si>
    <t>Scope 3  (other indirect emissions), including:</t>
  </si>
  <si>
    <t>Emissions resulting from the waste processing</t>
  </si>
  <si>
    <t>Fuel and energy-related activities (not included in Scopes 1 or 2)</t>
  </si>
  <si>
    <t>Purchased goods</t>
  </si>
  <si>
    <t>Capital goods</t>
  </si>
  <si>
    <t>Business travel</t>
  </si>
  <si>
    <t>Processing of sold products</t>
  </si>
  <si>
    <t>Employee commuting</t>
  </si>
  <si>
    <t>Organization-owned stationary sources</t>
  </si>
  <si>
    <t>Controlled contractor' stationary sources</t>
  </si>
  <si>
    <t>Combustion of fuels in stationary sources, including:</t>
  </si>
  <si>
    <t>Итого</t>
  </si>
  <si>
    <t>Кызыл</t>
  </si>
  <si>
    <t>Organization-owned mobile combustion sources</t>
  </si>
  <si>
    <t>Сombustion of fuels in mobile combustion sources, including:</t>
  </si>
  <si>
    <t>Подземные воды</t>
  </si>
  <si>
    <t>Поверхностные воды</t>
  </si>
  <si>
    <t>Оборотная вода</t>
  </si>
  <si>
    <t>Потребление свежей воды на технологические нужды</t>
  </si>
  <si>
    <t>Доля повторно используемой и оборотной воды</t>
  </si>
  <si>
    <t>Удельное потребление свежей воды</t>
  </si>
  <si>
    <t>By composition</t>
  </si>
  <si>
    <t>Onsite</t>
  </si>
  <si>
    <t>Offsite</t>
  </si>
  <si>
    <t>Hazardous waste</t>
  </si>
  <si>
    <t>Waste neutralised</t>
  </si>
  <si>
    <t>Waste reused and recycled</t>
  </si>
  <si>
    <t>Non-hazardous waste</t>
  </si>
  <si>
    <t>Scope 1</t>
  </si>
  <si>
    <t>$ thousand</t>
  </si>
  <si>
    <t>$</t>
  </si>
  <si>
    <t>Обращение с отходами</t>
  </si>
  <si>
    <t>Прочие</t>
  </si>
  <si>
    <t>Всего</t>
  </si>
  <si>
    <t>Response rate</t>
  </si>
  <si>
    <t>Indefinite term employment contract</t>
  </si>
  <si>
    <t>Fixed-term employment contract</t>
  </si>
  <si>
    <t>Full-time</t>
  </si>
  <si>
    <t>Part-time</t>
  </si>
  <si>
    <t>New employee hires during the reporting period</t>
  </si>
  <si>
    <t>By gender</t>
  </si>
  <si>
    <t>By employee level</t>
  </si>
  <si>
    <t>Managers</t>
  </si>
  <si>
    <t>Community investment</t>
  </si>
  <si>
    <t>Community engagement</t>
  </si>
  <si>
    <t>Total environmental expenditures</t>
  </si>
  <si>
    <t>Employment contract type</t>
  </si>
  <si>
    <t>Employment status</t>
  </si>
  <si>
    <t>Employee training</t>
  </si>
  <si>
    <t>ratio</t>
  </si>
  <si>
    <t>40:1</t>
  </si>
  <si>
    <t>yes</t>
  </si>
  <si>
    <t>Board Independency</t>
  </si>
  <si>
    <t>Chair</t>
  </si>
  <si>
    <t>Chair independency upon appointment</t>
  </si>
  <si>
    <t>Independent Non-Executive Directors</t>
  </si>
  <si>
    <t>Executive Directors</t>
  </si>
  <si>
    <t>Share of Independent Non-Executive Directors</t>
  </si>
  <si>
    <t>Board Committees Independency</t>
  </si>
  <si>
    <t>Audit and Risk Committee</t>
  </si>
  <si>
    <t>Nomination Committee</t>
  </si>
  <si>
    <t>Remuneration Committee</t>
  </si>
  <si>
    <t>Safety and Sustainability Committee</t>
  </si>
  <si>
    <t>Board Diversity</t>
  </si>
  <si>
    <t>Share of women</t>
  </si>
  <si>
    <t>Average age</t>
  </si>
  <si>
    <t>Senior Management  Diversity</t>
  </si>
  <si>
    <t>Board Tenure</t>
  </si>
  <si>
    <t>0-2 years</t>
  </si>
  <si>
    <t>2-6 years</t>
  </si>
  <si>
    <t>Board Skills</t>
  </si>
  <si>
    <t>Group CEO total remuneration</t>
  </si>
  <si>
    <t>Total non-executive Directors fees</t>
  </si>
  <si>
    <t xml:space="preserve">Pay Ratio: CEO to median employee pay  </t>
  </si>
  <si>
    <t>Executive Compensation Linked to ESG</t>
  </si>
  <si>
    <t>Clawback and malus provision for executive compensation</t>
  </si>
  <si>
    <t>Shareholding requirements</t>
  </si>
  <si>
    <t xml:space="preserve">Executive minimum shareholding requirement </t>
  </si>
  <si>
    <t xml:space="preserve">Length of executive post-cessation shareholding requirement </t>
  </si>
  <si>
    <t>no</t>
  </si>
  <si>
    <t>Value distribution</t>
  </si>
  <si>
    <t xml:space="preserve">Training and development </t>
  </si>
  <si>
    <t>Corporate events, professional contents and sport</t>
  </si>
  <si>
    <t>Employee engagement</t>
  </si>
  <si>
    <t xml:space="preserve">Share of local procurement </t>
  </si>
  <si>
    <t xml:space="preserve"> </t>
  </si>
  <si>
    <t>Total water consumption</t>
  </si>
  <si>
    <t>83:1</t>
  </si>
  <si>
    <t>Sales volume</t>
  </si>
  <si>
    <t>Notes:</t>
  </si>
  <si>
    <t>Total waste generated</t>
  </si>
  <si>
    <t>Share of waste reused and recycled</t>
  </si>
  <si>
    <t>Total number of substantiated complaints regarding breaches of customer privacy and losses of customer data</t>
  </si>
  <si>
    <t>Monetary value of significant fines for non-compliance with laws and regulations concerning the provision and use of products and services</t>
  </si>
  <si>
    <t>Total number of incidents of non-compliance with regulations and voluntary codes concerning health and safety impacts of products and services</t>
  </si>
  <si>
    <t>Mining and sustainability</t>
  </si>
  <si>
    <t>Business strategy</t>
  </si>
  <si>
    <t>Finance</t>
  </si>
  <si>
    <t>Investment banking</t>
  </si>
  <si>
    <t>Law and governance</t>
  </si>
  <si>
    <t>Underground development</t>
  </si>
  <si>
    <t>Non-Independent Non-Executive Directors</t>
  </si>
  <si>
    <t>Controlled contractor mobile combustion sources</t>
  </si>
  <si>
    <t>Principal consumables</t>
  </si>
  <si>
    <t>Environment</t>
  </si>
  <si>
    <t>Communities</t>
  </si>
  <si>
    <t>Air Quality</t>
  </si>
  <si>
    <t>Share of environmental expenditures in revenue</t>
  </si>
  <si>
    <t>Percentage of community investment in revenue</t>
  </si>
  <si>
    <t>Corporate governance</t>
  </si>
  <si>
    <t>Water discharge</t>
  </si>
  <si>
    <t>Environmental expenditures</t>
  </si>
  <si>
    <t>Site Level Data &gt;&gt;</t>
  </si>
  <si>
    <t>Key Charts &gt;&gt;</t>
  </si>
  <si>
    <t>Health &amp; Safety &gt;&gt;</t>
  </si>
  <si>
    <t>Environment &gt;&gt;</t>
  </si>
  <si>
    <t>Communities &gt;&gt;</t>
  </si>
  <si>
    <t>Economic &gt;&gt;</t>
  </si>
  <si>
    <t>Governance and Ethics &gt;&gt;</t>
  </si>
  <si>
    <t xml:space="preserve">Ozone depleting (CFC-11 equivalents) substances emitted </t>
  </si>
  <si>
    <t>Total сommunity investment, including:</t>
  </si>
  <si>
    <t>Compliance and product responsibility</t>
  </si>
  <si>
    <t>Electricity consumption</t>
  </si>
  <si>
    <t>Work conditions and equipment</t>
  </si>
  <si>
    <t>Company’s business strategy</t>
  </si>
  <si>
    <t>Self-generated non-renewable electricity (diesel)</t>
  </si>
  <si>
    <t>Self-generated renewable electricity (solar &amp; wind)</t>
  </si>
  <si>
    <t>Purchased non-renewable electricity</t>
  </si>
  <si>
    <t>Purchased renewable electricity</t>
  </si>
  <si>
    <t>Self-generated heat (fossil fuels)</t>
  </si>
  <si>
    <t>Units of measurement</t>
  </si>
  <si>
    <t>gigajoules (one billion joules)</t>
  </si>
  <si>
    <t>TJ</t>
  </si>
  <si>
    <t>terajoules (one trillion joules)</t>
  </si>
  <si>
    <t>kilometres</t>
  </si>
  <si>
    <t>thousand ounces</t>
  </si>
  <si>
    <t>thousand tonnes</t>
  </si>
  <si>
    <t>metres</t>
  </si>
  <si>
    <t>million ounces</t>
  </si>
  <si>
    <t>mt</t>
  </si>
  <si>
    <t>million tonnes</t>
  </si>
  <si>
    <t>MWh</t>
  </si>
  <si>
    <t>megawatt-hour</t>
  </si>
  <si>
    <t>Oz or oz</t>
  </si>
  <si>
    <t>troy ounce (31.1035 g)</t>
  </si>
  <si>
    <t>tonne (1,000 kg)</t>
  </si>
  <si>
    <t>US Dollar</t>
  </si>
  <si>
    <t>Electricity consumption, including:</t>
  </si>
  <si>
    <t>Renewable electricity share in total electricity consumption</t>
  </si>
  <si>
    <t>Renewable electricity share in self-generation</t>
  </si>
  <si>
    <t>Heat utilisation systems share in total heat consumption</t>
  </si>
  <si>
    <t>Health and Safety</t>
  </si>
  <si>
    <t>IUCN Red List of Threatened Species</t>
  </si>
  <si>
    <t>Least concern</t>
  </si>
  <si>
    <t>Near threatened</t>
  </si>
  <si>
    <t>Vulnerable</t>
  </si>
  <si>
    <t>Endangered</t>
  </si>
  <si>
    <t>Critically endangered</t>
  </si>
  <si>
    <t>National Red Lists</t>
  </si>
  <si>
    <t>Endemic species</t>
  </si>
  <si>
    <t>Lime</t>
  </si>
  <si>
    <t>Number of species in the indirect impact area (found up to 1 km away from the site)</t>
  </si>
  <si>
    <t>Scope 2 (energy indirect emissions):</t>
  </si>
  <si>
    <t>Upstream</t>
  </si>
  <si>
    <t>Downstream</t>
  </si>
  <si>
    <t>Diesel, including:</t>
  </si>
  <si>
    <t>Renewable sources (solar/wind)</t>
  </si>
  <si>
    <t>GHG emissions</t>
  </si>
  <si>
    <t>Scope 1 (direct emissions), including:</t>
  </si>
  <si>
    <t xml:space="preserve"> 75:1</t>
  </si>
  <si>
    <t>Income tax</t>
  </si>
  <si>
    <t>Polymetal minimum salaries compared to the regional minimum</t>
  </si>
  <si>
    <t>Total Scope 1 + Scope 2 (market based)</t>
  </si>
  <si>
    <t>Percentage of mineral waste reused of total waste generated</t>
  </si>
  <si>
    <t>Percentage of non-mineral waste reused of total waste generated</t>
  </si>
  <si>
    <t>Ammonium nitrate</t>
  </si>
  <si>
    <t>Granulite</t>
  </si>
  <si>
    <t>Biodiversity and lands</t>
  </si>
  <si>
    <t>Rare and protected species’ habitats in areas affected by Polymetal operations</t>
  </si>
  <si>
    <t>Number of species in the direct impact
area (found
at the site)</t>
  </si>
  <si>
    <t xml:space="preserve">Russia </t>
  </si>
  <si>
    <t>Total sales, gold equivalent (based on actual realised prices)</t>
  </si>
  <si>
    <t>For further details please see</t>
  </si>
  <si>
    <t xml:space="preserve"> 43:1</t>
  </si>
  <si>
    <t>Fresh water withdrawal, including:</t>
  </si>
  <si>
    <t>Units of Measurement &gt;&gt;</t>
  </si>
  <si>
    <t>Upstream transportation and distribution</t>
  </si>
  <si>
    <t>Downstream transportation and distribution</t>
  </si>
  <si>
    <t>Heat consumption, including:</t>
  </si>
  <si>
    <t>Heat consumption</t>
  </si>
  <si>
    <t>1.1</t>
  </si>
  <si>
    <t>Polymetal employees' health and safety (Group-wide data)</t>
  </si>
  <si>
    <t>LTIFR rate [1]</t>
  </si>
  <si>
    <t>[1] Lost-time injury frequency rate per 200,000 hours worked.</t>
  </si>
  <si>
    <t>Days off work following accidents [2]</t>
  </si>
  <si>
    <t>[2] Data for 2021 was restated due to sick leave extension for one of the injured employees.</t>
  </si>
  <si>
    <t>1.1.1</t>
  </si>
  <si>
    <t>1.1.1.1</t>
  </si>
  <si>
    <t>1.1.1.2</t>
  </si>
  <si>
    <t>1.1.1.3</t>
  </si>
  <si>
    <t>1.1.2</t>
  </si>
  <si>
    <t>1.1.3</t>
  </si>
  <si>
    <t>1.1.4</t>
  </si>
  <si>
    <t>1.1.5</t>
  </si>
  <si>
    <t>Assets in Kazakhstan</t>
  </si>
  <si>
    <t>Assets in Russia</t>
  </si>
  <si>
    <t>Group total</t>
  </si>
  <si>
    <t>1.2</t>
  </si>
  <si>
    <t>Polymetal employees' safety in 2023: site level</t>
  </si>
  <si>
    <t>Assets in Kazakhstan,</t>
  </si>
  <si>
    <t>incuding:</t>
  </si>
  <si>
    <t>1.2.1</t>
  </si>
  <si>
    <t>1.2.2</t>
  </si>
  <si>
    <t>1.2.3</t>
  </si>
  <si>
    <t>1.2.4</t>
  </si>
  <si>
    <t>1.2.5</t>
  </si>
  <si>
    <t>1.2.6</t>
  </si>
  <si>
    <t>1.2.7</t>
  </si>
  <si>
    <t>Contractor employees' safety (Group-wide data)</t>
  </si>
  <si>
    <t>LTIFR [1]</t>
  </si>
  <si>
    <t>1.3</t>
  </si>
  <si>
    <t>1.3.1</t>
  </si>
  <si>
    <t>1.3.1.1</t>
  </si>
  <si>
    <t>1.3.1.2</t>
  </si>
  <si>
    <t>1.3.1.3</t>
  </si>
  <si>
    <t>1.3.2</t>
  </si>
  <si>
    <t>1.4</t>
  </si>
  <si>
    <t>1.4.1</t>
  </si>
  <si>
    <t>1.4.2</t>
  </si>
  <si>
    <t>1.4.3</t>
  </si>
  <si>
    <t>1.4.4</t>
  </si>
  <si>
    <t>People</t>
  </si>
  <si>
    <t>2</t>
  </si>
  <si>
    <t>Headcount and turnover (Group-wide data)</t>
  </si>
  <si>
    <t>2.1</t>
  </si>
  <si>
    <t>Percentage of female employees</t>
  </si>
  <si>
    <t>Headcount as of 31 Dec [1]</t>
  </si>
  <si>
    <t>[1] This metric includes core employees and external part-time employees (i.e. those people who simultaneously employed at several enterprises).</t>
  </si>
  <si>
    <t>2.1.1</t>
  </si>
  <si>
    <t>2.1.1.1</t>
  </si>
  <si>
    <t>2.1.1.2</t>
  </si>
  <si>
    <t>2.1.2</t>
  </si>
  <si>
    <t>2.1.3</t>
  </si>
  <si>
    <t>2.1.4</t>
  </si>
  <si>
    <t>2.1.5</t>
  </si>
  <si>
    <t>2.1.5.1</t>
  </si>
  <si>
    <t>2.1.5.2</t>
  </si>
  <si>
    <t>2.2.1</t>
  </si>
  <si>
    <t>2.2.2</t>
  </si>
  <si>
    <t>Percentage of all employees covered by collective bargaining agreements</t>
  </si>
  <si>
    <t>Headcount and turnover in Kazakhstan segment</t>
  </si>
  <si>
    <t>2.3</t>
  </si>
  <si>
    <t>Turnover [2]</t>
  </si>
  <si>
    <t>Voluntary turnover [3]</t>
  </si>
  <si>
    <t>Involuntary turnover [4]</t>
  </si>
  <si>
    <t>2.3.1</t>
  </si>
  <si>
    <t>2.3.1.1</t>
  </si>
  <si>
    <t>2.3.1.2</t>
  </si>
  <si>
    <t>2.3.2</t>
  </si>
  <si>
    <t>2.3.3</t>
  </si>
  <si>
    <t>2.3.3.1</t>
  </si>
  <si>
    <t>2.3.3.2</t>
  </si>
  <si>
    <t>2.3.4</t>
  </si>
  <si>
    <t>2.5.1</t>
  </si>
  <si>
    <t>2.5.2</t>
  </si>
  <si>
    <t>2.3.4.1</t>
  </si>
  <si>
    <t>2.3.4.1.1</t>
  </si>
  <si>
    <t>2.3.4.1.2</t>
  </si>
  <si>
    <t>2.3.4.2</t>
  </si>
  <si>
    <t>Gender diversity in Kazakhstan segment</t>
  </si>
  <si>
    <t>Percentage of female managers [5]</t>
  </si>
  <si>
    <t>Percentage of female qualified personnel [6]</t>
  </si>
  <si>
    <t>Percentage of female workers [7]</t>
  </si>
  <si>
    <t>Gender pay gap [8]</t>
  </si>
  <si>
    <t>[3] Includes only employees that left the Company voluntarily due to dissatisfaction with their job.</t>
  </si>
  <si>
    <t>[4] Includes employees that were dismissed.</t>
  </si>
  <si>
    <t>[2] Due to changes in the internal reporting methodology turnover for other reasons is not disclosed in the Datapack</t>
  </si>
  <si>
    <t>[5] Managers – employees who hold positions as heads of business units: directors, chiefs of divisions, managers, experts or supervisors, etc.; chief specialists, for example, chief accountant, chief dispatcher, chief engineer, chief mechanic, chief metallurgist, chief geologist; and deputies to these positions.</t>
  </si>
  <si>
    <t>[6] Qualified personnel – employees engaged in engineering and technical works or finance, such as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t>
  </si>
  <si>
    <t>[7] Workers include personnel who are directly engaged in the process of value creation, as well as those engaged in repair, moving goods, transporting passengers, providing material services, and so on.</t>
  </si>
  <si>
    <t>[8] Calculated as average remuneration for men to average remuneration for women divided by average remuneration for women. Only the operational assets and management company in Astana are taken into account; small exploration and non-core assets are not included in the calculation due to the small number of personnel and irrelevant data on average wages.</t>
  </si>
  <si>
    <t>2.4.1</t>
  </si>
  <si>
    <t>2.4.1.1</t>
  </si>
  <si>
    <t>2.4.1.2</t>
  </si>
  <si>
    <t>2.4.1.3</t>
  </si>
  <si>
    <t>2.4.1.4</t>
  </si>
  <si>
    <t>2.4.1.5</t>
  </si>
  <si>
    <t>2.4.2</t>
  </si>
  <si>
    <t>2.4.2.1</t>
  </si>
  <si>
    <t>2.4.2.2</t>
  </si>
  <si>
    <t>2.4.2.3</t>
  </si>
  <si>
    <t>2.4.2.4</t>
  </si>
  <si>
    <t>2.4.2.5</t>
  </si>
  <si>
    <t>2.4.2.6</t>
  </si>
  <si>
    <t>2.4.2.1.1</t>
  </si>
  <si>
    <t>2.4.2.1.2</t>
  </si>
  <si>
    <t>2.4.2.3.1</t>
  </si>
  <si>
    <t>2.4.2.3.2</t>
  </si>
  <si>
    <t>2.4.2.5.1</t>
  </si>
  <si>
    <t>2.4.2.5.2</t>
  </si>
  <si>
    <t>2.6</t>
  </si>
  <si>
    <t>[9] Based on headcount at 31 December 2023.</t>
  </si>
  <si>
    <t>Share in total workforce</t>
  </si>
  <si>
    <t>2.6.1</t>
  </si>
  <si>
    <t>2.6.1.1</t>
  </si>
  <si>
    <t>2.6.1.2</t>
  </si>
  <si>
    <t>2.6.2</t>
  </si>
  <si>
    <t>2.6.2.1</t>
  </si>
  <si>
    <t>2.6.2.2</t>
  </si>
  <si>
    <t>2.4.1.6</t>
  </si>
  <si>
    <t>2.4.1.6.1</t>
  </si>
  <si>
    <t>2.4.1.6.2</t>
  </si>
  <si>
    <t>2.4.1.7</t>
  </si>
  <si>
    <t>2.4.3.1</t>
  </si>
  <si>
    <t>2.4.3</t>
  </si>
  <si>
    <t>Other information on employees in Kazakhstan segment</t>
  </si>
  <si>
    <t>2.7</t>
  </si>
  <si>
    <t>2.7.1</t>
  </si>
  <si>
    <t>2.7.2</t>
  </si>
  <si>
    <t>2.8</t>
  </si>
  <si>
    <t>Trained personnel</t>
  </si>
  <si>
    <t>[10] The new methodology has been applied since 2021 to ensure better alignment with the GRI-404. Data for 2020 has been restated accordingly for comparative purposes. Data for 2019 and before calculated using the old methodology is considered to be unrepresentative.</t>
  </si>
  <si>
    <t>Average number of training hours per employee (per year) [10]</t>
  </si>
  <si>
    <t>Kazakhstan segment</t>
  </si>
  <si>
    <t>By type</t>
  </si>
  <si>
    <t>Total investments in training [11]</t>
  </si>
  <si>
    <t>Average number of mandatory training hours per year [12]</t>
  </si>
  <si>
    <t>[11] Travel costs excluded from 2020.</t>
  </si>
  <si>
    <t>[12] Mandatory training mostly refers to safety training.</t>
  </si>
  <si>
    <t>2.8.1</t>
  </si>
  <si>
    <t>2.8.1.1</t>
  </si>
  <si>
    <t>2.8.1.2</t>
  </si>
  <si>
    <t>2.8.1.3</t>
  </si>
  <si>
    <t>2.8.2</t>
  </si>
  <si>
    <t>2.8.2.1</t>
  </si>
  <si>
    <t>2.8.2.2</t>
  </si>
  <si>
    <t>2.8.2.3</t>
  </si>
  <si>
    <t>2.8.2.4</t>
  </si>
  <si>
    <t>2.8.2.5</t>
  </si>
  <si>
    <t>2.8.2.6</t>
  </si>
  <si>
    <t>2.8.2.7</t>
  </si>
  <si>
    <t>2.8.2.3.1</t>
  </si>
  <si>
    <t>2.8.2.3.2</t>
  </si>
  <si>
    <t>2.8.2.4.1</t>
  </si>
  <si>
    <t>2.8.2.4.2</t>
  </si>
  <si>
    <t>2.8.2.4.3</t>
  </si>
  <si>
    <t>2.8.2.5.1</t>
  </si>
  <si>
    <t>2.8.2.5.2</t>
  </si>
  <si>
    <t>2.8.2.7.1</t>
  </si>
  <si>
    <t>2.8.2.7.2</t>
  </si>
  <si>
    <t>2.9</t>
  </si>
  <si>
    <t>Employees enquiries (Group-wide)</t>
  </si>
  <si>
    <t>2.9.1</t>
  </si>
  <si>
    <t>Employees enquiries in Kazakhstan, including the following topics:</t>
  </si>
  <si>
    <t>2.9.2</t>
  </si>
  <si>
    <t>2.9.2.1</t>
  </si>
  <si>
    <t>2.9.2.2</t>
  </si>
  <si>
    <t>2.9.2.3</t>
  </si>
  <si>
    <t>2.9.2.4</t>
  </si>
  <si>
    <t>2.9.2.5</t>
  </si>
  <si>
    <t>2.9.2.6</t>
  </si>
  <si>
    <t>2.9.2.7</t>
  </si>
  <si>
    <t>2.9.2.8</t>
  </si>
  <si>
    <t>2.9.2.9</t>
  </si>
  <si>
    <t>2.9.3</t>
  </si>
  <si>
    <t>3</t>
  </si>
  <si>
    <t>3.1</t>
  </si>
  <si>
    <t>Water management (Group-wide data)</t>
  </si>
  <si>
    <t>3.1.1</t>
  </si>
  <si>
    <t>Water withdrawal, including:</t>
  </si>
  <si>
    <t>Waste water collection (drainage, quarry and mine water)</t>
  </si>
  <si>
    <t>Water use, including:</t>
  </si>
  <si>
    <t>Fresh water use</t>
  </si>
  <si>
    <t>Water discharge, including:</t>
  </si>
  <si>
    <t>Used and treated water discharge</t>
  </si>
  <si>
    <t>Collected and treated waste water discharge</t>
  </si>
  <si>
    <t>3.1.1.1</t>
  </si>
  <si>
    <t>3.1.1.2</t>
  </si>
  <si>
    <t>3.1.1.3</t>
  </si>
  <si>
    <t>3.1.1.4</t>
  </si>
  <si>
    <t>3.1.1.5</t>
  </si>
  <si>
    <t>3.1.1.6</t>
  </si>
  <si>
    <t>3.1.1.7</t>
  </si>
  <si>
    <t>Fresh water use for processing intensity [1]</t>
  </si>
  <si>
    <t>[1] Does not include water used for non-technological purposes.</t>
  </si>
  <si>
    <t>3.1.1.1.1</t>
  </si>
  <si>
    <t>3.1.1.1.2</t>
  </si>
  <si>
    <t>3.1.1.1.1.1</t>
  </si>
  <si>
    <t>3.1.1.1.1.2</t>
  </si>
  <si>
    <t>3.1.1.1.1.3</t>
  </si>
  <si>
    <t>3.1.1.2.1</t>
  </si>
  <si>
    <t>3.1.1.2.2</t>
  </si>
  <si>
    <t>3.1.1.2.2.1</t>
  </si>
  <si>
    <t>3.1.1.2.2.2</t>
  </si>
  <si>
    <t>3.1.1.3.1</t>
  </si>
  <si>
    <t>3.1.1.3.2</t>
  </si>
  <si>
    <t>3.1.1.3.1.1</t>
  </si>
  <si>
    <t>3.1.1.3.1.2</t>
  </si>
  <si>
    <t>3.1.1.3.1.3</t>
  </si>
  <si>
    <t>3.1.1.3.2.1</t>
  </si>
  <si>
    <t>3.1.1.3.2.2</t>
  </si>
  <si>
    <t>3.1.1.3.2.3</t>
  </si>
  <si>
    <t>Water management in Kazakhstan segment</t>
  </si>
  <si>
    <t>3.2.1.1</t>
  </si>
  <si>
    <t>3.2.1.2</t>
  </si>
  <si>
    <t>3.2.1.2.1</t>
  </si>
  <si>
    <t>3.2.1.2.2</t>
  </si>
  <si>
    <t>3.2.1.2.2.1</t>
  </si>
  <si>
    <t>3.2.1.2.2.2</t>
  </si>
  <si>
    <t>3.2.1.3</t>
  </si>
  <si>
    <t>3.2.1.3.1</t>
  </si>
  <si>
    <t>3.2.1.3.2</t>
  </si>
  <si>
    <t>3.2.1.4</t>
  </si>
  <si>
    <t>3.2.1.5</t>
  </si>
  <si>
    <t>3.1.2</t>
  </si>
  <si>
    <t>3.1.2.1</t>
  </si>
  <si>
    <t>3.1.2.1.1</t>
  </si>
  <si>
    <t>3.1.2.1.1.1</t>
  </si>
  <si>
    <t>3.1.2.1.1.2</t>
  </si>
  <si>
    <t>3.1.2.1.1.3</t>
  </si>
  <si>
    <t>3.1.2.1.2</t>
  </si>
  <si>
    <t>3.1.2.2</t>
  </si>
  <si>
    <t>3.1.2.2.1</t>
  </si>
  <si>
    <t>3.1.2.2.2</t>
  </si>
  <si>
    <t>3.1.2.2.2.1</t>
  </si>
  <si>
    <t>3.1.2.2.2.2</t>
  </si>
  <si>
    <t>3.1.2.3</t>
  </si>
  <si>
    <t>3.1.2.3.1</t>
  </si>
  <si>
    <t>3.1.2.3.1.1</t>
  </si>
  <si>
    <t>3.1.2.3.1.2</t>
  </si>
  <si>
    <t>3.1.2.3.1.3</t>
  </si>
  <si>
    <t>3.1.2.3.2</t>
  </si>
  <si>
    <t>3.1.2.3.2.1</t>
  </si>
  <si>
    <t>3.1.2.3.2.2</t>
  </si>
  <si>
    <t>3.1.2.3.2.3</t>
  </si>
  <si>
    <t>3.1.2.4</t>
  </si>
  <si>
    <t>3.1.2.5</t>
  </si>
  <si>
    <t>3.1.2.6</t>
  </si>
  <si>
    <t>3.1.2.7</t>
  </si>
  <si>
    <t>Waste water collection (drainage and quarry water)</t>
  </si>
  <si>
    <t>3.1.3</t>
  </si>
  <si>
    <t>Water withdrawal</t>
  </si>
  <si>
    <t>Waste water collection</t>
  </si>
  <si>
    <t>Water use</t>
  </si>
  <si>
    <t>Fresh water</t>
  </si>
  <si>
    <t>3.1.3.1</t>
  </si>
  <si>
    <t>3.1.3.2</t>
  </si>
  <si>
    <t>3.1.3.3</t>
  </si>
  <si>
    <t>3.1.3.1.1</t>
  </si>
  <si>
    <t>3.1.3.1.2</t>
  </si>
  <si>
    <t>3.1.3.1.3</t>
  </si>
  <si>
    <t>3.1.3.1.4</t>
  </si>
  <si>
    <t>3.1.3.2.1</t>
  </si>
  <si>
    <t>3.1.3.2.2</t>
  </si>
  <si>
    <t>3.1.3.2.3</t>
  </si>
  <si>
    <t>3.1.3.3.1</t>
  </si>
  <si>
    <t>3.1.3.3.2</t>
  </si>
  <si>
    <t>3.1.3.3.3</t>
  </si>
  <si>
    <t>3.2</t>
  </si>
  <si>
    <t>Waste generation and management (Group-wide data)</t>
  </si>
  <si>
    <t>3.2.1</t>
  </si>
  <si>
    <t>3.2.1.2.3</t>
  </si>
  <si>
    <t>3.2.1.2.2.3</t>
  </si>
  <si>
    <t>3.2.1.4.1</t>
  </si>
  <si>
    <t>3.2.1.4.2</t>
  </si>
  <si>
    <t>3.2.1.4.2.1</t>
  </si>
  <si>
    <t>3.2.1.4.2.2</t>
  </si>
  <si>
    <t>[2] Data for 2021 was restated due to the improvements of waste accounting procedures.</t>
  </si>
  <si>
    <t>[3] Increase in 2022-2023 is explained by the regulatory changes of tailings waste classification.</t>
  </si>
  <si>
    <t>Waste generation and management in Kazakhstan segment</t>
  </si>
  <si>
    <t>Share of dry stacked tailings</t>
  </si>
  <si>
    <t>Hazardous [3]</t>
  </si>
  <si>
    <t>3.2.2</t>
  </si>
  <si>
    <t>3.2.2.1</t>
  </si>
  <si>
    <t>3.2.2.2</t>
  </si>
  <si>
    <t>3.2.2.2.1</t>
  </si>
  <si>
    <t>3.2.2.2.2</t>
  </si>
  <si>
    <t>3.2.2.2.2.1</t>
  </si>
  <si>
    <t>3.2.2.2.2.2</t>
  </si>
  <si>
    <t>3.2.2.2.3</t>
  </si>
  <si>
    <t>3.2.2.3</t>
  </si>
  <si>
    <t>3.2.2.3.1</t>
  </si>
  <si>
    <t>3.2.2.3.2</t>
  </si>
  <si>
    <t>3.2.2.4</t>
  </si>
  <si>
    <t>3.2.2.4.1</t>
  </si>
  <si>
    <t>3.2.2.4.1.1</t>
  </si>
  <si>
    <t>3.2.2.4.1.2</t>
  </si>
  <si>
    <t>3.2.2.4.2</t>
  </si>
  <si>
    <t>3.2.2.4.2.1</t>
  </si>
  <si>
    <t>3.2.2.4.2.1.1</t>
  </si>
  <si>
    <t>3.2.2.4.2.1.2</t>
  </si>
  <si>
    <t>3.2.2.4.2.2</t>
  </si>
  <si>
    <t>3.2.2.4.2.2.1</t>
  </si>
  <si>
    <t>3.2.2.4.2.2.2</t>
  </si>
  <si>
    <t>3.2.2.5</t>
  </si>
  <si>
    <t>3.2.2.5.1</t>
  </si>
  <si>
    <t>3.2.2.5.2</t>
  </si>
  <si>
    <t>3.2.4</t>
  </si>
  <si>
    <t>Waste management in onsite/offsite breakdown in Kazakhstan segment in 2023</t>
  </si>
  <si>
    <t>3.2.4.1</t>
  </si>
  <si>
    <t>3.2.4.1.1</t>
  </si>
  <si>
    <t>3.2.4.1.2</t>
  </si>
  <si>
    <t>3.2.4.2</t>
  </si>
  <si>
    <t>3.2.4.2.1</t>
  </si>
  <si>
    <t>3.2.4.2.2</t>
  </si>
  <si>
    <t>Share of waste reused and recycled in 2023: site level</t>
  </si>
  <si>
    <t>3.2.3</t>
  </si>
  <si>
    <t>3.2.3.1</t>
  </si>
  <si>
    <t>3.2.3.2</t>
  </si>
  <si>
    <t>3.3</t>
  </si>
  <si>
    <t>3.3.1</t>
  </si>
  <si>
    <t>3.3.1.1</t>
  </si>
  <si>
    <t>3.3.1.2</t>
  </si>
  <si>
    <t>3.3.1.1.1</t>
  </si>
  <si>
    <t>3.3.1.1.2</t>
  </si>
  <si>
    <t>3.3.1.1.3</t>
  </si>
  <si>
    <t>3.3.1.1.4</t>
  </si>
  <si>
    <t>3.3.1.1.5</t>
  </si>
  <si>
    <t>3.3.1.1.6</t>
  </si>
  <si>
    <t>3.3.1.1.7</t>
  </si>
  <si>
    <t>3.3.1.1.8</t>
  </si>
  <si>
    <t>3.3.1.1.9</t>
  </si>
  <si>
    <t>3.3.1.1.10</t>
  </si>
  <si>
    <t>3.3.1.2.1</t>
  </si>
  <si>
    <t>3.3.1.2.2</t>
  </si>
  <si>
    <t>3.3.1.2.3</t>
  </si>
  <si>
    <t>3.3.1.2.4</t>
  </si>
  <si>
    <t>3.3.1.2.5</t>
  </si>
  <si>
    <t>3.3.1.2.6</t>
  </si>
  <si>
    <t>3.3.1.2.7</t>
  </si>
  <si>
    <t>3.3.1.2.8</t>
  </si>
  <si>
    <t>3.3.1.2.9</t>
  </si>
  <si>
    <t>3.3.1.2.10</t>
  </si>
  <si>
    <t>Cement and concrete</t>
  </si>
  <si>
    <t>Flotation reagents</t>
  </si>
  <si>
    <t>Air pollutant emissions (Group-wide data)</t>
  </si>
  <si>
    <t>3.4</t>
  </si>
  <si>
    <t>3.4.1</t>
  </si>
  <si>
    <t>3.4.1.1</t>
  </si>
  <si>
    <t>3.4.1.2</t>
  </si>
  <si>
    <t>3.4.1.3</t>
  </si>
  <si>
    <t>3.4.1.4</t>
  </si>
  <si>
    <t>3.4.1.5</t>
  </si>
  <si>
    <t>3.4.1.6</t>
  </si>
  <si>
    <t>3.4.1.7</t>
  </si>
  <si>
    <t>3.4.1.8</t>
  </si>
  <si>
    <t>3.4.2</t>
  </si>
  <si>
    <t>3.4.2.1</t>
  </si>
  <si>
    <t>3.4.2.2</t>
  </si>
  <si>
    <t>3.4.2.3</t>
  </si>
  <si>
    <t>3.4.2.4</t>
  </si>
  <si>
    <t>3.4.2.5</t>
  </si>
  <si>
    <t>3.4.2.6</t>
  </si>
  <si>
    <t>3.4.2.7</t>
  </si>
  <si>
    <t>3.4.2.8</t>
  </si>
  <si>
    <t>3.5</t>
  </si>
  <si>
    <t>3.5.1</t>
  </si>
  <si>
    <t>3.5.1.1</t>
  </si>
  <si>
    <t>3.5.1.2</t>
  </si>
  <si>
    <t>3.5.1.3</t>
  </si>
  <si>
    <t>3.5.1.4</t>
  </si>
  <si>
    <t>Land use (Group-wide data)</t>
  </si>
  <si>
    <t>3.5.2</t>
  </si>
  <si>
    <t>3.5.2.1</t>
  </si>
  <si>
    <t>3.5.2.2</t>
  </si>
  <si>
    <t>3.5.3</t>
  </si>
  <si>
    <t>Red Data Book</t>
  </si>
  <si>
    <t>3.5.3.1</t>
  </si>
  <si>
    <t>3.5.3.2</t>
  </si>
  <si>
    <t>3.5.3.2.1</t>
  </si>
  <si>
    <t>3.5.3.2.2</t>
  </si>
  <si>
    <t>3.5.3.1.1</t>
  </si>
  <si>
    <t>3.5.3.1.2</t>
  </si>
  <si>
    <t>3.5.3.1.3</t>
  </si>
  <si>
    <t>3.5.3.1.4</t>
  </si>
  <si>
    <t>3.5.3.1.5</t>
  </si>
  <si>
    <t>3.6</t>
  </si>
  <si>
    <t>3.6.1</t>
  </si>
  <si>
    <t>3.6.1.1</t>
  </si>
  <si>
    <t>3.6.1.2</t>
  </si>
  <si>
    <t>3.6.1.1.1</t>
  </si>
  <si>
    <t>3.6.1.1.2</t>
  </si>
  <si>
    <t>3.6.1.1.3</t>
  </si>
  <si>
    <t>3.6.1.1.4</t>
  </si>
  <si>
    <t>3.6.1.1.5</t>
  </si>
  <si>
    <t>Group-wide expenditures, including:</t>
  </si>
  <si>
    <t>3.6.1.1.6</t>
  </si>
  <si>
    <t>Biodiversity</t>
  </si>
  <si>
    <t>3.6.1.1.7</t>
  </si>
  <si>
    <t>3.6.1.2.1</t>
  </si>
  <si>
    <t>3.6.1.2.2</t>
  </si>
  <si>
    <t>3.6.1.2.3</t>
  </si>
  <si>
    <t>3.6.1.2.4</t>
  </si>
  <si>
    <t>3.6.1.2.5</t>
  </si>
  <si>
    <t>3.6.1.2.6</t>
  </si>
  <si>
    <t>3.6.1.2.7</t>
  </si>
  <si>
    <t>Expenditures in Kazakhstan segment, including:</t>
  </si>
  <si>
    <t>Land [4]</t>
  </si>
  <si>
    <t>Other [5]</t>
  </si>
  <si>
    <t>[4] Including rehabilitation activities.</t>
  </si>
  <si>
    <t>Environmental expenditures by type in Kazakhstan segment in 2023 (operational/capital)</t>
  </si>
  <si>
    <t>Operational, $ thousand</t>
  </si>
  <si>
    <t>Capital, $ thousand</t>
  </si>
  <si>
    <t>Share of operational expenditures in total, %</t>
  </si>
  <si>
    <t>Share of capital expenditures in total, %</t>
  </si>
  <si>
    <t>3.6.2</t>
  </si>
  <si>
    <t>3.6.2.1</t>
  </si>
  <si>
    <t>3.6.2.1.1</t>
  </si>
  <si>
    <t>3.6.2.1.2</t>
  </si>
  <si>
    <t>3.6.2.1.3</t>
  </si>
  <si>
    <t>3.6.2.1.4</t>
  </si>
  <si>
    <t>3.6.2.1.5</t>
  </si>
  <si>
    <t>3.6.2.1.6</t>
  </si>
  <si>
    <t>Climate and Energy</t>
  </si>
  <si>
    <t>Scope 1 (direct emissions)</t>
  </si>
  <si>
    <t>Scope 2 (energy indirect emissions)</t>
  </si>
  <si>
    <t>Market based</t>
  </si>
  <si>
    <t>CO₂e</t>
  </si>
  <si>
    <t>n/a</t>
  </si>
  <si>
    <t>4.1</t>
  </si>
  <si>
    <t>4.1.1</t>
  </si>
  <si>
    <t>4.1.2</t>
  </si>
  <si>
    <t>4.1.3</t>
  </si>
  <si>
    <t>4.1.1.1</t>
  </si>
  <si>
    <t>4.1.2.2</t>
  </si>
  <si>
    <t>4.1.1.2</t>
  </si>
  <si>
    <t>4.1.1.3</t>
  </si>
  <si>
    <t>4.1.1.4</t>
  </si>
  <si>
    <t>4.1.1.5</t>
  </si>
  <si>
    <t>4.1.2.1</t>
  </si>
  <si>
    <t>4.1.2.3</t>
  </si>
  <si>
    <t>4.3.3</t>
  </si>
  <si>
    <t>4.3</t>
  </si>
  <si>
    <t>4.2.3</t>
  </si>
  <si>
    <t>4.1.2.4</t>
  </si>
  <si>
    <t>4.1.2.5</t>
  </si>
  <si>
    <t>4.1.2.1.1</t>
  </si>
  <si>
    <t>4.1.2.1.2</t>
  </si>
  <si>
    <t>4.1.2.1.3</t>
  </si>
  <si>
    <t>4.1.2.1.1.1</t>
  </si>
  <si>
    <t>4.1.2.1.1.2</t>
  </si>
  <si>
    <t>4.1.2.1.2.1</t>
  </si>
  <si>
    <t>4.1.2.1.2.2</t>
  </si>
  <si>
    <t>4.1.2.2.1</t>
  </si>
  <si>
    <t>4.1.2.2.2</t>
  </si>
  <si>
    <t>4.1.2.4.1</t>
  </si>
  <si>
    <t>4.1.2.4.2</t>
  </si>
  <si>
    <t>4.1.2.4.1.1</t>
  </si>
  <si>
    <t>4.1.2.4.1.2</t>
  </si>
  <si>
    <t>4.1.2.4.1.3</t>
  </si>
  <si>
    <t>4.1.2.4.1.4</t>
  </si>
  <si>
    <t>4.1.2.4.1.5</t>
  </si>
  <si>
    <t>4.1.2.4.1.6</t>
  </si>
  <si>
    <t>4.1.2.4.2.1</t>
  </si>
  <si>
    <t>4.1.2.4.2.2</t>
  </si>
  <si>
    <t>4.1.3.1</t>
  </si>
  <si>
    <t>4.1.3.2</t>
  </si>
  <si>
    <t>4.1.3.3</t>
  </si>
  <si>
    <t>4.1.3.4</t>
  </si>
  <si>
    <t>[1] 2022 GHG emission intensity has been restated due to changes in GE production data.</t>
  </si>
  <si>
    <t>4.2</t>
  </si>
  <si>
    <t>Scope 2 (market based)</t>
  </si>
  <si>
    <t>GHG emissions in 2023 (Scope 1 and Scope 2): site level</t>
  </si>
  <si>
    <t>4.2.1</t>
  </si>
  <si>
    <t>4.2.2</t>
  </si>
  <si>
    <t>Energy consumption by source (Group-wide data)</t>
  </si>
  <si>
    <t>Non-renewable electricity</t>
  </si>
  <si>
    <t>Renewable electricity</t>
  </si>
  <si>
    <t>Electricity from nuclear power plants</t>
  </si>
  <si>
    <t>GJ per Koz of GE</t>
  </si>
  <si>
    <t>Energy intensity dynamics</t>
  </si>
  <si>
    <t>% y-o-y</t>
  </si>
  <si>
    <t>Energy intensity [2]</t>
  </si>
  <si>
    <t>[2] 2022 energy intensity has been restated due to changes in GE production data.</t>
  </si>
  <si>
    <t>4.3.1</t>
  </si>
  <si>
    <t>4.3.2</t>
  </si>
  <si>
    <t>4.3.4</t>
  </si>
  <si>
    <t>4.3.5</t>
  </si>
  <si>
    <t>4.3.6</t>
  </si>
  <si>
    <t>4.3.7</t>
  </si>
  <si>
    <t>4.3.8</t>
  </si>
  <si>
    <t>4.3.9</t>
  </si>
  <si>
    <t>4.3.10</t>
  </si>
  <si>
    <t>4.3.1.1</t>
  </si>
  <si>
    <t>4.3.1.2</t>
  </si>
  <si>
    <t>4.3.1.3</t>
  </si>
  <si>
    <t>4.3.2.1</t>
  </si>
  <si>
    <t>4.3.2.2</t>
  </si>
  <si>
    <t>4.3.2.3</t>
  </si>
  <si>
    <t>4.5</t>
  </si>
  <si>
    <t>4.5.1</t>
  </si>
  <si>
    <t>4.5.2</t>
  </si>
  <si>
    <t>4.5.1.1</t>
  </si>
  <si>
    <t>4.5.1.2</t>
  </si>
  <si>
    <t>4.5.1.3</t>
  </si>
  <si>
    <t>4.5.1.4</t>
  </si>
  <si>
    <t>4.5.1.5</t>
  </si>
  <si>
    <t>4.5.2.1</t>
  </si>
  <si>
    <t>4.5.2.2</t>
  </si>
  <si>
    <t>4.5.2.3</t>
  </si>
  <si>
    <t>4.5.2.4</t>
  </si>
  <si>
    <t>4.5.2.5</t>
  </si>
  <si>
    <t>Heat utilisation systems</t>
  </si>
  <si>
    <t>Electricity and heat consumption by source (Group-wide data)</t>
  </si>
  <si>
    <t>4.4</t>
  </si>
  <si>
    <t>4.4.1</t>
  </si>
  <si>
    <t>4.4.2</t>
  </si>
  <si>
    <t>4.4.3</t>
  </si>
  <si>
    <t>4.4.4</t>
  </si>
  <si>
    <t>4.4.5</t>
  </si>
  <si>
    <t>4.4.6</t>
  </si>
  <si>
    <t>4.4.7</t>
  </si>
  <si>
    <t>for transport and mobile machinery</t>
  </si>
  <si>
    <t>for electricity generation</t>
  </si>
  <si>
    <t>for heat</t>
  </si>
  <si>
    <t>Renewable self-generation (solar/wind)</t>
  </si>
  <si>
    <t>4.4.1.1</t>
  </si>
  <si>
    <t>4.4.1.2</t>
  </si>
  <si>
    <t>4.4.1.3</t>
  </si>
  <si>
    <t>4.4.2.1</t>
  </si>
  <si>
    <t>4.4.2.2</t>
  </si>
  <si>
    <t>4.4.2.3</t>
  </si>
  <si>
    <t>4.6</t>
  </si>
  <si>
    <t>4.6.1</t>
  </si>
  <si>
    <t>4.6.2</t>
  </si>
  <si>
    <t>4.6.1.1</t>
  </si>
  <si>
    <t>4.6.1.2</t>
  </si>
  <si>
    <t>4.6.1.3</t>
  </si>
  <si>
    <t>4.6.1.4</t>
  </si>
  <si>
    <t>4.6.1.5</t>
  </si>
  <si>
    <t>4.6.2.1</t>
  </si>
  <si>
    <t>4.6.2.2</t>
  </si>
  <si>
    <t>5.1</t>
  </si>
  <si>
    <t>5.2</t>
  </si>
  <si>
    <t>Total value of financial contributions to political parties, politicians, and political action committees, including:</t>
  </si>
  <si>
    <t>Number of new partnership agreements in Kazakhstan</t>
  </si>
  <si>
    <t>5.1.1</t>
  </si>
  <si>
    <t>5.1.2</t>
  </si>
  <si>
    <t>5.1.3</t>
  </si>
  <si>
    <t>5.1.4</t>
  </si>
  <si>
    <t>5.1.1.1</t>
  </si>
  <si>
    <t>5.1.1.2</t>
  </si>
  <si>
    <t>5.1.1.1.1</t>
  </si>
  <si>
    <t>5.1.1.1.2</t>
  </si>
  <si>
    <t>5.1.1.1.3</t>
  </si>
  <si>
    <t>5.1.1.1.4</t>
  </si>
  <si>
    <t>5.1.1.1.5</t>
  </si>
  <si>
    <t>5.1.1.1.6</t>
  </si>
  <si>
    <t>5.1.2.1</t>
  </si>
  <si>
    <t>5.1.2.2</t>
  </si>
  <si>
    <t>5.1.3.1</t>
  </si>
  <si>
    <t>5.1.3.2</t>
  </si>
  <si>
    <t>Group stakeholder engagement data</t>
  </si>
  <si>
    <t>Communities enquiries, including:</t>
  </si>
  <si>
    <t>Charity and targeted financial assistance</t>
  </si>
  <si>
    <t>Sport and sports events</t>
  </si>
  <si>
    <t>5.2.1</t>
  </si>
  <si>
    <t>5.2.2</t>
  </si>
  <si>
    <t>5.2.1.1</t>
  </si>
  <si>
    <t>5.2.1.2</t>
  </si>
  <si>
    <t>5.2.2.1</t>
  </si>
  <si>
    <t>5.2.2.1.1</t>
  </si>
  <si>
    <t>5.2.2.1.2</t>
  </si>
  <si>
    <t>5.2.2.1.3</t>
  </si>
  <si>
    <t>5.2.2.1.4</t>
  </si>
  <si>
    <t>5.2.2.1.5</t>
  </si>
  <si>
    <t>5.2.2.1.6</t>
  </si>
  <si>
    <t>5.2.2.1.7</t>
  </si>
  <si>
    <t>5.2.2.1.8</t>
  </si>
  <si>
    <t>5.2.2.1.9</t>
  </si>
  <si>
    <t>5.2.2.1.10</t>
  </si>
  <si>
    <t>5.2.2.2</t>
  </si>
  <si>
    <t>5.2.2.3</t>
  </si>
  <si>
    <t>5.2.2.3.1</t>
  </si>
  <si>
    <t>5.2.2.3.2</t>
  </si>
  <si>
    <t xml:space="preserve"> 36:1</t>
  </si>
  <si>
    <t>Prevented loss Group-wide</t>
  </si>
  <si>
    <t>Business ethics</t>
  </si>
  <si>
    <t>6.1</t>
  </si>
  <si>
    <t>6.1.1</t>
  </si>
  <si>
    <t>6.1.2</t>
  </si>
  <si>
    <t>6.1.3</t>
  </si>
  <si>
    <t>6.1.4</t>
  </si>
  <si>
    <t>6.1.5</t>
  </si>
  <si>
    <t>6.1.6</t>
  </si>
  <si>
    <t>6.1.7</t>
  </si>
  <si>
    <t>6.2</t>
  </si>
  <si>
    <t>6.2.1</t>
  </si>
  <si>
    <t>6.2.2</t>
  </si>
  <si>
    <t>6.2.3</t>
  </si>
  <si>
    <t>6.2.4</t>
  </si>
  <si>
    <t>6.3</t>
  </si>
  <si>
    <t>6.3.1</t>
  </si>
  <si>
    <t>6.3.2</t>
  </si>
  <si>
    <t>6.3.3</t>
  </si>
  <si>
    <t>6.3.4</t>
  </si>
  <si>
    <t>6.4</t>
  </si>
  <si>
    <t>6.4.1</t>
  </si>
  <si>
    <t>6.4.2</t>
  </si>
  <si>
    <t>6.4.3</t>
  </si>
  <si>
    <t>6.5</t>
  </si>
  <si>
    <t>6.5.1</t>
  </si>
  <si>
    <t>6.5.2</t>
  </si>
  <si>
    <t>6.5.3</t>
  </si>
  <si>
    <t>6.6.1</t>
  </si>
  <si>
    <t>6.6</t>
  </si>
  <si>
    <t>6.6.2</t>
  </si>
  <si>
    <t>6.6.3</t>
  </si>
  <si>
    <t>6.6.4</t>
  </si>
  <si>
    <t>6.6.5</t>
  </si>
  <si>
    <t>6.7</t>
  </si>
  <si>
    <t>6.7.1</t>
  </si>
  <si>
    <t>6.7.2</t>
  </si>
  <si>
    <t>6.7.3</t>
  </si>
  <si>
    <t>6.7.4</t>
  </si>
  <si>
    <t>6.7.5</t>
  </si>
  <si>
    <t>6.8</t>
  </si>
  <si>
    <t>6.8.1</t>
  </si>
  <si>
    <t>6.8.2</t>
  </si>
  <si>
    <t>6.9</t>
  </si>
  <si>
    <t>6.9.1</t>
  </si>
  <si>
    <t>6.9.2</t>
  </si>
  <si>
    <t>6.9.3</t>
  </si>
  <si>
    <t>6.9.2.1</t>
  </si>
  <si>
    <t>6.9.2.2</t>
  </si>
  <si>
    <t>6.10</t>
  </si>
  <si>
    <t>6.10.1</t>
  </si>
  <si>
    <t>6.10.2</t>
  </si>
  <si>
    <t>6.10.2.1</t>
  </si>
  <si>
    <t>6.10.2.2</t>
  </si>
  <si>
    <t>6.10.2.3</t>
  </si>
  <si>
    <t>6.10.2.4</t>
  </si>
  <si>
    <t>6.10.2.5</t>
  </si>
  <si>
    <t>6.10.2.6</t>
  </si>
  <si>
    <t>6.10.2.7</t>
  </si>
  <si>
    <t>6.10.1.1</t>
  </si>
  <si>
    <t>6.10.1.2</t>
  </si>
  <si>
    <t>6.10.1.3</t>
  </si>
  <si>
    <t>6.10.1.4</t>
  </si>
  <si>
    <t>6.10.1.5</t>
  </si>
  <si>
    <t>6.10.1.6</t>
  </si>
  <si>
    <t>6.10.1.7</t>
  </si>
  <si>
    <t>H</t>
  </si>
  <si>
    <t>N</t>
  </si>
  <si>
    <t>N1-1</t>
  </si>
  <si>
    <t>N1-2</t>
  </si>
  <si>
    <t>N2-1</t>
  </si>
  <si>
    <t>N2-2</t>
  </si>
  <si>
    <t>N2-3</t>
  </si>
  <si>
    <t>N2-4</t>
  </si>
  <si>
    <t>N2-5</t>
  </si>
  <si>
    <t>N2-6</t>
  </si>
  <si>
    <t>N2-7</t>
  </si>
  <si>
    <t>N2-8</t>
  </si>
  <si>
    <t>N2-9</t>
  </si>
  <si>
    <t>N2-10</t>
  </si>
  <si>
    <t>N2-11</t>
  </si>
  <si>
    <t>N2-12</t>
  </si>
  <si>
    <t>N3-1</t>
  </si>
  <si>
    <t>N3-2</t>
  </si>
  <si>
    <t>N3-3</t>
  </si>
  <si>
    <t>N3-4</t>
  </si>
  <si>
    <t>N3-5</t>
  </si>
  <si>
    <t>N4-1</t>
  </si>
  <si>
    <t>N4-2</t>
  </si>
  <si>
    <t>N6-1</t>
  </si>
  <si>
    <t>N6-2</t>
  </si>
  <si>
    <t>S1</t>
  </si>
  <si>
    <t>S2</t>
  </si>
  <si>
    <t>S3</t>
  </si>
  <si>
    <t>Purchased electricity from nuclear power plants</t>
  </si>
  <si>
    <t>1</t>
  </si>
  <si>
    <t>ENG</t>
  </si>
  <si>
    <t>ID</t>
  </si>
  <si>
    <t>Metric</t>
  </si>
  <si>
    <t>Unit</t>
  </si>
  <si>
    <t>Единица измерения</t>
  </si>
  <si>
    <t>Примечания:</t>
  </si>
  <si>
    <t>Охрана труда и промышленная безопасность</t>
  </si>
  <si>
    <t>Всего несчастных случаев, в том числе:</t>
  </si>
  <si>
    <t>ед.</t>
  </si>
  <si>
    <t>коэффициент</t>
  </si>
  <si>
    <t>Несчастные случаи со смертельным исходом</t>
  </si>
  <si>
    <t>Тяжелые несчастные случаи</t>
  </si>
  <si>
    <t>Легкие несчастные случаи</t>
  </si>
  <si>
    <t>Количество рабочих дней, потерянных в результате несчастных случаев на рабочем месте [2]</t>
  </si>
  <si>
    <t>Профессиональные заболевания и проблемы со здоровьем</t>
  </si>
  <si>
    <t>дней</t>
  </si>
  <si>
    <t>Происшествия без последствий</t>
  </si>
  <si>
    <t>Показатели травматизма среди подрядчиков (данные по Группе)</t>
  </si>
  <si>
    <t>Employees by type of employment contract in Kazakhstan segment in 2023 [9]</t>
  </si>
  <si>
    <t>Сотрудники</t>
  </si>
  <si>
    <t>Состав персонала и текучесть кадров (данные по Группе)</t>
  </si>
  <si>
    <t>Численность персонала</t>
  </si>
  <si>
    <t>Средняя численность</t>
  </si>
  <si>
    <t>Общая численность на 31 декабря [1]</t>
  </si>
  <si>
    <t>Сотрудники, трудоустроенные в отчетном периоде</t>
  </si>
  <si>
    <t>Доля женщин в общей численности персонала</t>
  </si>
  <si>
    <t>Работники подрядных организаций (средняя численность)</t>
  </si>
  <si>
    <t>Текучесть кадров [2]</t>
  </si>
  <si>
    <t>Коэффициент недобровольной текучести кадров [4]</t>
  </si>
  <si>
    <t>Коэффициент добровольной текучести кадров [3]</t>
  </si>
  <si>
    <t>Доля сотрудников производственных предприятий, состоящих в коллективных договорах</t>
  </si>
  <si>
    <t>Доля сотрудников, состоящих в коллективных договорах (среди производственных и непроизводственных активов)</t>
  </si>
  <si>
    <t>Состав персонала и текучесть кадров (активы в Казахстане)</t>
  </si>
  <si>
    <t>Женщины</t>
  </si>
  <si>
    <t>Мужчины</t>
  </si>
  <si>
    <t>Состав персонала в разбивке по полу (активы в Казахстане)</t>
  </si>
  <si>
    <t>Доля женщин-руководителей [5]</t>
  </si>
  <si>
    <t>Доля женщин-специалистов [6]</t>
  </si>
  <si>
    <t>Доля женщин-рабочих [7]</t>
  </si>
  <si>
    <t>Разрыв в оплате труда между мужчинами и женщинами [8]</t>
  </si>
  <si>
    <t>Сотрудники младше 30 лет:</t>
  </si>
  <si>
    <t>чел.</t>
  </si>
  <si>
    <t>Доля сотрудников младше 30 лет</t>
  </si>
  <si>
    <t>Сотрудники в возрасте от 30 до 50 лет:</t>
  </si>
  <si>
    <t>Доля сотрудников в возрасте от 30 до 50 лет</t>
  </si>
  <si>
    <t>Сотрудники старше 50 лет:</t>
  </si>
  <si>
    <t>Доля сотрудников старше 50 лет</t>
  </si>
  <si>
    <t>Сотрудники, работающие по бессрочному трудовому договору</t>
  </si>
  <si>
    <t>Сотрудники, работающие по срочному трудовому договору</t>
  </si>
  <si>
    <t>Сотрудники, работающие полный рабочий день</t>
  </si>
  <si>
    <t>Сотрудники, работающие неполный рабочий день</t>
  </si>
  <si>
    <t>Состав персонала в разбивкe по типу трудового договора и типу занятости (активы в Казахстане) [9]</t>
  </si>
  <si>
    <t>RUS</t>
  </si>
  <si>
    <t>По типу занятости</t>
  </si>
  <si>
    <t>По типу трудового договора</t>
  </si>
  <si>
    <t>Доля в численности персонала, %</t>
  </si>
  <si>
    <t>Дополнительная информация (активы в Казахстане)</t>
  </si>
  <si>
    <t>Сотрудники с инвалидностью</t>
  </si>
  <si>
    <t>Количество сотрудников, взявших отпуск по уходу за ребенком:</t>
  </si>
  <si>
    <t>Доля сотрудников, вернувшихся на работу после отпуска по уходу за ребенком</t>
  </si>
  <si>
    <t>Российская Федерация</t>
  </si>
  <si>
    <t>Республика Казахстан</t>
  </si>
  <si>
    <t>Обучение персонала</t>
  </si>
  <si>
    <t>В разбивке по полу</t>
  </si>
  <si>
    <t>В разбивке по уровню сотрудников</t>
  </si>
  <si>
    <t>Руководители</t>
  </si>
  <si>
    <t>Специалисты</t>
  </si>
  <si>
    <t>Рабочие</t>
  </si>
  <si>
    <t>Среднее количество часов необязательного обучения на одного сотрудника (в год)</t>
  </si>
  <si>
    <t>Объем инвестиций в обучение одного сотрудника (в год)</t>
  </si>
  <si>
    <t>$ тыс.</t>
  </si>
  <si>
    <t>Группа в целом</t>
  </si>
  <si>
    <t>Активы в Казахстане</t>
  </si>
  <si>
    <t>Количество сотрудников, прошедших обучение</t>
  </si>
  <si>
    <t>Общий объем инвестиций в обучение [11]</t>
  </si>
  <si>
    <t>Среднее количество часов обучения на одного сотрудника (в год) [10]</t>
  </si>
  <si>
    <t>В разбивке по типу обучения</t>
  </si>
  <si>
    <t>Внутренние коммуникации</t>
  </si>
  <si>
    <t xml:space="preserve">Организация и обеспечение труда (в т.ч. СИЗ, спецодеждой и инструментами)
</t>
  </si>
  <si>
    <t>Вознаграждение</t>
  </si>
  <si>
    <t xml:space="preserve">Социальные выплаты </t>
  </si>
  <si>
    <t xml:space="preserve">Охрана здоровья и безопасность </t>
  </si>
  <si>
    <t xml:space="preserve">Обучение и развитие </t>
  </si>
  <si>
    <t xml:space="preserve">Жилищные условия </t>
  </si>
  <si>
    <t>Корпоративные мероприятия, профессиональные конкурсы и спорт</t>
  </si>
  <si>
    <t>Перспективы развития Компании</t>
  </si>
  <si>
    <t>Доля рассмотренных обращений</t>
  </si>
  <si>
    <t>Обращения сотрудников (данные по Группе)</t>
  </si>
  <si>
    <t>Обращения сотрудников (активы в Казахстане), включая категории:</t>
  </si>
  <si>
    <t>[3] Включает сотрудников, уволившихся из компании по собственному желанию из-за неудовлетворенности работой.</t>
  </si>
  <si>
    <t>[4] Включает сотрудников, которые были уволены по инициативе работодателя.</t>
  </si>
  <si>
    <t>[5] Руководители включают сотрудников, занимающих должности руководителей подразделений: директора, начальники управлений, начальники отделов, эксперты, руководители проектов и т.д., а также главные специалисты, например, главный бухгалтер, главный диспетчер, главный инженер, главный механик, главный обогатитель, главный геолог и их заместители.</t>
  </si>
  <si>
    <t>[6] Специалисты – это сотрудники, занимающие инженерные, технические, экономические и подобные должности. В частности, бухгалтеры, геологи, диспетчеры, инженеры, инспекторы, механики, сметчики, редакторы, экономисты, энергетики, юрисконсульты и т.д., а также их заместители. В эту категорию также входят офисные работники, включая администраторов, вахтеров, контролеров, секретарей.</t>
  </si>
  <si>
    <t>[7] Рабочие включают сотрудников, непосредственно задействованных в производственных процессах, а также тех, кто занимается ремонтом, перевозкой продукции и пассажиров, предоставлением материальных услуг и т.д.</t>
  </si>
  <si>
    <t>[8] Рассчитывается как разница между средним вознаграждением мужчин и средним вознаграждением женщин, поделенная на среднее вознаграждение женщин.</t>
  </si>
  <si>
    <t>[10] С 2021 года применяется новая методология расчета для обеспечения лучшего соответствия стандарту GRI-404. Сравнительные данные за 2020 год были пересчитаны. Данные за 2019 год, рассчитанные ранее применяемым способом, считаются нерепрезентативными.</t>
  </si>
  <si>
    <t>[12] Обязательное обучение в основном включает в себя обучение по охране труда и промышленной безопасности.</t>
  </si>
  <si>
    <t>[11] Косвенные расходы, связанные с проездом к месту проведения обучения, исключены с 2019 года.</t>
  </si>
  <si>
    <t>[9] Состав персонала в разбивкe по типу трудового договора и типу занятости приведен на основании данных об общей численности персонала на 31 декабря 2023 года.</t>
  </si>
  <si>
    <t>[1] Показатель включает как основных сотрудников, так и сотрудников, работающих по совместительству (в т.ч. тех, кто работает по совместительству сразу на нескольких предприятиях Группы).</t>
  </si>
  <si>
    <t>[2] Из-за изменений в стандартах внутренней отчетности, данные по коэффициенту прочей текучести (не связанной с добровольным или недобровольным увольнением) не раскрываются в данном датапаке.</t>
  </si>
  <si>
    <t>тыс. куб. м</t>
  </si>
  <si>
    <t>куб. м/тыс. т переработанной руды</t>
  </si>
  <si>
    <t>т</t>
  </si>
  <si>
    <t>га</t>
  </si>
  <si>
    <t>Вода</t>
  </si>
  <si>
    <t>Внешние системы водоснабжения</t>
  </si>
  <si>
    <t>Повторно используемая и оборотная вода, включая:</t>
  </si>
  <si>
    <t>Сточная вода</t>
  </si>
  <si>
    <t>в водотоки</t>
  </si>
  <si>
    <t>на рельеф</t>
  </si>
  <si>
    <t>в канализацию</t>
  </si>
  <si>
    <t>Управление водными ресурсами (данные по Группе)</t>
  </si>
  <si>
    <t>Забор воды, включая:</t>
  </si>
  <si>
    <t>Забор свежей воды, включая:</t>
  </si>
  <si>
    <t>Сбор сточных вод (дренажные, карьерные и шахтные воды)</t>
  </si>
  <si>
    <t>Водоотведение, включая:</t>
  </si>
  <si>
    <t>Отведение использованных и очищенных вод</t>
  </si>
  <si>
    <t>Отведение собранных и очищенных сточных вод</t>
  </si>
  <si>
    <t>Использование воды, включая:</t>
  </si>
  <si>
    <t>Свежая вода</t>
  </si>
  <si>
    <t>Общий объем водопотребления</t>
  </si>
  <si>
    <t>Удельное потребление свежей воды на технологические нужды [1]</t>
  </si>
  <si>
    <t>Отходы</t>
  </si>
  <si>
    <t>Образование отходов и обращение с отходами (данные по Группе)</t>
  </si>
  <si>
    <t>Образование отходов и обращение с отходами (активы в Казахстане)</t>
  </si>
  <si>
    <t>По виду отходов</t>
  </si>
  <si>
    <t>Сухое складирование</t>
  </si>
  <si>
    <t>Хвостохранилища</t>
  </si>
  <si>
    <t>Прочие отходы (металл, пластик, бумага и пр.)</t>
  </si>
  <si>
    <t>По классу опасности</t>
  </si>
  <si>
    <t>Неопасные отходы</t>
  </si>
  <si>
    <t>Опасные отходы</t>
  </si>
  <si>
    <t>По способу обращения</t>
  </si>
  <si>
    <t>Размещенные отходы</t>
  </si>
  <si>
    <t>Утилизированнные отходы, включая:</t>
  </si>
  <si>
    <t>Повторно использованные отходы</t>
  </si>
  <si>
    <t>Обезвреженные отходы</t>
  </si>
  <si>
    <t>Доля повторно использованных отходов</t>
  </si>
  <si>
    <t>Доля повторно использованных минеральных отходов</t>
  </si>
  <si>
    <t>Доля повторно использованных неминеральных отходов</t>
  </si>
  <si>
    <t>Вскрышные породы</t>
  </si>
  <si>
    <t>Общий объем образованных отходов</t>
  </si>
  <si>
    <t>Tailings, including: [2]</t>
  </si>
  <si>
    <t>Хвосты обогащения, включая: [2]</t>
  </si>
  <si>
    <t>Доля сухого складирования хвостов</t>
  </si>
  <si>
    <t>Опасные отходы [3]</t>
  </si>
  <si>
    <t>Управление водными ресурсами (активы в Казахстане)</t>
  </si>
  <si>
    <t>На территории предприятия</t>
  </si>
  <si>
    <t>Посредством сторонних организаций</t>
  </si>
  <si>
    <t>Качество воздуха</t>
  </si>
  <si>
    <t>Оксид углерода</t>
  </si>
  <si>
    <t>Озоноразрушающие вещества, эквивалентные ХФУ 11</t>
  </si>
  <si>
    <t>Летучие органические соединения (ЛОС)</t>
  </si>
  <si>
    <t>Ртуть (Hg)</t>
  </si>
  <si>
    <t>Свинец (Pb)</t>
  </si>
  <si>
    <t>Выбросы загрязняющих веществ (данные по Группе)</t>
  </si>
  <si>
    <t>Твердые частицы</t>
  </si>
  <si>
    <t>Биоразнообразие и использование земель</t>
  </si>
  <si>
    <t>Общая площадь земель в собственности и аренде</t>
  </si>
  <si>
    <t>Площадь нарушенных земель за год</t>
  </si>
  <si>
    <t>Площадь рекультивированных земель за год</t>
  </si>
  <si>
    <t>Общая площадь нарушенных и еще не рекультивированных земель</t>
  </si>
  <si>
    <t>Категория (согласно классификации МСОП)</t>
  </si>
  <si>
    <t>Исчезающие</t>
  </si>
  <si>
    <t>Уязвимые</t>
  </si>
  <si>
    <t>Близкие к уязвимому положению</t>
  </si>
  <si>
    <t>Вызывающие наименьшие опасения</t>
  </si>
  <si>
    <t>Красные списки стран</t>
  </si>
  <si>
    <t>Красная книга</t>
  </si>
  <si>
    <t>Эндемические виды</t>
  </si>
  <si>
    <t>Находящиеся на грани полного исчезновения</t>
  </si>
  <si>
    <t>Используемые материалы</t>
  </si>
  <si>
    <t>Известняк</t>
  </si>
  <si>
    <t>Известь</t>
  </si>
  <si>
    <t>Измельчающие тела</t>
  </si>
  <si>
    <t>Цианид натрия</t>
  </si>
  <si>
    <t>Карбонат натрия</t>
  </si>
  <si>
    <t>Аммиачная селитра</t>
  </si>
  <si>
    <t>Гранулит</t>
  </si>
  <si>
    <t>Пергидроль</t>
  </si>
  <si>
    <t>Цемент</t>
  </si>
  <si>
    <t>Флотореагенты</t>
  </si>
  <si>
    <t>Инвестиции в охрану окружающей среды</t>
  </si>
  <si>
    <t>Инвестиции в охрану окружающей среды, включая:</t>
  </si>
  <si>
    <t>Охрана водных ресурсов</t>
  </si>
  <si>
    <t xml:space="preserve">Доля инвестиций в окружающую среду в выручке </t>
  </si>
  <si>
    <t>Инвестиции в охрану окружающей среды (данные по Группе), включая:</t>
  </si>
  <si>
    <t>Охрана земельных ресурсов [4]</t>
  </si>
  <si>
    <t>Прочее [5]</t>
  </si>
  <si>
    <t>Биоразнообразие</t>
  </si>
  <si>
    <t>Инвестиции в охрану окружающей среды (активы в Казахстане), включая:</t>
  </si>
  <si>
    <t>3.5.3-1</t>
  </si>
  <si>
    <t>3.5.3-2</t>
  </si>
  <si>
    <t>Количество видов в зоне непосредственного влияния (выявленные на территории предприятия)</t>
  </si>
  <si>
    <t>Number of species in the direct impact area (found at the site)</t>
  </si>
  <si>
    <t>Количество видов в зоне косвенного влияния (в радиусе 1 км от предприятия)</t>
  </si>
  <si>
    <t>Операционные затраты, $ тыс.</t>
  </si>
  <si>
    <t>Капитальные затраты, $ тыс.</t>
  </si>
  <si>
    <t>Доля операционных затрат в общих затратах, %</t>
  </si>
  <si>
    <t>Доля капитальных затрат в общих затратах, %</t>
  </si>
  <si>
    <t>[1] Данный показатель не включает воду, использованную на хозяйственно-питьевые нужды.</t>
  </si>
  <si>
    <t>[2] Данные за 2021 год были пересмотрены по причине совершенствования процедур учета отходов.</t>
  </si>
  <si>
    <t>[3] Рост объемов в 2022-2023 году обусловлен изменениями в законодательстве Казахстана, регулирующем классификацию отходов.</t>
  </si>
  <si>
    <t>[4] Включая мероприятия по рекультивации.</t>
  </si>
  <si>
    <t>[5] Включая научно-исследовательскую деятельность и предотвращение шумового загрязнения.</t>
  </si>
  <si>
    <t>[5] Including scientific research and noise pollution.</t>
  </si>
  <si>
    <t>GHG Intensity (scope 1 + scope 2) [1]</t>
  </si>
  <si>
    <t>ГДж</t>
  </si>
  <si>
    <t>% год к году</t>
  </si>
  <si>
    <t>Выбросы парниковых газов</t>
  </si>
  <si>
    <t>Область охвата 1 (прямые выбросы), включая:</t>
  </si>
  <si>
    <t>Выбросы при сжигании топлива в стационарных источниках, включая:</t>
  </si>
  <si>
    <t>Стационарные источники, находящиеся во владении организации</t>
  </si>
  <si>
    <t>Стационарные источники подрядчиков, работающих на территории организации</t>
  </si>
  <si>
    <t>Выбросы при сжигании топлива в передвижных источниках, включая:</t>
  </si>
  <si>
    <t>Передвижные источники, находящиеся во владении организации</t>
  </si>
  <si>
    <t>Передвижные источники подрядчиков, работающих на территории организации</t>
  </si>
  <si>
    <t>Выбросы при захоронении и сжигании отходов</t>
  </si>
  <si>
    <t>Область охвата 2 (косвенные энергетические выбросы)</t>
  </si>
  <si>
    <t>Выбросы, рассчитываемые по усредненным региональным показателям (location based)</t>
  </si>
  <si>
    <t>Область охвата 3 (другие косвенные выбросы), включая:</t>
  </si>
  <si>
    <t>Верхний сегмент</t>
  </si>
  <si>
    <t>Деятельность, связанная с энергией, но не включенная в области 1 и 2</t>
  </si>
  <si>
    <t>Закупленная продукция</t>
  </si>
  <si>
    <t>Основное оборудование</t>
  </si>
  <si>
    <t>Транспортировка и распределение в верхнем сегменте</t>
  </si>
  <si>
    <t>Командировки</t>
  </si>
  <si>
    <t>Поездки сотрудников на работу</t>
  </si>
  <si>
    <t>Нижний сегмент</t>
  </si>
  <si>
    <t>Транспортировка и распределение в нижнем сегменте</t>
  </si>
  <si>
    <t>Переработка реализованной продукции</t>
  </si>
  <si>
    <t>Удельные выбросы парниковых газов (области охвата 1 и 2)</t>
  </si>
  <si>
    <t>Область охвата 1 (прямые выбросы)</t>
  </si>
  <si>
    <t>Прямые и косвенные энергетические выбросы (область охвата 1 область охвата 2 по рыночному методу)</t>
  </si>
  <si>
    <t>Область охвата 3 (другие косвенные выбросы)</t>
  </si>
  <si>
    <t>Удельные выбросы парниковых газов (области охвата 1 и 2) [1]</t>
  </si>
  <si>
    <t>Выбросы, рассчитываемые по рыночному методу (market based)</t>
  </si>
  <si>
    <t>Активы в России</t>
  </si>
  <si>
    <t>Дизельное топливо, включая:</t>
  </si>
  <si>
    <t>Дизельное топливо для транспорта и самоходной техники</t>
  </si>
  <si>
    <t>Дизельное топливо для выработки электроэнергии</t>
  </si>
  <si>
    <t>Дизельное топливо для выработки теплоэнергии</t>
  </si>
  <si>
    <t>Покупная электроэнергия</t>
  </si>
  <si>
    <t>Уголь для выработки теплоэнергии</t>
  </si>
  <si>
    <t>Природный газ для выработки теплоэнергии</t>
  </si>
  <si>
    <t>Бензин</t>
  </si>
  <si>
    <t>Отработанные масла</t>
  </si>
  <si>
    <t>Возобновляемые источники энергии (солнечная/ветровая энергия)</t>
  </si>
  <si>
    <t>Общее энергопотребление</t>
  </si>
  <si>
    <t>Энергопотребление (в целом по Группе)</t>
  </si>
  <si>
    <t>Невозобновляемая электроэнергия</t>
  </si>
  <si>
    <t>Возобновляемая электроэнергия</t>
  </si>
  <si>
    <t>Атомная электроэнергия</t>
  </si>
  <si>
    <t>Энергоемкость [2]</t>
  </si>
  <si>
    <t>Динамика энергоемкости</t>
  </si>
  <si>
    <t>Потребление электроэнергии, включая:</t>
  </si>
  <si>
    <t>Выработанная невозобновляемая электроэнергия (дизельное топливо)</t>
  </si>
  <si>
    <t>Выработанная возобновляемая электроэнергия (солнечная/ветровая)</t>
  </si>
  <si>
    <t>Покупная невозобновляемая электроэнергия</t>
  </si>
  <si>
    <t>Покупная возобновляемая электроэнергия</t>
  </si>
  <si>
    <t>Потребление теплоэнергии, включая:</t>
  </si>
  <si>
    <t>Выработанная теплоэнергия (ископаемое топливо)</t>
  </si>
  <si>
    <t>Доля возобновляемой электроэнергии в общем объеме потребленной электроэнергии</t>
  </si>
  <si>
    <t xml:space="preserve">Доля возобновляемой электроэнергии в общем объеме выработанной электроэнергии </t>
  </si>
  <si>
    <t xml:space="preserve">Доля утилизированного тепла в общем объеме потребленной теплоэнергии </t>
  </si>
  <si>
    <t>Потребление электроэнергии и теплоэнергии (в целом по Группе)</t>
  </si>
  <si>
    <t>Покупная атомная электроэнергия</t>
  </si>
  <si>
    <t>Системы утилизации тепла</t>
  </si>
  <si>
    <t>Изменение климата и энергоменеджмент</t>
  </si>
  <si>
    <t>Местные сообщества</t>
  </si>
  <si>
    <t>Социальные инвестиции</t>
  </si>
  <si>
    <t>Объем инвестиций в социальную сферу, включая:</t>
  </si>
  <si>
    <t>Спорт</t>
  </si>
  <si>
    <t>Здравоохранение</t>
  </si>
  <si>
    <t>Культура и искусство</t>
  </si>
  <si>
    <t>Социальная инфраструктура населенных пунктов</t>
  </si>
  <si>
    <t>Благотворительность</t>
  </si>
  <si>
    <t>Доля инвестиций в социальную сферу в выручке</t>
  </si>
  <si>
    <t>Общая сумма денежных выплат политическим партиям, организациям и их представителям</t>
  </si>
  <si>
    <t>Взаимодействие с местными сообществами</t>
  </si>
  <si>
    <t>Доля обращений, на которые был дан ответ</t>
  </si>
  <si>
    <t>Встречи с заинтересованными сторонами, включая:</t>
  </si>
  <si>
    <t>Общественные слушания и собрания</t>
  </si>
  <si>
    <t>Посещения предприятий внешними заинтересованными лицами</t>
  </si>
  <si>
    <t>Образование</t>
  </si>
  <si>
    <t>Количество заключенных соглашений о сотрудничестве в Казахстане</t>
  </si>
  <si>
    <t>Встречи с заинтересованными сторонами</t>
  </si>
  <si>
    <t>Stakeholder meetings</t>
  </si>
  <si>
    <t>Трудоустройство</t>
  </si>
  <si>
    <t>Образование в области защиты окружающей среды</t>
  </si>
  <si>
    <t>Влияние предприятий на окружающую среду</t>
  </si>
  <si>
    <t>Корпоративное управление</t>
  </si>
  <si>
    <t xml:space="preserve">Независимость Совета директоров </t>
  </si>
  <si>
    <t>Председатель Совета</t>
  </si>
  <si>
    <t>Независимость Председателя Совета на момент назначения</t>
  </si>
  <si>
    <t xml:space="preserve">Независимые директора, не являющиеся исполнительными лицами Компании </t>
  </si>
  <si>
    <t>Директора, не являющиеся исполнительными лицами Компании</t>
  </si>
  <si>
    <t>Директора, имеющие исполнительные полномочия</t>
  </si>
  <si>
    <t>Доля независимых директоров, не являющихся исполнительными лицами Компании</t>
  </si>
  <si>
    <t>Независимость комитетов Совета директоров</t>
  </si>
  <si>
    <t>Комитет по аудиту и рискам</t>
  </si>
  <si>
    <t>Комитет по назначениям</t>
  </si>
  <si>
    <t>Комитет по вознаграждениям</t>
  </si>
  <si>
    <t>Комитет по безопасности и устойчивому развитию</t>
  </si>
  <si>
    <t>Гендерный состав Совета директоров</t>
  </si>
  <si>
    <t>Доля женщин</t>
  </si>
  <si>
    <t>Средний возраст</t>
  </si>
  <si>
    <t>years</t>
  </si>
  <si>
    <t>лет</t>
  </si>
  <si>
    <t>Гендерный состав высшего руководства</t>
  </si>
  <si>
    <t xml:space="preserve">Срок пребывания в должности </t>
  </si>
  <si>
    <t>0-2 года</t>
  </si>
  <si>
    <t>2-6 лет</t>
  </si>
  <si>
    <t xml:space="preserve">Баланс квалификации в Совете директоров </t>
  </si>
  <si>
    <t>Горное дело и устойчивое развитие</t>
  </si>
  <si>
    <t>Стратегия бизнеса</t>
  </si>
  <si>
    <t>Финансы</t>
  </si>
  <si>
    <t>Инвестиционная и банковская деятельность</t>
  </si>
  <si>
    <t>Право и корпоративное управление</t>
  </si>
  <si>
    <t>Вознаграждения</t>
  </si>
  <si>
    <t xml:space="preserve">Вознаграждение Главного исполнительного директора Группы </t>
  </si>
  <si>
    <t>Общее вознаграждение директоров, не являющихся исполнительными лицами Компании</t>
  </si>
  <si>
    <t>Соотношение вознаграждения Главного исполнительного директора Группы к медианному вознаграждению сотрудника Группы</t>
  </si>
  <si>
    <t>пропорции</t>
  </si>
  <si>
    <t>Вознаграждение исполнительного руководства, связанное с ESG</t>
  </si>
  <si>
    <t>Наличие условия об уменьшении или отмене выплат применительно к вознаграждению исполнительного руководства</t>
  </si>
  <si>
    <t>Требования к акционерному капиталу</t>
  </si>
  <si>
    <t>Требование к минимальному владению акциями применительно к исполнительному руководству</t>
  </si>
  <si>
    <t>Требование к владению акциями после прекращения найма применительно к исполнительному руководству</t>
  </si>
  <si>
    <t>Деловая этика</t>
  </si>
  <si>
    <t>Случаи коррупции – предупрежденные убытки (данные по Группе)</t>
  </si>
  <si>
    <t>Соответствие нормам законодательства и ответственность за созданный продукт</t>
  </si>
  <si>
    <t>Значительные штрафы</t>
  </si>
  <si>
    <t>Неденежные санкции</t>
  </si>
  <si>
    <t>Судебные разбирательства</t>
  </si>
  <si>
    <t>Штрафы за несоблюдение экологического законодательства и платежи за сверхнормативные выбросы</t>
  </si>
  <si>
    <t>Количество обоснованных жалоб в отношении нарушений в области защиты персональных данных покупателей или случаев разглашения персональных данных</t>
  </si>
  <si>
    <t>Штрафы за несоблюдение законодательства и нормативных требований в отношении предоставления или использования продукции и услуг в денежном выражении</t>
  </si>
  <si>
    <t>Количество случаев несоответствия продукции и услуг, произведенных Компанией, нормам безопасности и охраны здоровья</t>
  </si>
  <si>
    <t>Site level data 2023</t>
  </si>
  <si>
    <t>Данные по предприятиям за 2023 год</t>
  </si>
  <si>
    <t>Активы в Казахстане,</t>
  </si>
  <si>
    <t>включая:</t>
  </si>
  <si>
    <t>Варваринское</t>
  </si>
  <si>
    <t>Комаровское (часть Варваринского хаба)</t>
  </si>
  <si>
    <t>Contractor employees' safety in 2023: site level</t>
  </si>
  <si>
    <t>Water management in 2023: site level</t>
  </si>
  <si>
    <t>Управление водными ресурсами в 2023 году: в разбивке по предприятиям</t>
  </si>
  <si>
    <t>Область охвата 1</t>
  </si>
  <si>
    <t>Область охвата 2 (по рыночному методу)</t>
  </si>
  <si>
    <t>Области охвата 1 и 2 (по рыночному методу)</t>
  </si>
  <si>
    <t>Возобновляемые источники энергии  (солнечная/ветровая энергия)</t>
  </si>
  <si>
    <t xml:space="preserve">Топливо для транспорта и самоходной техники </t>
  </si>
  <si>
    <t>Топливо для выработки электроэнергии</t>
  </si>
  <si>
    <t>Топливо для выработки теплоэнергии</t>
  </si>
  <si>
    <t>Покупная электроэнергия, включая:</t>
  </si>
  <si>
    <t>Потребление электроэнергии</t>
  </si>
  <si>
    <t>Выработанная не возобновляемая электроэнергия (дизельное топливо)</t>
  </si>
  <si>
    <t>Покупная не возобновляемая электроэнергия</t>
  </si>
  <si>
    <t>Потребление теплоэнергии</t>
  </si>
  <si>
    <t>Language/ Язык</t>
  </si>
  <si>
    <t>С-1</t>
  </si>
  <si>
    <t>С-2</t>
  </si>
  <si>
    <t>С-3</t>
  </si>
  <si>
    <t>С-4</t>
  </si>
  <si>
    <t>С-5</t>
  </si>
  <si>
    <t>С-6</t>
  </si>
  <si>
    <t>С-7</t>
  </si>
  <si>
    <t>С-8</t>
  </si>
  <si>
    <t>С-9</t>
  </si>
  <si>
    <t>С-10</t>
  </si>
  <si>
    <t>С-11</t>
  </si>
  <si>
    <t>С-12</t>
  </si>
  <si>
    <t>С-13</t>
  </si>
  <si>
    <t>Среднее количество часов обязательного обучения на одного сотрудника (в год) [12]</t>
  </si>
  <si>
    <t>Окружающая среда</t>
  </si>
  <si>
    <t>[1] Удельные выбросы парниковых газов по областям охвата 1 и 2 за 2022 год были пересмотрены из-за уточнения показателя производства за 2022 год в унциях золотого эквивалента.</t>
  </si>
  <si>
    <t>[2] Энергоемкость за 2022 год была пересмотрена из-за уточнения показателя производства за 2022 год в унциях золотого эквивалента.</t>
  </si>
  <si>
    <t>Air pollutants in 2023: site level</t>
  </si>
  <si>
    <t>Energy consumption by source in 2023: site level</t>
  </si>
  <si>
    <t>Electricity and heat consumption by source in 2023: site level</t>
  </si>
  <si>
    <t>Энергопотребление в 2023 году: в разбивке по предприятиям</t>
  </si>
  <si>
    <t>Потребление электроэнергии и теплоэнергии в 2023 году: в разбивке по предприятиям</t>
  </si>
  <si>
    <t>Выбросы парниковых газов в 2023 году (области охвата 1 и 2): в разбивке по предприятиям</t>
  </si>
  <si>
    <t>Lands in 2023: site level</t>
  </si>
  <si>
    <t>Показатели травматизма среди подрядчиков в 2023 году: в разбивке по предприятиям</t>
  </si>
  <si>
    <t>Доля утилизированнных отходов в 2023 году: в разбивке по предприятиям</t>
  </si>
  <si>
    <t>Integrated Annual Report 2023</t>
  </si>
  <si>
    <t>Polymetal International plc</t>
  </si>
  <si>
    <t>ESG Datapack</t>
  </si>
  <si>
    <t>С-14</t>
  </si>
  <si>
    <t>Основные графики &gt;&gt;</t>
  </si>
  <si>
    <t>Охрана труда и промышленная безопасность &gt;&gt;</t>
  </si>
  <si>
    <t>Сотрудники &gt;&gt;</t>
  </si>
  <si>
    <t>Окружающая среда &gt;&gt;</t>
  </si>
  <si>
    <t>Местные сообщества &gt;&gt;</t>
  </si>
  <si>
    <t>Экономическая сфера &gt;&gt;</t>
  </si>
  <si>
    <t>Корпоративное управление &gt;&gt;</t>
  </si>
  <si>
    <t>Показатели по предприятиям &gt;&gt;</t>
  </si>
  <si>
    <t>Единицы измерения &gt;&gt;</t>
  </si>
  <si>
    <t>Данные по экологическим и социальным аспектам и корпоративному управлению (ESG)</t>
  </si>
  <si>
    <t>People &gt;&gt;</t>
  </si>
  <si>
    <t>Climate and Energy &gt;&gt;</t>
  </si>
  <si>
    <t>Изменение климата и энергоменеджмент &gt;&gt;</t>
  </si>
  <si>
    <t>U</t>
  </si>
  <si>
    <t>U-1</t>
  </si>
  <si>
    <t>U-2</t>
  </si>
  <si>
    <t>U-3</t>
  </si>
  <si>
    <t>U-4</t>
  </si>
  <si>
    <t>U-5</t>
  </si>
  <si>
    <t>U-6</t>
  </si>
  <si>
    <t>U-7</t>
  </si>
  <si>
    <t>U-8</t>
  </si>
  <si>
    <t>U-9</t>
  </si>
  <si>
    <t>U-10</t>
  </si>
  <si>
    <t>U-11</t>
  </si>
  <si>
    <t>U-12</t>
  </si>
  <si>
    <t>U-13</t>
  </si>
  <si>
    <t>Единицы измерения</t>
  </si>
  <si>
    <t>ТДж</t>
  </si>
  <si>
    <t>км</t>
  </si>
  <si>
    <t>километр</t>
  </si>
  <si>
    <t>тыс. унц.</t>
  </si>
  <si>
    <t>тысяча унций</t>
  </si>
  <si>
    <t>тыс. т</t>
  </si>
  <si>
    <t>тысяча тонн</t>
  </si>
  <si>
    <t>м</t>
  </si>
  <si>
    <t>метр</t>
  </si>
  <si>
    <t>млн унц.</t>
  </si>
  <si>
    <t>миллион унций</t>
  </si>
  <si>
    <t>млн т</t>
  </si>
  <si>
    <t>миллион тонн</t>
  </si>
  <si>
    <t>унц.</t>
  </si>
  <si>
    <t>тройская унция (31,1035 г)</t>
  </si>
  <si>
    <t>тонна (1000 кг)</t>
  </si>
  <si>
    <t>доллар США</t>
  </si>
  <si>
    <t>гигаджоуль, 10⁹  джоулей</t>
  </si>
  <si>
    <t>тераджоуль, 10¹² джоулей</t>
  </si>
  <si>
    <t>CO₂ equivalent</t>
  </si>
  <si>
    <t>CO₂-эквивалент</t>
  </si>
  <si>
    <t>kg of CO₂e per oz of GE</t>
  </si>
  <si>
    <t>t of CO₂e</t>
  </si>
  <si>
    <t>т СО₂-экв.</t>
  </si>
  <si>
    <t>CO₂-экв.</t>
  </si>
  <si>
    <t>МВт-ч</t>
  </si>
  <si>
    <t>мегаватт-час</t>
  </si>
  <si>
    <t>m³/Kt of processed ore</t>
  </si>
  <si>
    <t>thousand m³</t>
  </si>
  <si>
    <t>[1] Коэффициент частоты травм с временной потерей трудоспособности из расчета на 200 тыс. отработанных часов.</t>
  </si>
  <si>
    <t>[2] Данный показатель за 2021 год пересмотрен ввиду продления больничного одного из пострадавших сотрудников.</t>
  </si>
  <si>
    <t>Утилизированные отходы, включая:</t>
  </si>
  <si>
    <t>Управление отходами в разбивке по месту обращения в 2023 году (активы в Казахстане)</t>
  </si>
  <si>
    <t>3.2.4.2.1.1</t>
  </si>
  <si>
    <t>3.2.4.2.1.2</t>
  </si>
  <si>
    <t>3.2.4.2.2.1</t>
  </si>
  <si>
    <t>3.2.4.2.2.2</t>
  </si>
  <si>
    <t>Размещеннные отходы, включая:</t>
  </si>
  <si>
    <t>Waste disposed, including:</t>
  </si>
  <si>
    <t>Основные используемые материалы</t>
  </si>
  <si>
    <t>Диоксид серы (SO₂)</t>
  </si>
  <si>
    <t>Sulphur dioxide (SO₂)</t>
  </si>
  <si>
    <t>Oxides of nitrogen (NОₓ)</t>
  </si>
  <si>
    <t>Оксиды азота (NOₓ)</t>
  </si>
  <si>
    <t>Выбросы загрязняющих веществ в 2023 году: в разбивке по предприятиям</t>
  </si>
  <si>
    <t>Использование земель в 2023 году: в разбивке по предприятиям</t>
  </si>
  <si>
    <t>Использование земель (данные по Группе)</t>
  </si>
  <si>
    <t>Инвестиции в охрану окружающей среды за 2023 год в Казахстане в разбивке на операционные и капитальные затраты</t>
  </si>
  <si>
    <t>Количество обращений от местных сообществ, включая:</t>
  </si>
  <si>
    <t>Количество обращений от местных сообществ</t>
  </si>
  <si>
    <t>7.1</t>
  </si>
  <si>
    <t>7.1.1</t>
  </si>
  <si>
    <t>7.1.2</t>
  </si>
  <si>
    <t>7.1.3</t>
  </si>
  <si>
    <t>7.1.4</t>
  </si>
  <si>
    <t>7.1.5</t>
  </si>
  <si>
    <t>7.1.6</t>
  </si>
  <si>
    <t>7.1.7</t>
  </si>
  <si>
    <t>7.1.8</t>
  </si>
  <si>
    <t>7.2</t>
  </si>
  <si>
    <t>7.2.1</t>
  </si>
  <si>
    <t>7.2.2</t>
  </si>
  <si>
    <t>7.2.3</t>
  </si>
  <si>
    <t>7.2.4</t>
  </si>
  <si>
    <t>7.2.5</t>
  </si>
  <si>
    <t>7.2.6</t>
  </si>
  <si>
    <t>7.2.3.1</t>
  </si>
  <si>
    <t>7.2.3.2</t>
  </si>
  <si>
    <t>7.2.5.1</t>
  </si>
  <si>
    <t>7.2.5.2</t>
  </si>
  <si>
    <t>7.2.5.3</t>
  </si>
  <si>
    <t>7.3</t>
  </si>
  <si>
    <t>7.3.1</t>
  </si>
  <si>
    <t>7.3.2</t>
  </si>
  <si>
    <t>7.3.3</t>
  </si>
  <si>
    <t>7.3.4</t>
  </si>
  <si>
    <t>7.4</t>
  </si>
  <si>
    <t>7.4.1</t>
  </si>
  <si>
    <t>7.4.2</t>
  </si>
  <si>
    <t>N7-1</t>
  </si>
  <si>
    <t>Распределение экономической стоимости</t>
  </si>
  <si>
    <t>Выручка</t>
  </si>
  <si>
    <t>$ млн</t>
  </si>
  <si>
    <t>Денежные операционные расходы (за вычетом амортизации, заработной платы, налога на добычу полезных ископаемых)</t>
  </si>
  <si>
    <t>Заработная плата, прочие выплаты и пособия работникам</t>
  </si>
  <si>
    <t>Социальные выплаты</t>
  </si>
  <si>
    <t>Выплаты кредиторам</t>
  </si>
  <si>
    <t>Выплаты дивидендов</t>
  </si>
  <si>
    <t>Налог на прибыль</t>
  </si>
  <si>
    <t>Налоги, кроме налога на прибыль</t>
  </si>
  <si>
    <t>Налог на добычу полезных ископаемых</t>
  </si>
  <si>
    <t>Нераспределенная экономическая стоимость</t>
  </si>
  <si>
    <t>Производство</t>
  </si>
  <si>
    <t>Вскрыша</t>
  </si>
  <si>
    <t>Подземная проходка</t>
  </si>
  <si>
    <t>Добыча руды</t>
  </si>
  <si>
    <t>Открытые работы</t>
  </si>
  <si>
    <t>Подземные работы</t>
  </si>
  <si>
    <t>Переработка руды</t>
  </si>
  <si>
    <t>Золото</t>
  </si>
  <si>
    <t>Серебро</t>
  </si>
  <si>
    <t>Медь</t>
  </si>
  <si>
    <t>Реализация</t>
  </si>
  <si>
    <t>Общая реализация, золотой эквивалент (на основе фактических цен реализации)</t>
  </si>
  <si>
    <t>Доля закупок у местных поставщиков</t>
  </si>
  <si>
    <t>Россия</t>
  </si>
  <si>
    <t>Казахстан</t>
  </si>
  <si>
    <t>The International Cyanide Management Institute official website</t>
  </si>
  <si>
    <t>С-15</t>
  </si>
  <si>
    <t>The CDP initiative portal</t>
  </si>
  <si>
    <t>С-16</t>
  </si>
  <si>
    <t>С-17</t>
  </si>
  <si>
    <t>Our official website</t>
  </si>
  <si>
    <t>Более подробно результаты Компании в области ESG представлены:</t>
  </si>
  <si>
    <t>в Интегрированном годовом отчете за 2023 год</t>
  </si>
  <si>
    <t>на нашем официальном сайте</t>
  </si>
  <si>
    <t>на официальном сайте Международного института по обращению с цианидами</t>
  </si>
  <si>
    <t>на информационном портале инициативы по раскрытию информации в области климата и окружающей среды CDP</t>
  </si>
  <si>
    <t>N7-2</t>
  </si>
  <si>
    <t>Voluntary turnover rate</t>
  </si>
  <si>
    <t>Women’s representation</t>
  </si>
  <si>
    <t>Climate &amp; Energy</t>
  </si>
  <si>
    <t>Stakeholder engagement</t>
  </si>
  <si>
    <t>GRI Standard</t>
  </si>
  <si>
    <t>Disclosure</t>
  </si>
  <si>
    <t>GRI 1: Foundation 2021</t>
  </si>
  <si>
    <t>GRI 2: General Disclosures 2021</t>
  </si>
  <si>
    <t>2-1 Organizational details</t>
  </si>
  <si>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</si>
  <si>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</si>
  <si>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</si>
  <si>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</si>
  <si>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</si>
  <si>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</si>
  <si>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</si>
  <si>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</si>
  <si>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</si>
  <si>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</si>
  <si>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</si>
  <si>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</si>
  <si>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</si>
  <si>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</si>
  <si>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</si>
  <si>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</si>
  <si>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</si>
  <si>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</si>
  <si>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</si>
  <si>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About this report, p. 2;
At a glance, p. 4-5;
Where we operate, p. 6-7;
SINED’s statement, p. 8</t>
  </si>
  <si>
    <t>Where we operate, p. 6-7;
Notes to the consolidated financial statements, Significant subsidiaries, p. 130</t>
  </si>
  <si>
    <t>1 January 2023 – 31 December 2023 (FY 2023)
Contacts, p. 205</t>
  </si>
  <si>
    <t>In the footnotes of the report</t>
  </si>
  <si>
    <t>About this report. Reporting standards and external assurance, p. 2</t>
  </si>
  <si>
    <t>At a glance p. 4-5;
Where we operate, p. 6-7;
Business model, p. 12-13.</t>
  </si>
  <si>
    <t>Employees, p. 46-49</t>
  </si>
  <si>
    <t>Sustainability data. People, p. 178-180</t>
  </si>
  <si>
    <t>Corporate governance, p. 85-93</t>
  </si>
  <si>
    <t>Nomination Committee report, p. 100-101</t>
  </si>
  <si>
    <t>Our governance framework, p. 92</t>
  </si>
  <si>
    <t>Roles of the Chair, Group CEO and Senior Independent Director, p. 93;
Corporate governance, p. 88-89;
Corporate governance. Board’s stakeholder engagement, p. 113</t>
  </si>
  <si>
    <t>Board areas of focus in 2023 and link to strategy, p. 89</t>
  </si>
  <si>
    <t>Corporate governance, p. 88;
Nomination Committee Report, p. 100-101</t>
  </si>
  <si>
    <t>Employees. Communications and engagement, p. 49;
Communities. Engagement, p. 62-63;
Ethical business. Anti-bribery and corruption, p. 65;
Corporate governance. Board’s stakeholder engagement, p. 113.</t>
  </si>
  <si>
    <t>Corporate governance. Training, p. 88</t>
  </si>
  <si>
    <t>Corporate governance. Board Evaluation, p. 89;
Corporate governance. Principle 3 – Board composition and resources, p. 90</t>
  </si>
  <si>
    <t>Remuneration Committee report, p. 102-112</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</si>
  <si>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</si>
  <si>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</si>
  <si>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</si>
  <si>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</si>
  <si>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</si>
  <si>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</si>
  <si>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</si>
  <si>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</si>
  <si>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</si>
  <si>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</si>
  <si>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Group CEO pay to Group-wide average employee pay ratio: 1:36
Group CEO pay to average employee pay in Kazakhstan ratio: 1:54</t>
  </si>
  <si>
    <t>Sustainability, p. 39-41</t>
  </si>
  <si>
    <t>Sustainability. Which guidelines do we follow? p. 42, 46, 50, 56, 62, 64</t>
  </si>
  <si>
    <t>Corporate governance, p. 85-93
Audit and Risk Committee report, p. 94-97
Safety and Sustainability Committee report, p. 98-99
Sustainability, p. 39-67</t>
  </si>
  <si>
    <t>Sustainability, p. 39-67
Safety and Sustainability Committee report, p. 98-99</t>
  </si>
  <si>
    <t>Employees. Communications and engagement, p. 49;
Communities. Engagement, p. 62-63;
Corporate governance. Board’s stakeholder engagement, p. 113.</t>
  </si>
  <si>
    <t>Risk management. Legal and compliance risk, p. 78
Ethical business, p. 64-67
Sustainability data. Compliance and business ethics, p. 188</t>
  </si>
  <si>
    <t>At a glance, p. 4-5
Risk management. Legal and compliance risk, p. 78
Sustainability. Which guidelines do we follow? p. 42, 46, 50, 56, 62, 64
Ethical business. Responsible tax policy, p. 66-67</t>
  </si>
  <si>
    <t>Employees. Communications and engagement, p. 49;
Communities. Engagement, p. 62-63;
Corporate governance. Board’s stakeholder engagement, p. 113</t>
  </si>
  <si>
    <t>Employees. Freedom of association, p. 49</t>
  </si>
  <si>
    <t>GRI 3: Material Topics 2021</t>
  </si>
  <si>
    <t>3-1 Process to determine material topics</t>
  </si>
  <si>
    <t>3-2 List of material topics</t>
  </si>
  <si>
    <t>Sustainability. Material issues, p. 40-41</t>
  </si>
  <si>
    <t>GRI 201: Economic Performance 2016</t>
  </si>
  <si>
    <t>3-3 Management of material topics</t>
  </si>
  <si>
    <t>201-1 Direct economic value generated and distributed</t>
  </si>
  <si>
    <t>201-2 Financial implications and other risks and opportunities due to Climate and Energy</t>
  </si>
  <si>
    <t>201-3 Defined benefit plan obligations and other retirement plans</t>
  </si>
  <si>
    <t>201-4 Financial assistance received from government</t>
  </si>
  <si>
    <t>Climate and Energy, p. 58</t>
  </si>
  <si>
    <t>Employees. Remuneration and social benefits, p. 46-47</t>
  </si>
  <si>
    <t>Ethical business. Responsible tax policy (“Tax incentives”), p. 66-67</t>
  </si>
  <si>
    <t>GRI 202: Market Presence 2016</t>
  </si>
  <si>
    <t>202-1 Ratios of standard entry level wage by gender compared to local minimum wage</t>
  </si>
  <si>
    <t>202-2 Proportion of senior management hired from the local community</t>
  </si>
  <si>
    <t>Average employee salary in Kazakhstan to average regional salary ratio: 1.9:1 (for women 1.5:1 and for men 1.9:1)
Minimum employee salary in Kazakhstan to minimum regional salary ratio: 2.9:1</t>
  </si>
  <si>
    <t>Proportion of managers of local nationality – 85% for male and 96% for female in Kazakhstan (Group-wide: 94% and 99% respectively)</t>
  </si>
  <si>
    <t>GRI 203: Indirect Economic Impacts 2016</t>
  </si>
  <si>
    <t>203-1 Infrastructure investments and services supported</t>
  </si>
  <si>
    <t>Communities. Social investments and impact assessment, p. 63</t>
  </si>
  <si>
    <t>GRI 204: Procurement Practices 2016</t>
  </si>
  <si>
    <t>204-1 Proportion of spending on local suppliers</t>
  </si>
  <si>
    <t>Ethical business. Supply chain stewardship, p. 65-66</t>
  </si>
  <si>
    <t>Ethical business. Local procurement and Supply chain stewardship, p. 65-66</t>
  </si>
  <si>
    <t>GRI 205: Anti-corruption 2016</t>
  </si>
  <si>
    <t>205-1 Operations assessed for risks related to corruption</t>
  </si>
  <si>
    <t>205-2 Communication and training about anti-corruption policies and procedures</t>
  </si>
  <si>
    <t>205-3 Confirmed incidents of corruption and actions taken</t>
  </si>
  <si>
    <t>Ethical business. Anti-bribery and corruption, p. 65-66</t>
  </si>
  <si>
    <t>We have zero tolerance to corruption risks, operate a Hotline for reporting corruption concerns and assess all suppliers for anti-corruption principles (see p. 65-66). See also our Anti-Bribery and Corruption Policy approved by the Board of Directors of Polymetal International plc on 05 December 2023 and available on the website.</t>
  </si>
  <si>
    <t>Ethical business. Anti-bribery and corruption, p. 65</t>
  </si>
  <si>
    <t>GRI 206: Anticompetitive Behavior 2016</t>
  </si>
  <si>
    <t>206-1 Legal actions for anticompetitive behavior, anti-trust, and monopoly practices</t>
  </si>
  <si>
    <t>Zero (both in Kazakhstan and in total Group)</t>
  </si>
  <si>
    <t>GRI 207: Tax 2019</t>
  </si>
  <si>
    <t>207-1 Approach to tax</t>
  </si>
  <si>
    <t>207-2 Tax governance, control, and risk management</t>
  </si>
  <si>
    <t>Ethical business. Responsible tax policy, p. 66-67</t>
  </si>
  <si>
    <t>Ethical business. Responsible tax policy, p. 66-67
Group Tax Strategy approved by the Board of Directors of Polymetal International plc on 05 December 2023 and available on the website.</t>
  </si>
  <si>
    <t>Risks management. Principal risks and uncertainties, p. 72-82;
Ethical business. Responsible tax policy, p. 66-67;
Group Tax Strategy approved by the Board of Directors of Polymetal International plc on 05 December 2023 and available on the website;
Independent auditor’s report, p. 120-123</t>
  </si>
  <si>
    <t>207-3 Stakeholder engagement and management of concerns related to tax</t>
  </si>
  <si>
    <t>207-4 Country-by-country reporting</t>
  </si>
  <si>
    <t>Ethical business. Anti-bribery and corruption, p. 65;
Ethical business. Responsible tax policy, p. 66-67;
Corporate governance. Board’s stakeholder engagement, p. 113</t>
  </si>
  <si>
    <t>Operating review, p. 20-27;
Financial statements, p. 144</t>
  </si>
  <si>
    <t>GRI 301: Materials 2016</t>
  </si>
  <si>
    <t>301-1 Materials used by weight or volume</t>
  </si>
  <si>
    <t>301-2 Recycled input materials used</t>
  </si>
  <si>
    <t>Environment. Waste management, p. 52-53</t>
  </si>
  <si>
    <t>Sustainability data, Consumables, p. 183</t>
  </si>
  <si>
    <t>GRI 302: Energy 2016</t>
  </si>
  <si>
    <t>302-1 Energy consumption within the organization</t>
  </si>
  <si>
    <t>302-3 Energy intensity</t>
  </si>
  <si>
    <t>302-4 Reduction of energy consumption</t>
  </si>
  <si>
    <t>Climate and Energy, p. 57
Sustainability data, Energy, p. 186</t>
  </si>
  <si>
    <t>Climate and Energy. Country focus: KAZAKHSTAN, p. 60
Sustainability data, Energy, p. 186</t>
  </si>
  <si>
    <t>Climate and Energy. Our Climate Action Plan, p. 60-61</t>
  </si>
  <si>
    <t>GRI 303: Water and Effluents 2018</t>
  </si>
  <si>
    <t>303-1 Interactions with water as a shared resource</t>
  </si>
  <si>
    <t>303-2 Management of water discharge-related impacts</t>
  </si>
  <si>
    <t>303-3 Water withdrawal</t>
  </si>
  <si>
    <t>303-4 Water discharge</t>
  </si>
  <si>
    <t>303-5 Water consumption</t>
  </si>
  <si>
    <t>Environment. Water stewardship, p. 51-52</t>
  </si>
  <si>
    <t>Environment. Addressing water quality risk: vigilant monitoring and treatment, p. 52</t>
  </si>
  <si>
    <t>Environment. Addressing water stress risk: optimising fresh water use, p. 52;
Sustainability data. Water, p. 181</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</si>
  <si>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</si>
  <si>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</si>
  <si>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</si>
  <si>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</si>
  <si>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</si>
  <si>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Environment. Biodiversity and land. Protected territories, p. 54</t>
  </si>
  <si>
    <t>Environment. Biodiversity and land, p. 54-55</t>
  </si>
  <si>
    <t>Environment. Biodiversity and land. Protected species, p. 54</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</si>
  <si>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</si>
  <si>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</si>
  <si>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</si>
  <si>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</si>
  <si>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</si>
  <si>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</si>
  <si>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</si>
  <si>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(NOₓ), sulfur oxides (SOₓ), and other significant air emissions</t>
  </si>
  <si>
    <t>Climate and Energy, Our approach, p. 56;
Climate and Energy, Climate governance, p. 57</t>
  </si>
  <si>
    <t>Climate and Energy, p. 56-61;
Sustainability data, GHG emissions, p. 185</t>
  </si>
  <si>
    <t>Environment. Biodiversity and land, p. 54-55;
Environment. Reforestation, p. 55</t>
  </si>
  <si>
    <t>Sustainability data, GHG emissions, p. 185</t>
  </si>
  <si>
    <t>Zero (both in Kazakhstan and Group-wide)</t>
  </si>
  <si>
    <t>Environment. Air emissions, p. 55;
Sustainability data. Air quality, p.183</t>
  </si>
  <si>
    <t>GRI 306: Waste 2020</t>
  </si>
  <si>
    <t>306-1 Waste generation and significant waste-related impacts</t>
  </si>
  <si>
    <t>306-2 Management of significant waste-related impacts</t>
  </si>
  <si>
    <t>306-3 Waste generated</t>
  </si>
  <si>
    <t>306-4 Waste diverted from disposal</t>
  </si>
  <si>
    <t>306-5 Waste directed to disposal</t>
  </si>
  <si>
    <t>Environment. Waste management, p. 52-53;
Sustainability data. Waste management, p. 182-183</t>
  </si>
  <si>
    <t>Sustainability data. Waste management, p. 182-183</t>
  </si>
  <si>
    <t>GRI 308: Supplier Environmental Assessment 2016</t>
  </si>
  <si>
    <t>308-1 New suppliers that were screened using environmental criteria</t>
  </si>
  <si>
    <t>308-2 Negative environmental impacts in the supply chain and actions taken</t>
  </si>
  <si>
    <t>Environment. Our approach, p. 51</t>
  </si>
  <si>
    <t>Environment. Our approach, p. 50-51;
Environment. Cyanide management, p. 53</t>
  </si>
  <si>
    <t>GRI 401: Employment 2016</t>
  </si>
  <si>
    <t>401-1 New employee hires and employee turnover</t>
  </si>
  <si>
    <t>401-2 Benefits provided to full-time employees that are not provided to temporary or part-time employees</t>
  </si>
  <si>
    <t>401-3 Parental leave</t>
  </si>
  <si>
    <t>Employees. Our approach, p. 46</t>
  </si>
  <si>
    <t>Employees. Headcount and turnover, p. 49;
Sustainability data. People, p. 178-179</t>
  </si>
  <si>
    <t>No such benefits (both in Kazakhstan and Group-wide)</t>
  </si>
  <si>
    <t>Sustainability data. People, p. 179</t>
  </si>
  <si>
    <t>GRI 402: Labor/Management Relations 2016</t>
  </si>
  <si>
    <t>402-1 Minimum notice periods regarding operational changes</t>
  </si>
  <si>
    <t>The Company fully complies with the legislation regarding timely notification of employees about possible operational changes. See also Employment and Labour Corporate Standard available on the website.</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</si>
  <si>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</si>
  <si>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</si>
  <si>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</si>
  <si>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</si>
  <si>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</si>
  <si>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</si>
  <si>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</si>
  <si>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</si>
  <si>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</si>
  <si>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</si>
  <si>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</si>
  <si>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Health and safety. Our approach, p. 42-45</t>
  </si>
  <si>
    <t>Health and safety, p. 42-45</t>
  </si>
  <si>
    <t>Health and safety. Risk assessment and mitigation, p. 42-43</t>
  </si>
  <si>
    <t>Health and safety. Health and well-being, p. 45</t>
  </si>
  <si>
    <t>Health and safety. Workers engagement and safety culture, p. 44</t>
  </si>
  <si>
    <t>Health and safety, p. 42-45;
Risk management. Health and safety risk, p. 75</t>
  </si>
  <si>
    <t>Health and safety. Polymetal employees and Contractor employees health and safety, p. 44;
Sustainability data. Health and safety, p. 178</t>
  </si>
  <si>
    <t>Health and safety. Occupational health, p. 45;
Sustainability data. Health and safety, p. 178</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</si>
  <si>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</si>
  <si>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</si>
  <si>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</si>
  <si>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</si>
  <si>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Employees. Training and talent development, p. 47
Health and safety. Workers engagement and safety culture, p. 44</t>
  </si>
  <si>
    <t>Sustainability data. People, p. 180</t>
  </si>
  <si>
    <t>Employees. Training and talent development, p. 47</t>
  </si>
  <si>
    <t>Employees. Mentoring and succession planning, p. 47</t>
  </si>
  <si>
    <t>GRI 405: Diversity and Equal Opportunity 2016</t>
  </si>
  <si>
    <t>405-1 Diversity of governance bodies and employees</t>
  </si>
  <si>
    <t>405-2 Ratio of basic salary and remuneration of women to men</t>
  </si>
  <si>
    <t>Employees. Diversity and inclusion, p. 48</t>
  </si>
  <si>
    <t>Employees. Diversity and inclusion, p. 48;
Governance. Board of Directors, p. 86</t>
  </si>
  <si>
    <t>Sustainability data. People, Gender pay gap, p. 179</t>
  </si>
  <si>
    <t>GRI 406: Non-discrimination 2016</t>
  </si>
  <si>
    <t>406-1 Incidents of discrimination and corrective actions taken</t>
  </si>
  <si>
    <t>Zero incidents (both in Kazakhstan and Group-wide)</t>
  </si>
  <si>
    <t>GRI 407: Freedom of Association and Collective Bargaining 2016</t>
  </si>
  <si>
    <t>407-1 Operations and suppliers in which the right to freedom of association and collective bargaining may be at risk</t>
  </si>
  <si>
    <t>GRI 408: Child Labor 2016</t>
  </si>
  <si>
    <t>408-1 Operations and suppliers at significant risk for incidents of child labor</t>
  </si>
  <si>
    <t>Ethical business. Our approach, p. 64;
Ethical business. Supplier due diligence, p. 66;
Ethical business. Human rights, p. 66</t>
  </si>
  <si>
    <t>Zero operations and suppliers (both in Kazakhstan and Group-wide)</t>
  </si>
  <si>
    <t>GRI 409: Forced or Compulsory Labor 2016</t>
  </si>
  <si>
    <t>409-1 Operations and suppliers at significant risk for incidents of forced or compulsory labor</t>
  </si>
  <si>
    <t>GRI 410: Security Practices 2016</t>
  </si>
  <si>
    <t>410-1 Security personnel trained in human rights policies or procedures</t>
  </si>
  <si>
    <t>All security personnel are outsourced and receives training on the human rights principles under relevant national regulation (both in Kazakhstan and Group-wide).</t>
  </si>
  <si>
    <t>GRI 411: Rights of Indigenous Peoples 2016</t>
  </si>
  <si>
    <t>Ethical business. Our approach, p. 64;
Ethical business. Human rights, p. 66;
Communities. Engagement, p. 62</t>
  </si>
  <si>
    <t>411-1 Incidents of violations involving rights of indigenous peoples</t>
  </si>
  <si>
    <t>GRI 413: Local Communities 2016</t>
  </si>
  <si>
    <t>Communities. Our approach, p. 62-63</t>
  </si>
  <si>
    <t>413-1 Operations with local community engagement, impact assessments, and development programs</t>
  </si>
  <si>
    <t>Where we operate, p. 6-7;
Communities, p. 62-63</t>
  </si>
  <si>
    <t>413-2 Operations with significant actual and potential negative impacts on local communities</t>
  </si>
  <si>
    <t>Zero operations (both in Kazakhstan and Group-wide)</t>
  </si>
  <si>
    <t>GRI 414: Supplier Social Assessment 2016</t>
  </si>
  <si>
    <t>Ethical business. Supplier due diligence, p. 66</t>
  </si>
  <si>
    <t>414-1 New suppliers that were screened using social criteria</t>
  </si>
  <si>
    <t>414-2 Negative social impacts in the supply chain and actions taken</t>
  </si>
  <si>
    <t>GRI 415: Public Policy 2016</t>
  </si>
  <si>
    <t>Ethical business. Our approach, p. 64</t>
  </si>
  <si>
    <t>415-1 Political contributions</t>
  </si>
  <si>
    <t>GRI 418: Customer Privacy 2016</t>
  </si>
  <si>
    <t>Comments and omissions</t>
  </si>
  <si>
    <t>Стандарт GRI</t>
  </si>
  <si>
    <t>Номер и название показателя</t>
  </si>
  <si>
    <t>Комментарии и исключения</t>
  </si>
  <si>
    <t>GRI 1: Основы (Foundation 2021)</t>
  </si>
  <si>
    <t>GRI 2: Раскрытие общей информации (General Disclosures 2021)</t>
  </si>
  <si>
    <t>2-1 Информация о компании</t>
  </si>
  <si>
    <t>2-2 Юридические лица, включенные в консолидированную отчетность организации в области устойчивого развития</t>
  </si>
  <si>
    <t>2-3 Отчетный период, частота отчетности и контактная информация</t>
  </si>
  <si>
    <t>2-4 Пересмотр данных прошлых отчетов</t>
  </si>
  <si>
    <t>2-5 Внешнее заверение отчетности</t>
  </si>
  <si>
    <t>2-6 Деятельности организации и цепочка поставок</t>
  </si>
  <si>
    <t>2-7 Сотрудники</t>
  </si>
  <si>
    <t>2-8 Работники, не являющиеся сотрудниками организации</t>
  </si>
  <si>
    <t>2-9 Структура корпоративного управления</t>
  </si>
  <si>
    <t>2-10 Порядок выдвижения и отбора кандидатов в члены высшего органа корпоративного управления</t>
  </si>
  <si>
    <t>2-11 Председатель высшего органа корпоративного управления</t>
  </si>
  <si>
    <t>2-12 Роль высшего органа корпоративного управления и в разработке целей, ценностей и стратегии</t>
  </si>
  <si>
    <t>2-13 Делегирование полномочий</t>
  </si>
  <si>
    <t>2-14 Роль высшего органа корпоративного управления в подготовке отчета об устойчивом развитии</t>
  </si>
  <si>
    <t>2-15 Конфликты интересов</t>
  </si>
  <si>
    <t>2-16 Механизм подачи существенных жалоб и обращений</t>
  </si>
  <si>
    <t>2-17 Коллективное знание членов высшего органа корпоративного управления</t>
  </si>
  <si>
    <t>2-18 Оценка деятельности высшего органа корпоративного управления</t>
  </si>
  <si>
    <t>2-19 Правила вознаграждения</t>
  </si>
  <si>
    <t>2-20 Порядок определения размера вознаграждения</t>
  </si>
  <si>
    <t>2-21 Отношение общего годового вознаграждения наиболее высокооплачиваемого должностного лица к среднему годовому вознаграждению всех сотрудников</t>
  </si>
  <si>
    <t>2-22 Заявление о стратегии в области устойчивого развития</t>
  </si>
  <si>
    <t>2-23 Приверженности политикам</t>
  </si>
  <si>
    <t>2-24 Внедрение политик</t>
  </si>
  <si>
    <t>2-25 Меры по снижению негативного воздействия</t>
  </si>
  <si>
    <t>2-26 Механизмы взаимодействия</t>
  </si>
  <si>
    <t>2-27 Соответствие законодательству</t>
  </si>
  <si>
    <t>2-28 Членство в ассоциациях</t>
  </si>
  <si>
    <t>2-29 Подход к взаимодействию с заинтересованныеми сторонами</t>
  </si>
  <si>
    <t>2-30 Коллективные договоры</t>
  </si>
  <si>
    <t>GRI 3: Существенные темы (Material Topics 2021)</t>
  </si>
  <si>
    <t>3-1 Процесс определения существенных тем</t>
  </si>
  <si>
    <t>3-2 Перечень существенных тем</t>
  </si>
  <si>
    <t>GRI 201: Экономическое воздействие (Economic Performance 2016)</t>
  </si>
  <si>
    <t>201-1 Созданная и распределенная прямая экономическая стоимость</t>
  </si>
  <si>
    <t>201-2 Финансовые аспекты и прочие риски и возможности для деятельности организации, связанные с изменением климата</t>
  </si>
  <si>
    <t>201-3 Пенсионные и прочие обязательства по выплатам</t>
  </si>
  <si>
    <t>201-4 Финансовая поддержка, полученная от государства</t>
  </si>
  <si>
    <t>GRI 202: Присутствие на рынке (Market Presence 2016)</t>
  </si>
  <si>
    <t>202-1 Отношение стандартной заработной платы начального уровня сотрудников разного пола к установленной минимальной заработной плате в регионах деятельности организации</t>
  </si>
  <si>
    <t>202-2 Доля руководителей высшего ранга, нанятых из числа представителей местного населения</t>
  </si>
  <si>
    <t>GRI 203: Косвенные экономические воздействия (Indirect Economic Impacts 2016)</t>
  </si>
  <si>
    <t>203-1 Инвестиции в инфраструктуру и безвозмездные услуги</t>
  </si>
  <si>
    <t>3-3 Управление существенными темами</t>
  </si>
  <si>
    <t>204-1 Доля закупочных расходов, приходящаяся на местных поставщиков</t>
  </si>
  <si>
    <t>205-1 Подразделения, в отношении которых проводилась оценка рисков, связанных с коррупцией</t>
  </si>
  <si>
    <t>205-2 Информирование о политиках и методах противодействия коррупции и обучение им</t>
  </si>
  <si>
    <t>205-3 Подтвержденные случаи коррупции и принятые меры</t>
  </si>
  <si>
    <t>206-1 Правовые действия в отношении организации в связи с препятствием конкуренции и монопольным поведением</t>
  </si>
  <si>
    <t>207-1 Подход к управлению вопросами, связанными с налогами</t>
  </si>
  <si>
    <t>GRI 204: Практика закупок (Procurement Practices 2016)</t>
  </si>
  <si>
    <t>GRI 205: Противодействие коррупции (Anti-corruption 2016)</t>
  </si>
  <si>
    <t>GRI 206: Антимонопольное поведение (Anti-competitive Behavior 2016)</t>
  </si>
  <si>
    <t>GRI 207: Налоги (Tax 2019)</t>
  </si>
  <si>
    <t>207-2 Налоговое управление, контроль и управление рисками</t>
  </si>
  <si>
    <t>207-3 Взаимодействие с заинтересованными сторонами по вопросам, связанным с налогами</t>
  </si>
  <si>
    <t>207-4 Информация по налогам и другим связанным финансовым показателям в разрезе налоговых юрисдикций</t>
  </si>
  <si>
    <t>GRI 301: Материалы (Materials 2016)</t>
  </si>
  <si>
    <t>301-1 Израсходованные материалы по массе или объему</t>
  </si>
  <si>
    <t>301-2 Доля материалов, представляющих собой переработанные или повторно используемые отходы</t>
  </si>
  <si>
    <t>GRI 302: Энергия (Energy 2016)</t>
  </si>
  <si>
    <t>302-1 Потребление энергии внутри организации</t>
  </si>
  <si>
    <t>302-3 Энергоемкость</t>
  </si>
  <si>
    <t>302-4 Сокращение энергопотребления</t>
  </si>
  <si>
    <t>GRI 303: Вода и сбросы (Water and Effluents 2018)</t>
  </si>
  <si>
    <t>303-1 Управление водными ресурсами, находящимися в совместном пользовании</t>
  </si>
  <si>
    <t>303-2 Управление воздействием от водоотведения</t>
  </si>
  <si>
    <t>303-3 Водозабор</t>
  </si>
  <si>
    <t>303-4 Водоотведение</t>
  </si>
  <si>
    <t>303-5 Потребление воды</t>
  </si>
  <si>
    <t>GRI 304: Биоразнообразие (Biodiversity 2016)</t>
  </si>
  <si>
    <t>304-1 Производственные площадки, находящиеся в собственности, в аренде или под управлением организации и расположенные на охраняемых природных территориях и территориях с высокой ценностью биоразнообразия вне их границ</t>
  </si>
  <si>
    <t>304-2 Существенные воздействия деятельности, продукции и услуг на биоразнообразие</t>
  </si>
  <si>
    <t>304-3 Охраняемые или восстановленные места обитания</t>
  </si>
  <si>
    <t>304-4 Виды, занесенные в красный список МСОП и национальный список охраняемых видов, места обитания которых находятся на территории, затрагиваемой деятельностью организации</t>
  </si>
  <si>
    <t>GRI 305: Выбросы (Emissions 2016)</t>
  </si>
  <si>
    <t>305-1 Прямые выбросы парниковых газов (область охвата 1)</t>
  </si>
  <si>
    <t>305-2 Косвенные энергетические выбросы парниковых газов (область охвата 2)</t>
  </si>
  <si>
    <t>305-3 Другие косвенные выбросы парниковых газов (область охвата 3)</t>
  </si>
  <si>
    <t>305-4 Интенсивность выбросов парниковых газов</t>
  </si>
  <si>
    <t>305-5 Сокращение выбросов парниковых газов</t>
  </si>
  <si>
    <t>305-6 Выбросы озоноразрушающих веществ</t>
  </si>
  <si>
    <t>305-7 Выбросы в атмосферу NOₓ, SOₓ и других значимых загрязняющих веществ</t>
  </si>
  <si>
    <t>GRI 306: Отходы (Waste 2020)</t>
  </si>
  <si>
    <t>306-1 Образование отходов и связанные с ними существенные воздействия</t>
  </si>
  <si>
    <t>306-2 Меры, принимаемые для управления существенными воздействиями образующихся отходов</t>
  </si>
  <si>
    <t>306-3 Общая масса образованных отходов</t>
  </si>
  <si>
    <t>306-4 Общий вес утилизированных отходов</t>
  </si>
  <si>
    <t>306-5 Общий вес отходов, направленных на обезвреживание и захоронение</t>
  </si>
  <si>
    <t>GRI 308: Экологическая оценка поставщиков (Supplier Environmental Assessment 2016)</t>
  </si>
  <si>
    <t>308-1 Процент новых поставщиков, прошедших оценку по экологическим критериям</t>
  </si>
  <si>
    <t>308-2 Негативное воздействие на окружающую среду в цепочке поставок и предпринятые действия</t>
  </si>
  <si>
    <t>GRI 401: Занятость (Employment) 2016</t>
  </si>
  <si>
    <t>401-1 Количество нанятых сотрудников и текучесть кадров</t>
  </si>
  <si>
    <t>401-2 Льготы, предоставляемые сотрудникам, работающим на условиях полной занятости, которые не предоставляются сотрудникам, работающим на условиях временной или неполной занятости</t>
  </si>
  <si>
    <t>401-3 Предоставление отпуска по уходу за ребенком</t>
  </si>
  <si>
    <t>GRI 402: Взаимоотношения работников и руководства (Labor/Management Relations 2016)</t>
  </si>
  <si>
    <t>402-1 Минимальный период уведомления в отношении существенных изменений в деятельности организации</t>
  </si>
  <si>
    <t>GRI 403: Охрана труда и промышленная безопасность (Occupational Health and Safety 2018)</t>
  </si>
  <si>
    <t>403-1 Система управления вопросами безопасности труда и профессионального здоровья</t>
  </si>
  <si>
    <t>403-2 Идентификация опасностей, оценка рисков и расследование инцидентов</t>
  </si>
  <si>
    <t>403-3 Услуги, предоставляемые в целях сохранения профессионального здоровья</t>
  </si>
  <si>
    <t>403-4 Возможности для работников участвовать в улучшении системы охраны труда, консультации и коммуникации с работниками по вопросам охраны труда</t>
  </si>
  <si>
    <t>403-5 Обучение по охране труда и безопасности для работников</t>
  </si>
  <si>
    <t>403-6 Сохранение здоровья работников</t>
  </si>
  <si>
    <t>403-7 Предотвращение и смягчение воздействий на здоровье и безопасность труда работников, связанных с профессиональной деятельностью</t>
  </si>
  <si>
    <t>403-8 Персонал, работающий в рамках системы управления охраной труда и безопасностью</t>
  </si>
  <si>
    <t>403-9 Производственные травмы</t>
  </si>
  <si>
    <t>403-10 Профессиональные заболевания</t>
  </si>
  <si>
    <t>GRI 404: Обучение и развитие (Training and Education 2016)</t>
  </si>
  <si>
    <t>404-1 Среднее количество часов обучения в год на одного сотрудника</t>
  </si>
  <si>
    <t>404-2 Программы по повышению квалификации сотрудников для дальнейшего трудоустройства</t>
  </si>
  <si>
    <t>404-3 Доля работников, для которых проводится периодическая оценка результатов работы и развития карьеры</t>
  </si>
  <si>
    <t>GRI 405: Разнообразие и равные возможности (Diversity and Equal Opportunity 2016)</t>
  </si>
  <si>
    <t>405-1 Состав руководящих органов и основных категорий персонала</t>
  </si>
  <si>
    <t>405-2 Соотношение базовой заработной платы женщин и мужчин</t>
  </si>
  <si>
    <t>GRI 406: Отсутствие дискриминации (Nondiscrimination 2016)</t>
  </si>
  <si>
    <t>406-1 Случаи дискриминации и предпринятые корректирующие действия</t>
  </si>
  <si>
    <t>GRI 407: Свобода ассоциаций и ведения переговоров (Freedom of Association and Collective Bargaining 2016)</t>
  </si>
  <si>
    <t>407-1 Свобода ассоциаций и ведения коллективных переговоров</t>
  </si>
  <si>
    <t>GRI 408: Детский труд (Child Labor 2016)</t>
  </si>
  <si>
    <t>408-1 Подразделения и поставщики, в которых имеется существенный риск использования детского труда</t>
  </si>
  <si>
    <t>GRI 409: Принудительный или обязательный труд (Forced or Compulsory Labor 2016)</t>
  </si>
  <si>
    <t>409-1 Подразделения и поставщики, в которых имеется существенный риск использования принудительного или обязательного труда</t>
  </si>
  <si>
    <t>GRI 410: Практики обеспечения безопасности (Security Practices 2016)</t>
  </si>
  <si>
    <t>410-1 Доля сотрудников службы безопасности, прошедших обучение политикам и процедурам в отношении аспектов прав человека</t>
  </si>
  <si>
    <t>GRI 411: Права коренных народов (Rights of Indigenous Peoples 2016)</t>
  </si>
  <si>
    <t>411-1 Случаи нарушений прав коренных и малочисленных народов</t>
  </si>
  <si>
    <t>GRI 413: Местные сообщества (Local Communities 2016)</t>
  </si>
  <si>
    <t>413-1 Общее количество предприятий, вблизи которых реализованы программы взаимодействия с местными сообществами, программы оценки воздействия деятельности на местные сообщества и программы развития местных сообществ</t>
  </si>
  <si>
    <t>413-2 Подразделения с существенным фактическим или потенциальным отрицательным воздействием на местные сообщества</t>
  </si>
  <si>
    <t>GRI 414: Оценка поставщиков по социальным критериям (Supplier Social Assessment 2016)</t>
  </si>
  <si>
    <t>414-1 Оценка новых поставщиков по социальным критериям</t>
  </si>
  <si>
    <t>414-2 Негативные воздействия в цепочке поставок и предпринятые меры</t>
  </si>
  <si>
    <t>GRI 415: Общественно-политическая деятельность (Public Policy 2016)</t>
  </si>
  <si>
    <t>415-1 Политические взносы</t>
  </si>
  <si>
    <t>GRI 418: Частная жизнь потребителей (Customer Privacy 2016)</t>
  </si>
  <si>
    <t>1 января – 31 декабря 2023 года (ежегодная отчетность);
Контакты, стр. 205</t>
  </si>
  <si>
    <t>География деятельности, стр. 6-7;
Примечания к консолидированной финансовой отчетности. Существенные дочерние предприятия, стр. 130</t>
  </si>
  <si>
    <t>В примечаниях к отчету</t>
  </si>
  <si>
    <t>Об отчете. Внешнее заверение, стр. 2</t>
  </si>
  <si>
    <t>Кратко о Компании, стр. 4-5;
География деятельности, стр. 6-7;
Бизнес-модель, стр. 12-13</t>
  </si>
  <si>
    <t>Сотрудники, стр. 46-49</t>
  </si>
  <si>
    <t>Данные в области устойчивого развития. Сотрудники, стр. 178-180</t>
  </si>
  <si>
    <t>Корпоративное управление, стр. 85-93</t>
  </si>
  <si>
    <t>Отчет Комитета по назначениям, стр. 100-101</t>
  </si>
  <si>
    <t>Структура корпоративного управления, стр. 92</t>
  </si>
  <si>
    <t>Основные направления деятельности Совета директоров в 2023 году и связь со стратегией, стр. 89</t>
  </si>
  <si>
    <t>Корпоративное управление, стр. 88;
Отчет Комитета по назначениям, стр. 100-101</t>
  </si>
  <si>
    <t>Корпоративное управление. Оценка работы Совета директоров, стр. 89;
Корпоративное управление. Раздел 3. Состав, преемственность и оценка деятельности, стр. 90</t>
  </si>
  <si>
    <t>Отчет Комитета по вознаграждениям, стр. 102-112</t>
  </si>
  <si>
    <t>Устойчивое развитие, стр. 39-41</t>
  </si>
  <si>
    <t>Устойчивое развитие. Чем мы руководствуемся, стр. 42, 46, 50, 56, 62, 64</t>
  </si>
  <si>
    <t>Корпоративное управление, стр. 85-93;
Отчет Комитета по аудиту и рискам, стр. 94-97;
Отчет Комитета по безопасности и устойчивому развитию, стр. 98-99;
Устойчивое развитие, стр. 39-67</t>
  </si>
  <si>
    <t>Устойчивое развитие, стр. 39-67;
Отчет Комитета по безопасности и устойчивому развитию, стр. 98-99</t>
  </si>
  <si>
    <t>Управление рисками. Правовой и комплаенс-риски, стр. 78;
Деловая этика, стр. 64-67;
Данные в области устойчивого развития. Соответствие нормам законодательства и деловая этика, стр. 188</t>
  </si>
  <si>
    <t>Кратко о Компании, стр. 4-5;
Управление рисками. Правовой и комплаенс-риски, стр. 78;
Устойчивое развитие. Чем мы руководствуемся, стр. 42, 46, 50, 56, 62, 64;
Деловая этика. Ответственная налоговая политика, стр. 66-67</t>
  </si>
  <si>
    <t>Сотрудники. Коммуникации и взаимодействие, стр. 49;
Местные сообщества. Взаимодействие с местными сообществами, стр. 62-63;
Корпоративное управление. Взаимодействие с заинтересованными сторонами, стр. 113</t>
  </si>
  <si>
    <t>Сотрудники. Свобода объединений и коллективные договоры, стр. 49</t>
  </si>
  <si>
    <t>Устойчивое развитие. Существенные темы, стр. 40-41</t>
  </si>
  <si>
    <t>Данные в области устойчивого развития. Распределение экономической стоимости, стр. 189</t>
  </si>
  <si>
    <t>Sustainability data. Value distribution, p. 189</t>
  </si>
  <si>
    <t>Изменение климата и энергоменеджмент, стр. 58</t>
  </si>
  <si>
    <t>Сотрудники. Оплата труда и социальные льготы, стр. 46-47</t>
  </si>
  <si>
    <t>Деловая этика. Ответственная налоговая политика («Налоговые льготы»), стр. 66-67</t>
  </si>
  <si>
    <t>Доля руководителей из числа представителей местного населения в Казахстане – 85% среди мужчин и 69% среди женщин (в целом по Группе: 94% и 99% соответственно)</t>
  </si>
  <si>
    <t>Отношение средней заработной платы сотрудников Компании в Казахстане к средней заработной плате в Казахстане: 1,9:1 (1,5:1 среди женщин и 1,9:1 среди мужчин)
Отношение стандартной заработной платы начального уровня сотрудников в Казахстане к установленной минимальной заработной плате в Казахстане: 2,9:1</t>
  </si>
  <si>
    <t>Местные сообщества. Социальные инвестиции и оценка воздействия, стр. 63</t>
  </si>
  <si>
    <t>Деловая этика. Мониторинг поставщиков, стр. 65-66</t>
  </si>
  <si>
    <t>Деловая этика. Закупки у местных поставщиков, стр. 65-66</t>
  </si>
  <si>
    <t>Деловая этика. Недопущение коррупции, стр. 65-66</t>
  </si>
  <si>
    <t>Мы придерживаемся политики нулевой терпимости к коррупционным рискам, используем горячую линию для сообщений о коррупционных ситуациях и проверяем всех поставщиков на соответствие принципам недопущения корупции (см. стр. 65-66). См. также нашу Политику по противодействию взяткам и коррупции, утвержденную Советом директоров 05 декабря 2023 года, доступную на веб-сайте Компании.</t>
  </si>
  <si>
    <t>Отсутствуют (в Казахстане и по Группе в целом)</t>
  </si>
  <si>
    <t>Деловая этика. Ответственная налоговая политика, стр. 66-67</t>
  </si>
  <si>
    <t>Деловая этика. Ответственная налоговая политика, стр. 66-67;
Налоговая стратегия Группы, утвержденная Советом директоров Polymetal International plc 05 декабря 2023 года</t>
  </si>
  <si>
    <t>Управление рисками. Ключевые риски и неопределенности, стр. 72-82;
Деловая этика. Ответственная налоговая политика, стр. 66-67;
Налоговая стратегия Группы, утвержденная Советом директоров Polymetal International plc 05 декабря 2023 года;
Заключение независимого практикующего специалиста о задании, обеспечивающем уверенность, стр. 120-123</t>
  </si>
  <si>
    <t>Деловая этика. Недопущение коррупции, стр. 65;
Деловая этика. Ответственная налоговая политика, стр. 66-67;
Корпоративное управление. Взаимодействие с заинтересованными сторонами, стр. 113</t>
  </si>
  <si>
    <t>Обзор операционной деятельности, стр. 20-27;
Консолидированная финансовая отчетность, стр. 114</t>
  </si>
  <si>
    <t>Окружающая среда. Обращение с отходами, стр. 52-53</t>
  </si>
  <si>
    <t>Данные в области устойчивого развития. Используемые материалы, стр. 183</t>
  </si>
  <si>
    <t>Изменение климата и энергоменеджмент, стр. 57;
Данные в области устойчивого развития. Энергопотребление, стр. 186</t>
  </si>
  <si>
    <t>Изменение климата и энергоменеджмент. Климатическая стратегия в Казахстане, стр. 60;
Данные в области устойчивого развития. Энергопотребление, стр. 186</t>
  </si>
  <si>
    <t>Изменение климата и энергоменеджмент. Климатическая стратегия в Казахстане, стр. 60-61</t>
  </si>
  <si>
    <t>Окружающая среда. Управление водными ресурсами, стр. 51-52</t>
  </si>
  <si>
    <t>Окружающая среда. Биоразнообразие и использование земель. Охраняемые территории, стр. 54</t>
  </si>
  <si>
    <t>Окружающая среда. Биоразнообразие и использование земель, стр. 54-55</t>
  </si>
  <si>
    <t>Окружающая среда. Биоразнообразие и использование земель. Охраняемые виды животных, стр. 54</t>
  </si>
  <si>
    <t>Изменение климата и энергоменеджмент. Наш подход, стр. 56;
Изменение климата и энергоменеджмент. Корпоративное управление в сфере климата, стр. 57</t>
  </si>
  <si>
    <t>Изменение климата и энергоменеджмент, стр. 56-61;
Данные в области устойчивого развития. Выбросы парниковых газов, стр. 185</t>
  </si>
  <si>
    <t>Данные в области устойчивого развития. Выбросы парниковых газов, стр. 185</t>
  </si>
  <si>
    <t>Изменение климата и энергоменеджмент, стр. 59;
Данные в области устойчивого развития. Выбросы парниковых газов, стр. 185</t>
  </si>
  <si>
    <t>Изменение климата и энергоменеджмент, стр. 59</t>
  </si>
  <si>
    <t>Climate and Energy, p. 59;
Sustainability data, GHG emissions, p. 185</t>
  </si>
  <si>
    <t>Окружающая среда. Качество воздуха, стр. 55;
Данные в области устойчивого развития. Качество воздуха, стр. 183</t>
  </si>
  <si>
    <t>Окружающая среда. Обращение с отходами, стр. 52-53;
Данные в области устойчивого развития. Обращение с отходами, стр. 182-183</t>
  </si>
  <si>
    <t>Данные в области устойчивого развития. Обращение с отходами, стр. 182-183</t>
  </si>
  <si>
    <t>Окружающая среда. Наш подход, стр. 51</t>
  </si>
  <si>
    <t>Окружающая среда. Наш подход, стр. 50-51</t>
  </si>
  <si>
    <t>Сотрудники. Наш подход, стр. 46</t>
  </si>
  <si>
    <t>Сотрудники. Численность персонала и текучесть кадров, стр. 49;
Данные в области устойчивого развития. Сотрудники, стр. 178-179</t>
  </si>
  <si>
    <t>Данные в области устойчивого развития. Сотрудники, стр. 179</t>
  </si>
  <si>
    <t>Компания полностью соблюдает законодательство в части своевременного уведомления сотрудников о возможных операционных изменениях. См. также Стандарт в области труда и занятости, доступен на веб-сайте Компании.</t>
  </si>
  <si>
    <t>Охрана труда и промышленная безопасность. Наш подход, стр. 42-45</t>
  </si>
  <si>
    <t>Охрана труда и промышленная безопасность, стр. 42-45</t>
  </si>
  <si>
    <t>Охрана труда и промышленная безопасность. Оценка и снижение рисков, стр. 42-43</t>
  </si>
  <si>
    <t>Охрана труда и промышленная безопасность. Здоровье и благополучие, стр. 45</t>
  </si>
  <si>
    <t>Охрана труда и промышленная безопасность. Внутренни коммуникации и культура безопасности, стр. 44</t>
  </si>
  <si>
    <t>Охрана труда и промышленная безопасность, стр. 42-45;
Управление рисками. Риски в области охраны труда и промышленной безопасности, стр. 75</t>
  </si>
  <si>
    <t>Охрана труда и промышленная безопасность. Показатели уровня безопасности, стр. 44;
Данные в области устойчивого развития. Охрана труда и промышленная безопасность, стр. 178</t>
  </si>
  <si>
    <t>Охрана труда и промышленная безопасность. Профессиональные заболевания, стр. 47;
Данные в области устойчивого развития. Охрана труда и промышленная безопасность, стр. 178</t>
  </si>
  <si>
    <t>Сотрудники. Обучение и развитие, стр. 47;
Охрана труда и промышленная безопасность. Показатели уровня безопасности, стр. 44</t>
  </si>
  <si>
    <t>Данные в области устойчивого развития. Сотрудники, стр. 180</t>
  </si>
  <si>
    <t>Сотрудники. Обучение и развитие, стр. 47</t>
  </si>
  <si>
    <t>Сотрудники. Кадровый резерв и преемственность, стр. 47</t>
  </si>
  <si>
    <t>Сотрудники. Многообразие и инклюзивность, стр. 48</t>
  </si>
  <si>
    <t>Сотрудники. Многообразие и инклюзивность, стр. 48;
Отчет Комитета по назначениям. Социокультурное многообразие, стр. 86</t>
  </si>
  <si>
    <t>Данные в области устойчивого развития. Сотрудники, Разрыв в оплате труда между мужчинами и женщинами, стр. 179</t>
  </si>
  <si>
    <t>Деловая этика. Наш подход, стр. 64;
Деловая этика. Мониторинг поставщиков, стр. 66;
Деловая этика. Права человека, стр. 66</t>
  </si>
  <si>
    <t>Весь персонал службы безопасности является привлеченным. Все сотрудники прошли обучение правам человека в соответствии с законодательными требованиями (в Казахстане и по Группе в целом).</t>
  </si>
  <si>
    <t>Местные сообщества. Наш подход, стр. 62-63</t>
  </si>
  <si>
    <t>Деловая этика. Наш подход, стр. 64;
Деловая этика. Права человека, стр. 66;
Местные сообщества. Взаимодействие с местными сообществами, стр. 62</t>
  </si>
  <si>
    <t>География деятельности, стр. 6-7;
Местные сообщества. Наш подход, стр. 62-63</t>
  </si>
  <si>
    <t>Деловая этика. Мониторинг поставщиков, стр. 66</t>
  </si>
  <si>
    <t>Деловая этика. Наш подход, стр. 64</t>
  </si>
  <si>
    <t>Topic</t>
  </si>
  <si>
    <t>SASB code</t>
  </si>
  <si>
    <t>Accounting metric</t>
  </si>
  <si>
    <t>Greenhouse Gas Emissions</t>
  </si>
  <si>
    <t>EM-MM-110a.1</t>
  </si>
  <si>
    <t>Gross global Scope 1 emissions</t>
  </si>
  <si>
    <t>207,990 t of CO₂e in Kazakhstan (Group-wide 724,432 t of CO₂e)</t>
  </si>
  <si>
    <t>Percentage covered under emissions-limiting regulations</t>
  </si>
  <si>
    <t>No GHG emission-limiting regulations were imposed in Russia or Kazakhstan in 2023</t>
  </si>
  <si>
    <t>EM-MM-110a.2</t>
  </si>
  <si>
    <t>Discussion of long-term and short-term strategy or plan to manage Scope 1 emissions, emissions reduction targets, and an analysis of performance against those targets</t>
  </si>
  <si>
    <t>Climate and Energy section, p. 56-61</t>
  </si>
  <si>
    <t>EM-MM-120a.1</t>
  </si>
  <si>
    <t>Air emissions of the following pollutants:</t>
  </si>
  <si>
    <t>(1) CO</t>
  </si>
  <si>
    <t>(4) particulate matter (PM10)</t>
  </si>
  <si>
    <t>(5) mercury (Hg)</t>
  </si>
  <si>
    <t>(6) lead (Pb)</t>
  </si>
  <si>
    <t>(7) volatile organic compounds (VOCs)</t>
  </si>
  <si>
    <t>208 t in Kazakhstan (Group-wide 4,398 t)</t>
  </si>
  <si>
    <t>282 t in Kazakhstan (Group-wide 4,730 t)</t>
  </si>
  <si>
    <t>79 t in Kazakhstan (Group-wide 1,110 t)</t>
  </si>
  <si>
    <t>2,156 t in Kazakhstan (Group-wide 8,231 t)</t>
  </si>
  <si>
    <t>0.06 kg in Kazakhstan (Group-wide 4.6 t)</t>
  </si>
  <si>
    <t>72 t in Kazakhstan (Group-wide 1,468 t)</t>
  </si>
  <si>
    <t>Energy Management</t>
  </si>
  <si>
    <t>EM-MM-130a.1</t>
  </si>
  <si>
    <t>(1) Total energy consumed</t>
  </si>
  <si>
    <t>(2) percentage grid electricity</t>
  </si>
  <si>
    <t>(3) percentage renewable</t>
  </si>
  <si>
    <t>3,542,140 GJ in Kazakhstan (Group-wide 10,747,737 GJ)</t>
  </si>
  <si>
    <t>27% in Kazakhstan (Group-wide 26%)</t>
  </si>
  <si>
    <t>2% in total energy consumption, including 6.5% of renewable energy in self-generated electricity in Kazakhstan (Group-wide: 9% in total energy consumption, including 1% of renewable energy in self-generated electricity)</t>
  </si>
  <si>
    <t>Water Management</t>
  </si>
  <si>
    <t>EM-MM-140a.1</t>
  </si>
  <si>
    <t>EM-MM-140a.2</t>
  </si>
  <si>
    <t>Total fresh water withdrawn</t>
  </si>
  <si>
    <t>Total fresh water consumed</t>
  </si>
  <si>
    <t>Percentage of each in regions with High or Extremely High Baseline Water Stress</t>
  </si>
  <si>
    <t>1,273 thousand m³ in Kazakhstan (Groupwide 3,283 thousand m³)</t>
  </si>
  <si>
    <t>1,273 thousand m³ in Kazakhstan (Groupwide 3,283 thousand m³, see our total water consumption structure at page 52)</t>
  </si>
  <si>
    <t>53% of fresh water withdrawn. Varvara (including Komar mine) is located in high water-stress risk areas, according to the World Resources Institute (WRI) Aqueduct tool (total group 23%)</t>
  </si>
  <si>
    <t>Number of incidents of non-compliance associated with water quality permits, standards, and regulations</t>
  </si>
  <si>
    <t>In 2023, our operating sites in Kazakhstan underwent two environmental desk audits. All identified minor non-compliances were resolved in accordance with the regulator’s recommendations without any fines or significant impact on the business.</t>
  </si>
  <si>
    <t>Waste &amp; Hazardous Materials Management</t>
  </si>
  <si>
    <t>EM-MM-150a.4</t>
  </si>
  <si>
    <t>EM-MM-150a.5</t>
  </si>
  <si>
    <t>EM-MM-150a.6</t>
  </si>
  <si>
    <t>EM-MM-150a.7</t>
  </si>
  <si>
    <t>EM-MM-150a.8</t>
  </si>
  <si>
    <t>EM-MM-150a.9</t>
  </si>
  <si>
    <t>EM-MM150a.10</t>
  </si>
  <si>
    <t>Total weight of non-mineral waste generated</t>
  </si>
  <si>
    <t>Total weight of tailings produced</t>
  </si>
  <si>
    <t>Total weight of waste rock generated</t>
  </si>
  <si>
    <t>Total weight of hazardous waste generated</t>
  </si>
  <si>
    <t>Total weight of hazardous waste recycled</t>
  </si>
  <si>
    <t>Number of significant incidents associated with hazardous materials and waste management</t>
  </si>
  <si>
    <t>Description of waste and hazardous materials management policies and procedures for active and inactive operations</t>
  </si>
  <si>
    <t>3,904 t in Kazakhstan (Group-wide 64,860 t)</t>
  </si>
  <si>
    <t>6,240,932 t in Kazakhstan (Group-wide 15,988,303 t)</t>
  </si>
  <si>
    <t>122,051,670 t in Kazakhstan (Group-wide 185,130,249 t)</t>
  </si>
  <si>
    <t>6,241,514 t in Kazakhstan, including 6,240,932 t of tailings waste generated by Varvara and Kyzyl sites and classified as hazardous according to the current regulation in Kazakhstan (Group-wide 6,243,997 t)</t>
  </si>
  <si>
    <t>672 t in Kazakhstan (Group-wide 2,016 t)</t>
  </si>
  <si>
    <t>Environment section, Waste management, p. 52</t>
  </si>
  <si>
    <t>Biodiversity Impacts</t>
  </si>
  <si>
    <t>EM-MM-160a.1</t>
  </si>
  <si>
    <t>Description of environmental management policies and practices for active sites</t>
  </si>
  <si>
    <t>Environment section, Biodiversity and lands, p. 54-55</t>
  </si>
  <si>
    <t>EM-MM-160a.2</t>
  </si>
  <si>
    <t>Percentage of mine sites where acid rock drainage is:</t>
  </si>
  <si>
    <t>(1) predicted to occur</t>
  </si>
  <si>
    <t>(2) actively mitigated</t>
  </si>
  <si>
    <t>(3) under treatment or remediation</t>
  </si>
  <si>
    <t>Zero in Kazakhstan (14% of total ore processed Groupwide, Dukat mine)</t>
  </si>
  <si>
    <t>Zero in Kazakhstan (14% of total ore processed Group-wide, Dukat mine)</t>
  </si>
  <si>
    <t>EM-MM-160a.3</t>
  </si>
  <si>
    <t>Percentage of:</t>
  </si>
  <si>
    <t>(1) proved reserves in or near sites with protected conservation status or endangered species habitat</t>
  </si>
  <si>
    <t>(2) probable reserves in or near sites with protected conservation status or endangered species habitat</t>
  </si>
  <si>
    <t>26% of proved reserves in Kazakhstan, including Kyzyl and Komar mine (32% of proved reserves Group-wide as of December 31, 2023)</t>
  </si>
  <si>
    <t>87% of probable reserves in Kazakhstan, including Kyzyl and Komar mine (59% of probable reserves Group-wide as of December, 31 2023)</t>
  </si>
  <si>
    <t>Security, Human Rights &amp; Rights of Indigenous Peoples</t>
  </si>
  <si>
    <t>EM-MM-210a.1</t>
  </si>
  <si>
    <t>(1) proved reserves in or near areas of conflict</t>
  </si>
  <si>
    <t>(2) probable reserves in or near areas of conflict</t>
  </si>
  <si>
    <t>EM-MM-210a.2</t>
  </si>
  <si>
    <t>(1) proved reserves in or near indigenous land</t>
  </si>
  <si>
    <t>(2) probable reserves in or near indigenous land</t>
  </si>
  <si>
    <t>Zero in Kazakhstan (our operations in Kazakhstan do not impact the territories of indigenous peoples, Russian subsidiaries were disposed of in March, 2024)</t>
  </si>
  <si>
    <t>EM-MM-210a.3</t>
  </si>
  <si>
    <t>Discussion of engagement processes and due diligence practices with respect to human rights, indigenous rights, and operation in areas of conflict</t>
  </si>
  <si>
    <t>Ethical business section, Human rights, p. 66
Sustainability data. Human rights, p. 189</t>
  </si>
  <si>
    <t>Community Relations</t>
  </si>
  <si>
    <t>EM-MM-210b.1</t>
  </si>
  <si>
    <t>EM-MM-210b.2</t>
  </si>
  <si>
    <t>Discussion of process to manage risks and opportunities associated with community rights and interests</t>
  </si>
  <si>
    <t>Number and duration of non-technical delays</t>
  </si>
  <si>
    <t>Ethical business section, Human rights, p. 66
Communities section, Engagement, p. 62-63</t>
  </si>
  <si>
    <t>Labor Relations</t>
  </si>
  <si>
    <t>EM-MM-310a.1</t>
  </si>
  <si>
    <t>EM-MM-310a.2</t>
  </si>
  <si>
    <t>Percentage of active workforce employed under collective agreements</t>
  </si>
  <si>
    <t>Number and duration of strikes and lockouts</t>
  </si>
  <si>
    <t>91% of all employees and 100% of operating site staff are covered by collective bargaining agreements (Group-wide: 77% and 100% respectively)</t>
  </si>
  <si>
    <t>Workforce Health &amp; Safety</t>
  </si>
  <si>
    <t>EM-MM-320a.1</t>
  </si>
  <si>
    <t>(1) All-incidence rate</t>
  </si>
  <si>
    <t>(2) fatality rate</t>
  </si>
  <si>
    <t>(3) near miss frequency rate (NMFR)</t>
  </si>
  <si>
    <t>(4) average hours of health, safety, and emergency response training for (a) direct employees and (b) contract employees</t>
  </si>
  <si>
    <t>Fatalities (employees): 0 in Kazakhstan;
Fatalities (contractors): 0 in Kazakhstan
(Group-wide: 0 and 0 respectively)</t>
  </si>
  <si>
    <t>LTIFR (employees): 0 in Kazakhstan; 
LTIFR (contractors): 0 in Kazakhstan 
(Group-wide: 0.07 and 0.08 respectively)</t>
  </si>
  <si>
    <t>Near-misses (employees): 477 in Kazakhstan (Group-wide: 4,881)</t>
  </si>
  <si>
    <t>2,972 employees attended mandatory training sessions in Kazakhstan (Group-wide: 6,887). Each contractor working at any of Polymetal’s sites is required to undergo safety training before starting work.</t>
  </si>
  <si>
    <t>Business Ethics &amp; Transparency</t>
  </si>
  <si>
    <t>EM-MM-510a.1</t>
  </si>
  <si>
    <t>Description of the management system for prevention of corruption and bribery throughout the value chain</t>
  </si>
  <si>
    <t>EM-MM-510a.2</t>
  </si>
  <si>
    <t>Production in countries that have the 20 lowest rankings in the Corruption Perception Index</t>
  </si>
  <si>
    <t>Tailings Storage Facilities Management</t>
  </si>
  <si>
    <t>EM-MM-540a.1</t>
  </si>
  <si>
    <t>EM-MM-540a.2</t>
  </si>
  <si>
    <t>EM-MM-540a.3</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</si>
  <si>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</si>
  <si>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Summary of tailings management systems and governance structure used to monitor and maintain the stability of tailings storage facilities</t>
  </si>
  <si>
    <t>Approach to development of Emergency Preparedness and Response Plans (EPRPs) for tailings storage facilities</t>
  </si>
  <si>
    <t>Management of Tailings Storage Facilities Report, p. 190</t>
  </si>
  <si>
    <t>Environment section, Tailings and overburden waste, p. 52-53</t>
  </si>
  <si>
    <t>Environment section, Waste management, p. 52-53;
Management of Tailings Storage Facilities Report, p. 190</t>
  </si>
  <si>
    <t>Activity Metric</t>
  </si>
  <si>
    <t>EM-MM-000.A</t>
  </si>
  <si>
    <t>Production of:</t>
  </si>
  <si>
    <t>(1) metal ores</t>
  </si>
  <si>
    <t>(2) finished metal products</t>
  </si>
  <si>
    <t>Ore processed in Kazakhstan: 6.3 Mt (Group-wide: 19.3 Mt)</t>
  </si>
  <si>
    <t>EM-MM-000.B</t>
  </si>
  <si>
    <t>Total number of employees, percentage contractors</t>
  </si>
  <si>
    <t>Average headcount of employees: 3,202 in Kazakhstan (Group-wide: 14,647);
Average headcount of contractors: 1,959 in Kazakhstan (Group-wide: 6,035)</t>
  </si>
  <si>
    <t>Тема</t>
  </si>
  <si>
    <t>Код SASB</t>
  </si>
  <si>
    <t>Наименование показателя отчетности</t>
  </si>
  <si>
    <t>Энергетический менеджмент</t>
  </si>
  <si>
    <t>Управление водными ресурсами</t>
  </si>
  <si>
    <t>Обращение с отходами и опасными веществами</t>
  </si>
  <si>
    <t>Воздействия на биоразнообразие</t>
  </si>
  <si>
    <t>Безопасность, права человека, права коренных народов</t>
  </si>
  <si>
    <t>Трудовые отношения</t>
  </si>
  <si>
    <t>Охрана профессионального здоровья и промышленная безопасность</t>
  </si>
  <si>
    <t>Деловая этика и прозрачность</t>
  </si>
  <si>
    <t>Управление хвостохранилищами</t>
  </si>
  <si>
    <t>Показатель деятельности</t>
  </si>
  <si>
    <t>Суммарные валовые прямые выбросы парниковых газов</t>
  </si>
  <si>
    <t>В 2023 году в Казахстане и России отсутствовали предельные нормативы для выбросов парниковых газов</t>
  </si>
  <si>
    <t>Изменение климата и энергоменеджмент, стр. 56-61</t>
  </si>
  <si>
    <t>Выбросы в атмосферный воздух следующих загрязняющих веществ:</t>
  </si>
  <si>
    <t>(4) взвешенные вещества (PM10)</t>
  </si>
  <si>
    <t>(5) ртуть (Hg)</t>
  </si>
  <si>
    <t>(6) свинец (Pb)</t>
  </si>
  <si>
    <t>(7) летучие органические соединения (VOCs)</t>
  </si>
  <si>
    <t>Выбросы отсутствуют (в Казахстане и по Группе в целом)</t>
  </si>
  <si>
    <t>207 990 т CO₂-эквивалента в Казахстане (724 432 т CO₂-эквивалента по Группе в целом)</t>
  </si>
  <si>
    <t>208 т в Казахстане (4 398 т по Группе в целом)</t>
  </si>
  <si>
    <t>282 т в Казахстане (4 730 т по Группе в целом)</t>
  </si>
  <si>
    <t>79 т в Казахстане (1 110 т по Группе в целом)</t>
  </si>
  <si>
    <t>2 156 т в Казахстане (8 231 т по Группе в целом)</t>
  </si>
  <si>
    <t>72 т в Казахстане (1 468 т по Группе в целом)</t>
  </si>
  <si>
    <t>(1) Общее энергопотребление</t>
  </si>
  <si>
    <t>(2) доля электроэнергии от централизованной электросети</t>
  </si>
  <si>
    <t>(3) доля энергии от возобновляемых источников энергоснабжения</t>
  </si>
  <si>
    <t>27% в Казахстане (26% по Группе в целом)</t>
  </si>
  <si>
    <t>3 542 140 ГДж в Казахстане (10 747 737 ГДж по Группе в целом)</t>
  </si>
  <si>
    <t>2% в общем энергопотреблении и 6,5% в вырабатываемой электроэнергии в Казахстане (по Группе в целом: 9% и 1% соответственно)</t>
  </si>
  <si>
    <t>Общий объем забора свежей воды</t>
  </si>
  <si>
    <t>Общее потребление свежей воды</t>
  </si>
  <si>
    <t>Доля объема забора/потребления свежей воды в регионах с высоким или очень высоким фоновым дефицитом воды</t>
  </si>
  <si>
    <t>Количество случаев нарушения предельных норм, требований и правил, регламентирующих качество воды</t>
  </si>
  <si>
    <t>1 273 тыс. м³ в Казахстане (3 283 тыс. м³ по Группе в целом)</t>
  </si>
  <si>
    <t>1 273 тыс. м³ в Казахстане (3 283 тыс. м³ по Группе в целом, см. схему водопотребления на стр. 52)</t>
  </si>
  <si>
    <t>53% от общего объема потребления свежей воды в Казахстане. Предприятия Варваринского хабов (включая Коморовское) расположены в регионах с высоким риском нехватки воды, согласно данным платформы Aqueduct, разработанной нститутом мировых ресурсов. По Группе в целом - 23% от общего объема потребления свежей воды.</t>
  </si>
  <si>
    <t>В 2023 году наши предприятия в Казахстане прошли две камеральные проверки на соответствие требованиям в области охраны окружающей среды. Все выявленные незначительные несоответствия были устранены в соответствии с требованиями и рекомендациями государственных органов, без наложения штрафов или иного значительного влияния на деятельность предприятий.</t>
  </si>
  <si>
    <t>Общая масса образованных неминеральных отходов</t>
  </si>
  <si>
    <t>Общая масса образованных хвостов</t>
  </si>
  <si>
    <t>Общая масса вскрышной породы</t>
  </si>
  <si>
    <t>Общая масса образованных опасных отходов</t>
  </si>
  <si>
    <t>Общая масса переработанных опасных отходов</t>
  </si>
  <si>
    <t>Количество инцидентов, связанных с обращением с опасными веществами и отходами</t>
  </si>
  <si>
    <t>Описание политики и процедур обращения с отходами и опасными веществами для действующих и недействующих предприятий</t>
  </si>
  <si>
    <t>Окружающая среда. Управление отходами, стр. 52</t>
  </si>
  <si>
    <t>Описание политик и практик в области экологического менеджмента для действующих предприятий</t>
  </si>
  <si>
    <t>Доля производственных площадок, на которых:</t>
  </si>
  <si>
    <t>(1) прогнозируется образование кислых стоков</t>
  </si>
  <si>
    <t>(2) принимаются меры по снижению образования кислых стоков</t>
  </si>
  <si>
    <t>(3) предусмотрена нейтрализация или очистка кислых стоков</t>
  </si>
  <si>
    <t>Доля:</t>
  </si>
  <si>
    <t>(1) доказанных рудных запасов в границах или вблизи особо охраняемых природных территорий или местообитаний редких и исчезающих видов</t>
  </si>
  <si>
    <t>(2) вероятных рудных запасов в границах или вблизи особо охраняемых природных территорий или местообитаний редких и исчезающих видов</t>
  </si>
  <si>
    <t>Отсутствуют в Казахстане (по Группе в целом: 14% от общего объема переработанной руды, Дукат)</t>
  </si>
  <si>
    <t>87% вероятных рудных запасов  в Казахстане, включая Кызыл и Комаровское (59% вероятных рудных запасов в целом по Группе по состоянию на 31 декабря 2023 года)</t>
  </si>
  <si>
    <t>26% доказанных рудных запасов в Казахстане, включая Кызыл и Комаровское (32% доказанных рудных запасов в целом по Группе по состоянию на 31 декабря 2023 года)</t>
  </si>
  <si>
    <t>(1) доказанных рудных запасов в границах или вблизи зон конфликта</t>
  </si>
  <si>
    <t>(2) вероятных рудных запасов в границах или вблизи зон конфликта</t>
  </si>
  <si>
    <t>(1) доказанных рудных запасов в границах или вблизи территорий проживания коренных народов</t>
  </si>
  <si>
    <t>(2) вероятных рудных запасов в границах или вблизи территорий проживания коренных народов</t>
  </si>
  <si>
    <t>Наши предприятия в Казахстане не оказывают прямого или косвенного влиятия на земли, которые относятся к территорииям традиционного природопользования коренных малочисленных народов (российские активы Группы были проданы в марте 2024 года)</t>
  </si>
  <si>
    <t>Обсуждение процессов участия общественности и добросовестных практик в области прав человека, прав коренных народов и деятельности в зонах конфликта</t>
  </si>
  <si>
    <t>Деловая этика. Права человека, стр. 66;
Данные об устойчивом развитии. Основные риски, связанные с правами человека, стр. 189</t>
  </si>
  <si>
    <t>Обсуждение процесса управления рисками и возможностями, связанными с правами и интересами местных сообществ</t>
  </si>
  <si>
    <t>Деловая этика. Права человека, стр. 66;
Местные сообщества. Взаимодействие с местными сообществами, стр. 62-63</t>
  </si>
  <si>
    <t>Количество и продолжительность простоев, не связанных с техническими причинами</t>
  </si>
  <si>
    <t>Доля работников, состоящих в коллективных договорах</t>
  </si>
  <si>
    <t>Количество и продолжительность забастовок и массовых увольнений</t>
  </si>
  <si>
    <t>91% общего числа сотрудников и 100% производственного персонала в Казахстане состоят в коллективных договорах (по Группе в целом: 77% и 100% соответственно)</t>
  </si>
  <si>
    <t>(1) общая частота несчастных случаев</t>
  </si>
  <si>
    <t>(2) частота несчастных случаев со смертельным исходом</t>
  </si>
  <si>
    <t>(3) Частота происшествий без последствий (NMFR)</t>
  </si>
  <si>
    <t>Среднее количество часов обучения в области охраны труда, безопасности и реагирования на чрезвычайные ситуации: а) для сотрудников, занятых полный рабочий день; б) для работников подрядных организаций</t>
  </si>
  <si>
    <t>LTIFR (сотрудники): 0 в Казахстане
LTIFR (подрядчики): 0 в Казахстане
(по Группе в целом: 0,07 и 0,08 соответственно)</t>
  </si>
  <si>
    <t>Несчастные случаи со смертельным исходом (сотрудники): 0 в Казахстане
Несчастные случаи со смертельным исходом (подрядчики): 0 в Казахстане
(по Группе в целом: 0 и 0 соответственно)</t>
  </si>
  <si>
    <t>Происшествия без последствий (сотрудники): 477 в Казахстане (по Группе в целом: 4 881)</t>
  </si>
  <si>
    <t>2 972 сотрудников прошли обязательное обучение в области ОТиПБ в Казахстане (по Группе в целом: 6 887). Все подрядчики, работающие на территории предприятий Полиметалла, должны пройти инструктаж по технике безопасности перед началом работ.</t>
  </si>
  <si>
    <t>Описание системы управления для предотвращения коррупции и взяточничества по всей цепочке создания стоимости</t>
  </si>
  <si>
    <t>Деловая этика. Недопущение коррупции, стр. 65</t>
  </si>
  <si>
    <t>Производство в странах, занимающих одно из последних 20 мест по индексу восприятия коррупции организации Transparency International</t>
  </si>
  <si>
    <t>Отсутствует (в Казахстане и по Группе в целом)</t>
  </si>
  <si>
    <t>Информация об эксплуатируемых хвостохранилищах: (1) название объекта, (2) местоположение, (3) форма собственности, (4) эксплуатационный статус, (5) метод возведения, (6) максимально допустимая вместимость хранилища, (7) текущее количество хранящихся хвостов, (8) классификация последствий, (9) дата последнего независимого технического исследования, (10) выводы исследований, (11) меры по смягчению последствий, (12) готовноть к чрезвычайным ситуациям</t>
  </si>
  <si>
    <t>Краткое описание систем управления хвостохранилищами и структуры управления, используемых для мониторинга и поддержания стабильности хвостохранилищ</t>
  </si>
  <si>
    <t>Окружающая среда. Вскрышные породы и хвосты обогащения, стр. 52-53</t>
  </si>
  <si>
    <t>Подход к разработке планов обеспечения готовности к чрезвычайным ситуациям и реагирования на них для хвостохранилищ</t>
  </si>
  <si>
    <t>Отчет об управлении хвостохранилищами, стр. 190</t>
  </si>
  <si>
    <t>Окружающая среда. Обращение с отходами, стр. 52-53
Отчет об управлении хвостохранилищами, стр. 190</t>
  </si>
  <si>
    <t>Производство:</t>
  </si>
  <si>
    <t>(1) металлические руды</t>
  </si>
  <si>
    <t>(2) товарная металлопродукция</t>
  </si>
  <si>
    <t>Общая численность работников, доля работников подрядных организаций</t>
  </si>
  <si>
    <t>Количество переработанной руды в Казахстане: 6,3 млн т (по Группе в целом: 19,3 млн т)</t>
  </si>
  <si>
    <t>Золото: 486 тыс. унций в Казахстане (по Группе в целом: 1 492 тыс. унций)
Серебро: 31 тыс. унций в Казахстане (по Группе в целом: 17,7 млн унций)
Суммарная производительность (в золотом эквиваленте): 541 тыс. унций в Казахстане (по Группе в целом: 1 714 тыс. унций)</t>
  </si>
  <si>
    <t>Gold: 486 Koz in Kazakhstan (Group-wide: 1,492 Koz);
Silver: 0.031 Moz in Kazakhstan (Group-wide: 17.7 Moz);
Total production (gold equivalent): 541 Koz in Kazakhstan (Group-wide: 1,714 Koz)</t>
  </si>
  <si>
    <t>Общая численность сотрудников: 3 202 человека в Казахстане (по Группе в целом: 14 647 человек)
Общая численность подрядчиков: 1 959 человек в Казахстане (по Группе в целом: 6 035 человек)</t>
  </si>
  <si>
    <t>Total Group</t>
  </si>
  <si>
    <t>Zero fatalities in Kazakhstan in 2019-2023</t>
  </si>
  <si>
    <t>(among employees and contractors), number</t>
  </si>
  <si>
    <t>(among employees), rate</t>
  </si>
  <si>
    <t>Absent days following accidents</t>
  </si>
  <si>
    <t>percentage of female employees</t>
  </si>
  <si>
    <t>Employees under collective agreements</t>
  </si>
  <si>
    <t>m³ per tonne of ore processed</t>
  </si>
  <si>
    <t>Share of water recycled/reused</t>
  </si>
  <si>
    <t>GHG emission intensity</t>
  </si>
  <si>
    <t>Absolute GHG emissions</t>
  </si>
  <si>
    <t>(Scopes 1 and 2), Kt CO₂e</t>
  </si>
  <si>
    <t>Share of renewables in electricity consumption</t>
  </si>
  <si>
    <t>KPI-1</t>
  </si>
  <si>
    <t>KPI-2</t>
  </si>
  <si>
    <t>KPI-3</t>
  </si>
  <si>
    <t>KPI-4</t>
  </si>
  <si>
    <t>KPI-5</t>
  </si>
  <si>
    <t>KPI-6</t>
  </si>
  <si>
    <t>KPI-7</t>
  </si>
  <si>
    <t>KPI-8</t>
  </si>
  <si>
    <t>KPI-9</t>
  </si>
  <si>
    <t>KPI-10</t>
  </si>
  <si>
    <t>KPI-11</t>
  </si>
  <si>
    <t>KPI-12</t>
  </si>
  <si>
    <t>KPI-13</t>
  </si>
  <si>
    <t>KPI-14</t>
  </si>
  <si>
    <t>KPI-15</t>
  </si>
  <si>
    <t>KPI-16</t>
  </si>
  <si>
    <t>KPI-17</t>
  </si>
  <si>
    <t>KPI-18</t>
  </si>
  <si>
    <t>KPI-19</t>
  </si>
  <si>
    <t>KPI-20</t>
  </si>
  <si>
    <t>KPI-21</t>
  </si>
  <si>
    <t>KPI-22</t>
  </si>
  <si>
    <t>KPI-23</t>
  </si>
  <si>
    <t>KPI-24</t>
  </si>
  <si>
    <t>KPI-25</t>
  </si>
  <si>
    <t>KPI-26</t>
  </si>
  <si>
    <t>KPI-27</t>
  </si>
  <si>
    <t>KPI-28</t>
  </si>
  <si>
    <t>KPI-29</t>
  </si>
  <si>
    <t>KPI-30</t>
  </si>
  <si>
    <t>KPI-31</t>
  </si>
  <si>
    <t>KPI-32</t>
  </si>
  <si>
    <t>(среди сотрудников и подрядчиков), ед.</t>
  </si>
  <si>
    <t>Количество рабочих дней, потерянных в результате несчастных случаев на рабочем месте</t>
  </si>
  <si>
    <t>(среди сотрудников), коэффициент</t>
  </si>
  <si>
    <t>В Казахстане в 2019-2023 гг. несчастные случаи со смертельным исходом не зарегистрированы</t>
  </si>
  <si>
    <t>Коэффициент добровольной текучести кадров</t>
  </si>
  <si>
    <t>Доля сотрудников, состоящих в коллективных договорах</t>
  </si>
  <si>
    <t>Гендерная представленность</t>
  </si>
  <si>
    <t>(Scopes 1 and 2), kg CO₂e per ounce of gold equivalent</t>
  </si>
  <si>
    <t>Удельные выбросы парниковых газов</t>
  </si>
  <si>
    <t>(области охвата 1 и 2), кг CO₂-экв. на унц. зол. экв.</t>
  </si>
  <si>
    <t>Прямые и косвенные энергетические выбросы</t>
  </si>
  <si>
    <t>(области охвата 1 и 2), тыс. т CO₂-экв.</t>
  </si>
  <si>
    <t>Доля ВИЭ в общем объеме потребления электроэнергии</t>
  </si>
  <si>
    <t>Взаимодействие с заинтересованными сторонами</t>
  </si>
  <si>
    <t>Количество рабочих дней, потерянных в результате несчастных случаев</t>
  </si>
  <si>
    <t>6-12 years</t>
  </si>
  <si>
    <t>6-12 лет</t>
  </si>
  <si>
    <t>N6-3</t>
  </si>
  <si>
    <t>Показатели травматизма и безопасности среди сотрудников Polymetal (данные по Группе)</t>
  </si>
  <si>
    <t>Минимальный размера оплаты труда в Polymetal и сравнение с МРОТ в регионе присутствия</t>
  </si>
  <si>
    <t>Охраняемые и редкие виды, обитающие на территориях деятельности Polymetal</t>
  </si>
  <si>
    <t>Показатели травматизма среди сотрудников Polymetal в 2023 году: в разбивке по предприятиям</t>
  </si>
  <si>
    <t>доля женщин в общей численности персонала, %</t>
  </si>
  <si>
    <t>In this Sustainability Datapack, the primary focus is on Polymetal’s operations located in Kazakhstan, which represent the future direction of the business, as the Russian business was sold in 2024. For this reason, the KPI results in the charts below highlight the results of our Kazakhstan assets only. The Group performance in 2023 is presented separately below the charts.</t>
  </si>
  <si>
    <t>В данном файле с показателями в области устойчивого развития основное внимание уделяется предприятиям Polymetal, расположенным в Казахстане, которые представляют собой будущее направление бизнеса, так как активы Polymetal в России были проданы в 2024 году. По этой причине годовые показатели эффективности на диаграммах ниже отражают результаты только наших активов в Казахстане. Результаты деятельности по Группе в целом в 2023 году представлены отдельно под графиками.</t>
  </si>
  <si>
    <t>N7-3</t>
  </si>
  <si>
    <t>[2] More details on taxes can be found in our Report on Payments to Governments published annually on our website.</t>
  </si>
  <si>
    <t>[3] Mayskoye production reporting approach for 2022 was amended to record production as soon as the ownership title for gold is transferred to a buyer at the mine site’s concentrate storage facility. Previous periods were restated accordingly.</t>
  </si>
  <si>
    <t>[3] В отчетность по добыче на Майском за 2022 год были внесены изменения, предусматривающие учет добычи, как только право собственности на золото перейдет к покупателю на складе концентрата на руднике. Предыдущие периоды были пересчитаны соответствующим образом.</t>
  </si>
  <si>
    <t>Financial and operation results (Group-wide data) [1]</t>
  </si>
  <si>
    <t>Финансовые и производственнные результаты (данные по Группе) [1]</t>
  </si>
  <si>
    <t>N7-1.1</t>
  </si>
  <si>
    <t>our website.</t>
  </si>
  <si>
    <t>[1] For detailed information on the financial and operating performance of Polymetal's assets in Kazakhstan, please see the separate Production and Financial Datapack, available on</t>
  </si>
  <si>
    <t>[1] Подробная информация о финансовых и производственных показателях активов Polymetal в Казахстане доступна в отдельном датапаке "Данные о финансах и производстве", размещенном на нашем</t>
  </si>
  <si>
    <t>официальном веб-сайте.</t>
  </si>
  <si>
    <t>[2] Более детальные данные по налогам представлены в Отчетах о платежах в пользу государства, публикуемых ежегодно на нашем официальном веб-сайте.</t>
  </si>
  <si>
    <t>Taxes (excluding payroll taxes included in labour costs): [2]</t>
  </si>
  <si>
    <t>Налоги (за исключением налогов на фонд заработной платы, включенных в затраты на оплату труда): [2]</t>
  </si>
  <si>
    <t>Total production, gold equivalent (based on 80:1 Ag/Au ratio) [3]</t>
  </si>
  <si>
    <t>Общее производство, золотой эквивалент (при коэфф. Ag/Au 80:1) [3]</t>
  </si>
  <si>
    <t>Апрель 2024 [1]</t>
  </si>
  <si>
    <t>April 2024 [1]</t>
  </si>
  <si>
    <t>[2] All employees and contract workers identified were dismissed with no right to return. Contractors involved were required to pay penalties.</t>
  </si>
  <si>
    <t>[3] Acts of corruption did not involve public or government officials.</t>
  </si>
  <si>
    <t>[2] Нарушители из числа наших сотрудников были уволены, подрядных организаций – отстранены от выполнения работ без права возврата.</t>
  </si>
  <si>
    <t>[3] Коррупционные инциденты не связаны с представителями органов государственной и муниципальной власти.</t>
  </si>
  <si>
    <t>Code of conduct violations Group-wide [2]</t>
  </si>
  <si>
    <t>Cases of corruption Group-wide, including: [3]</t>
  </si>
  <si>
    <t>Нарушения Кодекса корпоративного поведения (данные по Группе) [2]</t>
  </si>
  <si>
    <t>Случаи коррупции (данные по Группе), включая: [3]</t>
  </si>
  <si>
    <t>Показатели травматизма и безопасности среди сотрудников Polymetal (активы в Казахстане)</t>
  </si>
  <si>
    <t>Показатели травматизма среди подрядчиков (активы в Казахстане)</t>
  </si>
  <si>
    <t>1.5</t>
  </si>
  <si>
    <t>1.5.1</t>
  </si>
  <si>
    <t>1.5.1.1</t>
  </si>
  <si>
    <t>1.5.1.2</t>
  </si>
  <si>
    <t>1.5.1.3</t>
  </si>
  <si>
    <t>1.5.2</t>
  </si>
  <si>
    <t>1.5.3</t>
  </si>
  <si>
    <t>1.5.4</t>
  </si>
  <si>
    <t>1.5.5</t>
  </si>
  <si>
    <t>1.6</t>
  </si>
  <si>
    <t>1.6.1</t>
  </si>
  <si>
    <t>1.6.1.1</t>
  </si>
  <si>
    <t>1.6.1.2</t>
  </si>
  <si>
    <t>1.6.1.3</t>
  </si>
  <si>
    <t>1.6.2</t>
  </si>
  <si>
    <t>4.7.1.1</t>
  </si>
  <si>
    <t>4.7.1.2</t>
  </si>
  <si>
    <t>4.7.1.3</t>
  </si>
  <si>
    <t>4.7.2.1</t>
  </si>
  <si>
    <t>4.7.2.2</t>
  </si>
  <si>
    <t>4.7</t>
  </si>
  <si>
    <t>4.7.1</t>
  </si>
  <si>
    <t>4.7.2</t>
  </si>
  <si>
    <t>4.7.3</t>
  </si>
  <si>
    <t>4.7.4</t>
  </si>
  <si>
    <t>4.7.5</t>
  </si>
  <si>
    <t>4.7.6</t>
  </si>
  <si>
    <t>4.7.7</t>
  </si>
  <si>
    <t>4.7.8</t>
  </si>
  <si>
    <t>4.7.10</t>
  </si>
  <si>
    <t>Энергопотребление (активы в Казахстане)</t>
  </si>
  <si>
    <t>Renewable sources (solar)</t>
  </si>
  <si>
    <t>Возобновляемые источники энергии (солнечная энергия)</t>
  </si>
  <si>
    <t>4.7.9</t>
  </si>
  <si>
    <t>Energy intensity</t>
  </si>
  <si>
    <t>Энергоемкость</t>
  </si>
  <si>
    <t>4.8</t>
  </si>
  <si>
    <t>4.8.1</t>
  </si>
  <si>
    <t>4.8.1.1</t>
  </si>
  <si>
    <t>4.8.1.2</t>
  </si>
  <si>
    <t>4.8.1.3</t>
  </si>
  <si>
    <t>4.8.1.4</t>
  </si>
  <si>
    <t>4.8.1.5</t>
  </si>
  <si>
    <t>4.8.2</t>
  </si>
  <si>
    <t>4.8.2.1</t>
  </si>
  <si>
    <t>4.8.2.2</t>
  </si>
  <si>
    <t>4.8.2.3</t>
  </si>
  <si>
    <t>4.8.2.4</t>
  </si>
  <si>
    <t>4.8.2.5</t>
  </si>
  <si>
    <t>Потребление электроэнергии и теплоэнергии (активы в Казахстане)</t>
  </si>
  <si>
    <t>Self-generated renewable electricity (solar)</t>
  </si>
  <si>
    <t>Выработанная возобновляемая электроэнергия (солнечная)</t>
  </si>
  <si>
    <t>ГДж на тыс. унц. зол. экв.</t>
  </si>
  <si>
    <t>кг CO₂-экв. на унц. зол. экв.</t>
  </si>
  <si>
    <t>Energy consumption by source  in Kazakhstan segment</t>
  </si>
  <si>
    <t>Electricity and heat consumption by source in Kazakhstan segment</t>
  </si>
  <si>
    <t>Polymetal employees' health and safety in Kazakhstan segment</t>
  </si>
  <si>
    <t>Contractor employees' safety in Kazakhstan segment</t>
  </si>
  <si>
    <t>[1] On 29 March 2024, a new Non-Executive Director has been appointed to Polymetal's Board of Directors as a representative of the Company’s major shareholder Maaden International Investment. The Board now consists of seven members, including five independent non-executive directors, a non-executive director and an executive director. The current composition of the Board of directors is presented on</t>
  </si>
  <si>
    <t>N6-1.1</t>
  </si>
  <si>
    <t>[1] 29 марта 2024 года Polymetal объявил о назначении нового члена Совета директоров: директора без исполнительных полномочий, представителя крупнейшего акционера Polymetal, Maaden International Investment. В результате, Совет директоров увеличивается до семи членов и включает пять независимых директоров без исполнительных полномочий, директора без исполнительных полномочий и исполнительного директора. Актуальный состав Совета Директоров представлен</t>
  </si>
  <si>
    <t>на нашем официальном сайте.</t>
  </si>
  <si>
    <t>GRI 405, GRI 406</t>
  </si>
  <si>
    <t>GRI 2-16, GRI 2-26, GRI 2-29, GRI 403-4
SASB EM-MM-210a.3</t>
  </si>
  <si>
    <t>GRI 305-6, GRI 305-7
SASB EM-MM-120a.1</t>
  </si>
  <si>
    <t>GRI 304-3</t>
  </si>
  <si>
    <t>GRI 2-25</t>
  </si>
  <si>
    <t>GRI 2-9</t>
  </si>
  <si>
    <t>GRI 2-9, GRI 2-11, GRI 2-15</t>
  </si>
  <si>
    <t>GRI 2-17</t>
  </si>
  <si>
    <t>GRI 2-21</t>
  </si>
  <si>
    <t>GRI 204-1</t>
  </si>
  <si>
    <t>GRI 205, GRI 206</t>
  </si>
  <si>
    <t>GRI 2-27, GRI 308, GRI 414, GRI 418</t>
  </si>
  <si>
    <t>SASB EM-MM-140a.2, EM-MM-150a.9</t>
  </si>
  <si>
    <t>SASB EM-MM-510a.1</t>
  </si>
  <si>
    <t>SASB EM-MM-000.A</t>
  </si>
  <si>
    <t>Location in the Integrated Report 2023</t>
  </si>
  <si>
    <t>Расположение в Интегрированном отчете за 2023 год</t>
  </si>
  <si>
    <t>Location in the ESG Datapack 2023</t>
  </si>
  <si>
    <t>Расположение в датапаке с данными в области ESG</t>
  </si>
  <si>
    <t>"H&amp;S" tab</t>
  </si>
  <si>
    <t>-</t>
  </si>
  <si>
    <t>"People" tab</t>
  </si>
  <si>
    <t>"Governance and Ethics" tab</t>
  </si>
  <si>
    <t>"Environment" tab</t>
  </si>
  <si>
    <t>GRI 304-4
SASB EM-MM-160a.3</t>
  </si>
  <si>
    <t>GRI 301-1</t>
  </si>
  <si>
    <t>"Climate and Energy" tab</t>
  </si>
  <si>
    <t>"Communities" tab</t>
  </si>
  <si>
    <t>"Site level" tab</t>
  </si>
  <si>
    <t>GRI 302-1
SASB EM-MM-130a.1</t>
  </si>
  <si>
    <t>GRI 305-1, GRI 305-2
SASB EM-MM-110a.1</t>
  </si>
  <si>
    <t>GRI 306-3, GRI 306-4
SASB EM-MM-150a.8</t>
  </si>
  <si>
    <t>GRI 303-3, GRI 303-4, GRI 303-5
SASB EM-MM-140a.1</t>
  </si>
  <si>
    <t>GRI 403-9
SASB EM-MM-320a.1</t>
  </si>
  <si>
    <t>GRI 403-9, GRI 403-10
SASB EM-MM-320a.1</t>
  </si>
  <si>
    <t>"Economic" tab</t>
  </si>
  <si>
    <t>GRI 201-1, GRI 201-3, GRI 207-4</t>
  </si>
  <si>
    <t>"KPIs" tab</t>
  </si>
  <si>
    <t>In the footnotes of the corresponding metrics</t>
  </si>
  <si>
    <t>GRI 401-1, GRI 401-3, GRI 405, GRI 406</t>
  </si>
  <si>
    <t>GRI 403-5, GRI 404-1
SASB EM-MM-320a.1</t>
  </si>
  <si>
    <t>GRI 301-2, GRI 306-3, GRI 306-4, GRI 306-5
SASB EM-MM-150a.4, EM-MM-150a.5, EM-MM-150a.6, EM-MM-150a.7, EM-MM-150a.8</t>
  </si>
  <si>
    <t>GRI 302-1, GRI 302-3, GRI 302-4
SASB EM-MM-130a.1</t>
  </si>
  <si>
    <t>GRI 2-9, GRI 405-1</t>
  </si>
  <si>
    <t>GRI content index</t>
  </si>
  <si>
    <t>GRI</t>
  </si>
  <si>
    <t>GRI-1</t>
  </si>
  <si>
    <t>GRI-2</t>
  </si>
  <si>
    <t>GRI-3</t>
  </si>
  <si>
    <t>GRI-4</t>
  </si>
  <si>
    <t>GRI-5</t>
  </si>
  <si>
    <t>GRI-6</t>
  </si>
  <si>
    <t>GRI-7</t>
  </si>
  <si>
    <t>GRI-8</t>
  </si>
  <si>
    <t>GRI-9</t>
  </si>
  <si>
    <t>GRI-10</t>
  </si>
  <si>
    <t>GRI-11</t>
  </si>
  <si>
    <t>GRI-12</t>
  </si>
  <si>
    <t>GRI-13</t>
  </si>
  <si>
    <t>GRI-14</t>
  </si>
  <si>
    <t>GRI-15</t>
  </si>
  <si>
    <t>GRI-16</t>
  </si>
  <si>
    <t>GRI-17</t>
  </si>
  <si>
    <t>GRI-18</t>
  </si>
  <si>
    <t>GRI-19</t>
  </si>
  <si>
    <t>GRI-20</t>
  </si>
  <si>
    <t>GRI-21</t>
  </si>
  <si>
    <t>GRI-22</t>
  </si>
  <si>
    <t>GRI-23</t>
  </si>
  <si>
    <t>GRI-24</t>
  </si>
  <si>
    <t>GRI-25</t>
  </si>
  <si>
    <t>GRI-26</t>
  </si>
  <si>
    <t>GRI-27</t>
  </si>
  <si>
    <t>GRI-28</t>
  </si>
  <si>
    <t>GRI-29</t>
  </si>
  <si>
    <t>GRI-30</t>
  </si>
  <si>
    <t>GRI-31</t>
  </si>
  <si>
    <t>GRI-32</t>
  </si>
  <si>
    <t>GRI-33</t>
  </si>
  <si>
    <t>GRI-34</t>
  </si>
  <si>
    <t>GRI-35</t>
  </si>
  <si>
    <t>GRI-36</t>
  </si>
  <si>
    <t>GRI-37</t>
  </si>
  <si>
    <t>GRI-38</t>
  </si>
  <si>
    <t>GRI-39</t>
  </si>
  <si>
    <t>GRI-40</t>
  </si>
  <si>
    <t>GRI-41</t>
  </si>
  <si>
    <t>GRI-42</t>
  </si>
  <si>
    <t>GRI-43</t>
  </si>
  <si>
    <t>GRI-44</t>
  </si>
  <si>
    <t>GRI-45</t>
  </si>
  <si>
    <t>GRI-46</t>
  </si>
  <si>
    <t>GRI-47</t>
  </si>
  <si>
    <t>GRI-48</t>
  </si>
  <si>
    <t>GRI-49</t>
  </si>
  <si>
    <t>GRI-50</t>
  </si>
  <si>
    <t>GRI-51</t>
  </si>
  <si>
    <t>GRI-52</t>
  </si>
  <si>
    <t>GRI-53</t>
  </si>
  <si>
    <t>GRI-54</t>
  </si>
  <si>
    <t>GRI-55</t>
  </si>
  <si>
    <t>GRI-56</t>
  </si>
  <si>
    <t>GRI-57</t>
  </si>
  <si>
    <t>GRI-58</t>
  </si>
  <si>
    <t>GRI-59</t>
  </si>
  <si>
    <t>GRI-60</t>
  </si>
  <si>
    <t>GRI-61</t>
  </si>
  <si>
    <t>GRI-62</t>
  </si>
  <si>
    <t>GRI-63</t>
  </si>
  <si>
    <t>GRI-64</t>
  </si>
  <si>
    <t>GRI-65</t>
  </si>
  <si>
    <t>GRI-66</t>
  </si>
  <si>
    <t>GRI-67</t>
  </si>
  <si>
    <t>GRI-68</t>
  </si>
  <si>
    <t>GRI-69</t>
  </si>
  <si>
    <t>GRI-70</t>
  </si>
  <si>
    <t>GRI-71</t>
  </si>
  <si>
    <t>GRI-72</t>
  </si>
  <si>
    <t>GRI-73</t>
  </si>
  <si>
    <t>GRI-74</t>
  </si>
  <si>
    <t>GRI-75</t>
  </si>
  <si>
    <t>GRI-76</t>
  </si>
  <si>
    <t>GRI-77</t>
  </si>
  <si>
    <t>GRI-78</t>
  </si>
  <si>
    <t>GRI-79</t>
  </si>
  <si>
    <t>GRI-80</t>
  </si>
  <si>
    <t>GRI-81</t>
  </si>
  <si>
    <t>GRI-82</t>
  </si>
  <si>
    <t>GRI-83</t>
  </si>
  <si>
    <t>GRI-84</t>
  </si>
  <si>
    <t>GRI-85</t>
  </si>
  <si>
    <t>GRI-86</t>
  </si>
  <si>
    <t>GRI-87</t>
  </si>
  <si>
    <t>GRI-88</t>
  </si>
  <si>
    <t>GRI-89</t>
  </si>
  <si>
    <t>GRI-90</t>
  </si>
  <si>
    <t>GRI-91</t>
  </si>
  <si>
    <t>GRI-92</t>
  </si>
  <si>
    <t>GRI-93</t>
  </si>
  <si>
    <t>GRI-94</t>
  </si>
  <si>
    <t>GRI-95</t>
  </si>
  <si>
    <t>GRI-96</t>
  </si>
  <si>
    <t>GRI-97</t>
  </si>
  <si>
    <t>GRI-98</t>
  </si>
  <si>
    <t>GRI-99</t>
  </si>
  <si>
    <t>GRI-100</t>
  </si>
  <si>
    <t>GRI-101</t>
  </si>
  <si>
    <t>GRI-102</t>
  </si>
  <si>
    <t>GRI-103</t>
  </si>
  <si>
    <t>GRI-104</t>
  </si>
  <si>
    <t>GRI-105</t>
  </si>
  <si>
    <t>GRI-106</t>
  </si>
  <si>
    <t>GRI-107</t>
  </si>
  <si>
    <t>GRI-108</t>
  </si>
  <si>
    <t>GRI-109</t>
  </si>
  <si>
    <t>GRI-110</t>
  </si>
  <si>
    <t>GRI-111</t>
  </si>
  <si>
    <t>GRI-112</t>
  </si>
  <si>
    <t>GRI-113</t>
  </si>
  <si>
    <t>GRI-114</t>
  </si>
  <si>
    <t>GRI-115</t>
  </si>
  <si>
    <t>GRI-116</t>
  </si>
  <si>
    <t>GRI-117</t>
  </si>
  <si>
    <t>GRI-118</t>
  </si>
  <si>
    <t>GRI-119</t>
  </si>
  <si>
    <t>GRI-120</t>
  </si>
  <si>
    <t>GRI-121</t>
  </si>
  <si>
    <t>GRI-122</t>
  </si>
  <si>
    <t>GRI-123</t>
  </si>
  <si>
    <t>GRI-124</t>
  </si>
  <si>
    <t>GRI-125</t>
  </si>
  <si>
    <t>GRI-126</t>
  </si>
  <si>
    <t>GRI-127</t>
  </si>
  <si>
    <t>GRI-128</t>
  </si>
  <si>
    <t>GRI-129</t>
  </si>
  <si>
    <t>GRI-130</t>
  </si>
  <si>
    <t>GRI-131</t>
  </si>
  <si>
    <t>GRI-132</t>
  </si>
  <si>
    <t>GRI-133</t>
  </si>
  <si>
    <t>GRI-134</t>
  </si>
  <si>
    <t>GRI-135</t>
  </si>
  <si>
    <t>GRI-136</t>
  </si>
  <si>
    <t>GRI-137</t>
  </si>
  <si>
    <t>GRI-138</t>
  </si>
  <si>
    <t>GRI-139</t>
  </si>
  <si>
    <t>GRI-140</t>
  </si>
  <si>
    <t>GRI-141</t>
  </si>
  <si>
    <t>GRI-142</t>
  </si>
  <si>
    <t>GRI-143</t>
  </si>
  <si>
    <t>GRI-144</t>
  </si>
  <si>
    <t>GRI-145</t>
  </si>
  <si>
    <t>GRI-146</t>
  </si>
  <si>
    <t>GRI-147</t>
  </si>
  <si>
    <t>GRI-148</t>
  </si>
  <si>
    <t>GRI-149</t>
  </si>
  <si>
    <t>GRI-150</t>
  </si>
  <si>
    <t>GRI-151</t>
  </si>
  <si>
    <t>GRI-152</t>
  </si>
  <si>
    <t>GRI-153</t>
  </si>
  <si>
    <t>GRI-154</t>
  </si>
  <si>
    <t>GRI-155</t>
  </si>
  <si>
    <t>(available on our website)</t>
  </si>
  <si>
    <t>GRI 202-1</t>
  </si>
  <si>
    <t>В примечаниях к соответствующим показателям в датапаке</t>
  </si>
  <si>
    <t>Окружающая среда. Биоразнообразие и использование земель, стр. 54-55;
Окружающая среда. Лесовосстановление, стр. 55</t>
  </si>
  <si>
    <t>Указатель содержания GRI</t>
  </si>
  <si>
    <t>(доступен на нашем веб-сайте)</t>
  </si>
  <si>
    <t>SASB content index</t>
  </si>
  <si>
    <t>Указатель содержания SASB</t>
  </si>
  <si>
    <t>SASB</t>
  </si>
  <si>
    <t>SASB-1</t>
  </si>
  <si>
    <t>SASB-2</t>
  </si>
  <si>
    <t>SASB-3</t>
  </si>
  <si>
    <t>SASB-4</t>
  </si>
  <si>
    <t>SASB-5</t>
  </si>
  <si>
    <t>SASB-6</t>
  </si>
  <si>
    <t>SASB-7</t>
  </si>
  <si>
    <t>SASB-8</t>
  </si>
  <si>
    <t>SASB-9</t>
  </si>
  <si>
    <t>SASB-10</t>
  </si>
  <si>
    <t>SASB-11</t>
  </si>
  <si>
    <t>SASB-12</t>
  </si>
  <si>
    <t>SASB-13</t>
  </si>
  <si>
    <t>SASB-14</t>
  </si>
  <si>
    <t>SASB-15</t>
  </si>
  <si>
    <t>SASB-16</t>
  </si>
  <si>
    <t>SASB-17</t>
  </si>
  <si>
    <t>SASB-18</t>
  </si>
  <si>
    <t>SASB-19</t>
  </si>
  <si>
    <t>SASB-20</t>
  </si>
  <si>
    <t>SASB-21</t>
  </si>
  <si>
    <t>SASB-22</t>
  </si>
  <si>
    <t>SASB-23</t>
  </si>
  <si>
    <t>SASB-24</t>
  </si>
  <si>
    <t>SASB-25</t>
  </si>
  <si>
    <t>SASB-26</t>
  </si>
  <si>
    <t>SASB-27</t>
  </si>
  <si>
    <t>SASB-28</t>
  </si>
  <si>
    <t>SASB-29</t>
  </si>
  <si>
    <t>SASB-30</t>
  </si>
  <si>
    <t>SASB-31</t>
  </si>
  <si>
    <t>SASB-32</t>
  </si>
  <si>
    <t>SASB-33</t>
  </si>
  <si>
    <t>SASB-34</t>
  </si>
  <si>
    <t>SASB-35</t>
  </si>
  <si>
    <t>SASB-36</t>
  </si>
  <si>
    <t>SASB-37</t>
  </si>
  <si>
    <t>SASB-38</t>
  </si>
  <si>
    <t>SASB-39</t>
  </si>
  <si>
    <t>SASB-40</t>
  </si>
  <si>
    <t>SASB-41</t>
  </si>
  <si>
    <t>SASB-42</t>
  </si>
  <si>
    <t>SASB-43</t>
  </si>
  <si>
    <t>SASB-44</t>
  </si>
  <si>
    <t>SASB-45</t>
  </si>
  <si>
    <t>SASB-46</t>
  </si>
  <si>
    <t>SASB-47</t>
  </si>
  <si>
    <t>SASB-48</t>
  </si>
  <si>
    <t>SASB-49</t>
  </si>
  <si>
    <t>SASB-50</t>
  </si>
  <si>
    <t>SASB-51</t>
  </si>
  <si>
    <t>SASB-52</t>
  </si>
  <si>
    <t>SASB-53</t>
  </si>
  <si>
    <t>SASB-54</t>
  </si>
  <si>
    <t>SASB-55</t>
  </si>
  <si>
    <t>SASB-56</t>
  </si>
  <si>
    <t>SASB-57</t>
  </si>
  <si>
    <t>SASB-58</t>
  </si>
  <si>
    <t>Data and references the Integrated Report 2023</t>
  </si>
  <si>
    <t>SASB-59</t>
  </si>
  <si>
    <t>Информация и ссылки на Интегрированный отчет за 2023 год</t>
  </si>
  <si>
    <t>GRI 305-1, GRI 305-2, GRI 305-3, GRI 305-4, GRI 305-5
SASB EM-MM-110a.1, EM-MM-110a.2</t>
  </si>
  <si>
    <t>SASB-60</t>
  </si>
  <si>
    <t>SASB-61</t>
  </si>
  <si>
    <t>SASB-62</t>
  </si>
  <si>
    <t>SASB-63</t>
  </si>
  <si>
    <t>SASB-64</t>
  </si>
  <si>
    <t>SASB-65</t>
  </si>
  <si>
    <t>SASB-66</t>
  </si>
  <si>
    <t>SASB-67</t>
  </si>
  <si>
    <t>SASB-68</t>
  </si>
  <si>
    <t>SASB-69</t>
  </si>
  <si>
    <t>SASB-70</t>
  </si>
  <si>
    <t>SASB-71</t>
  </si>
  <si>
    <t>SASB-72</t>
  </si>
  <si>
    <t>SASB-73</t>
  </si>
  <si>
    <t>SASB-74</t>
  </si>
  <si>
    <t>SASB-75</t>
  </si>
  <si>
    <t>SASB-76</t>
  </si>
  <si>
    <t>SASB-77</t>
  </si>
  <si>
    <t>(2) NOₓ (за исключением N₂O)</t>
  </si>
  <si>
    <t>(2) NOₓ (excluding N₂O)</t>
  </si>
  <si>
    <t>0,06 кг в Казахстане (4,6 т по Группе в целом)</t>
  </si>
  <si>
    <t>3 904 т в Казахстане (64 860 т по Группе в целом)</t>
  </si>
  <si>
    <t>6 240 932 т в Казахстане (15 988 303 т по Группе в целом)</t>
  </si>
  <si>
    <t>122 051 670 т в Казахстане (185 130 249 т по Группе в целом)</t>
  </si>
  <si>
    <t>6 241 514 т в Казахстане, включая 6 240 932 т хвостов обогащения на Варваринском и Кызыле и классифицированных как опасные отходы в соответствии с требованиями национального законодательства Республики Казахстан (6 243 997 т по Группе в целом)</t>
  </si>
  <si>
    <t>672 т в Казахстане (2 016 т по Группе в целом)</t>
  </si>
  <si>
    <t>Доля выбросов в пределах установленных законодательством нормативов</t>
  </si>
  <si>
    <t>Обсуждение долгосрочных и краткосрочных стратегий или планов для регулирования прямых выбросов парниковых газов, целевые показатели по снижению выбросов парниковых газов и анализ эффективности достижения этих показателей</t>
  </si>
  <si>
    <t>(3) SOₓ</t>
  </si>
  <si>
    <t>GRI 403-9</t>
  </si>
  <si>
    <t>GRI 403-10</t>
  </si>
  <si>
    <t>SASB EM-MM-320a.1</t>
  </si>
  <si>
    <t>SASB EM-MM-000.B</t>
  </si>
  <si>
    <t>SASB EM-MM-310a.1</t>
  </si>
  <si>
    <t>GRI 401-1</t>
  </si>
  <si>
    <t>GRI 2-7</t>
  </si>
  <si>
    <t>GRI 2-8</t>
  </si>
  <si>
    <t>GRI 2-30, GRI 407-1</t>
  </si>
  <si>
    <t>GRI 401-3</t>
  </si>
  <si>
    <t>GRI 2-7, GRI 2-8, GRI 2-30, GRI 401-1, GRI 407
SASB EM-MM-310a.1, EM-MM-000.B</t>
  </si>
  <si>
    <t>KPI</t>
  </si>
  <si>
    <t>H&amp;S</t>
  </si>
  <si>
    <t>GRI 405-1</t>
  </si>
  <si>
    <t>GRI 405-2</t>
  </si>
  <si>
    <t>GRI 403-5, GRI 404-1</t>
  </si>
  <si>
    <t>GRI 404-1</t>
  </si>
  <si>
    <t>Нужно добавить в т.ч. Кол-во сотрудников, прошедших обучение по ОТиПБ</t>
  </si>
  <si>
    <t>GRI 2-16, GRI 2-26, GRI 2-29, GRI 403-4</t>
  </si>
  <si>
    <t>SASB EM-MM-210a.3</t>
  </si>
  <si>
    <t>SASB EM-MM-140a.1</t>
  </si>
  <si>
    <t>GRI 303-3</t>
  </si>
  <si>
    <t>GRI 303-5</t>
  </si>
  <si>
    <t>GRI 303-4</t>
  </si>
  <si>
    <t>GRI 301-2</t>
  </si>
  <si>
    <t>GRI 306-3</t>
  </si>
  <si>
    <t>GRI 306-4</t>
  </si>
  <si>
    <t>GRI 306-5</t>
  </si>
  <si>
    <t>SASB EM-MM-150a.4</t>
  </si>
  <si>
    <t>SASB EM-MM-150a.5</t>
  </si>
  <si>
    <t>SASB EM-MM-150a.6</t>
  </si>
  <si>
    <t>SASB EM-MM-150a.7</t>
  </si>
  <si>
    <t>SASB EM-MM-150a.8</t>
  </si>
  <si>
    <t>GRI 306-4, GRI 306-5</t>
  </si>
  <si>
    <t>SASB EM-MM-120a.1</t>
  </si>
  <si>
    <t>GRI 305-6</t>
  </si>
  <si>
    <t>GRI 305-7</t>
  </si>
  <si>
    <t>ICMM</t>
  </si>
  <si>
    <t>GRI 304-4</t>
  </si>
  <si>
    <t>GRI 305-1</t>
  </si>
  <si>
    <t>GRI 305-2</t>
  </si>
  <si>
    <t>GRI 305-3</t>
  </si>
  <si>
    <t>GRI 305-4</t>
  </si>
  <si>
    <t>GRI 305-5: добавить сокращение выбросов ПГ</t>
  </si>
  <si>
    <t>SASB EM-MM-110a.1</t>
  </si>
  <si>
    <t>SASB EM-MM-110a.2</t>
  </si>
  <si>
    <t>GRI 302-1</t>
  </si>
  <si>
    <t>GRI 302-3</t>
  </si>
  <si>
    <t>GRI 302-4</t>
  </si>
  <si>
    <t>SASB EM-MM-130a.1</t>
  </si>
  <si>
    <t>GRI 302-3-3</t>
  </si>
  <si>
    <t>GRI 203-1</t>
  </si>
  <si>
    <t>GRI 415-1</t>
  </si>
  <si>
    <t>GRI 413-1</t>
  </si>
  <si>
    <t>GRI 2-16, GRI 2-26, GRI 2-29, GRI 413-1
SASB EM-MM-210b.1</t>
  </si>
  <si>
    <t>GRI 203-1, GRI 413-1, GRI 415-1
SASB EM-MM-210b.1</t>
  </si>
  <si>
    <t>SASB EM-MM-210b.1</t>
  </si>
  <si>
    <t>GRI 2-16, GRI 2-26, GRI 2-29</t>
  </si>
  <si>
    <t>GRI 2-11</t>
  </si>
  <si>
    <t>GRI 2-15</t>
  </si>
  <si>
    <t>SASB EM-MM-140a.2, SASB EM-MM-150a.9</t>
  </si>
  <si>
    <t>GRI 418-3-3</t>
  </si>
  <si>
    <t>7.1.6.1</t>
  </si>
  <si>
    <t>7.1.6.2</t>
  </si>
  <si>
    <t>7.1.6.3</t>
  </si>
  <si>
    <t>GRI 201-1</t>
  </si>
  <si>
    <t>GRI 201-1, GRI 207-4</t>
  </si>
  <si>
    <t>GRI 201-1, GRI 201-3</t>
  </si>
  <si>
    <t>Notes</t>
  </si>
  <si>
    <t>GRI 404-3-3</t>
  </si>
  <si>
    <t>Material Issue</t>
  </si>
  <si>
    <t>дополняет опасные отходы</t>
  </si>
  <si>
    <t>дополняет рекультивированную площадь</t>
  </si>
  <si>
    <t>дополняет коэффициент CEO/average enployee</t>
  </si>
  <si>
    <t>ICMM Water 1.2.a</t>
  </si>
  <si>
    <t>ICMM Water 1.2.b</t>
  </si>
  <si>
    <t>Добавить by water quality category (high and low)</t>
  </si>
  <si>
    <t>ICMM Water 1.2.с</t>
  </si>
  <si>
    <t>ICMM Water 1.2.d</t>
  </si>
  <si>
    <t>ICMM 1.5</t>
  </si>
  <si>
    <t>ICMM 1.2</t>
  </si>
  <si>
    <t>ICMM 1.1</t>
  </si>
  <si>
    <t>ICMM 1.4</t>
  </si>
  <si>
    <t>ICMM 3.8</t>
  </si>
  <si>
    <t>ICMM 3.5</t>
  </si>
  <si>
    <t>ICMM 3.4</t>
  </si>
  <si>
    <t>ICMM 3.9</t>
  </si>
  <si>
    <t>ICMM 5.2</t>
  </si>
  <si>
    <t>ICMM 5.1</t>
  </si>
  <si>
    <t>ICMM 6.5</t>
  </si>
  <si>
    <t>ICMM 6.4</t>
  </si>
  <si>
    <t>ICMM 6.3</t>
  </si>
  <si>
    <t>ICMM 6.1</t>
  </si>
  <si>
    <t>ICMM 7.1</t>
  </si>
  <si>
    <t>ICMM 9.1</t>
  </si>
  <si>
    <t>ICMM 9.2</t>
  </si>
  <si>
    <t>ICMM 9.3, ICMM 10.1</t>
  </si>
  <si>
    <t>ICMM 10.1</t>
  </si>
  <si>
    <t>Scope 3  (other indirect emissions)</t>
  </si>
  <si>
    <t>Age diversity in Kazakhstan segment [9]</t>
  </si>
  <si>
    <t>Состав персонала в разбивке по возрастным группам (активы в Казахстане) [9]</t>
  </si>
  <si>
    <t>C-18</t>
  </si>
  <si>
    <t>C-19</t>
  </si>
  <si>
    <t>GRI content index &gt;&gt;</t>
  </si>
  <si>
    <t>SASB content index &gt;&gt;</t>
  </si>
  <si>
    <t>Указатель содержания GRI &gt;&gt;</t>
  </si>
  <si>
    <t>Указатель содержания SASB &gt;&gt;</t>
  </si>
  <si>
    <t>Об отчете, стр. 2;
Кратко о Компании, стр.4-5;
География деятельности, стр. 6-7;
Обращение старшего независимого директора без исполнительных полномочий, стр. 8</t>
  </si>
  <si>
    <t>Функции председателя Совета директоров, Главного исполнительного директора Группы и членов Совета директоров, стр. 93;
Корпоративное управление, стр. 88-89;
Корпоративное управление. Взаимодействие с заинтересованными сторонами, стр. 113</t>
  </si>
  <si>
    <t>Сотрудники. Коммуникации и взаимодействие, стр. 49;
Местные сообщества. Взаимодействие с местными сообществами, стр. 62-63;
Деловая этика. Недопущение коррупции, стр. 65;
Корпоративное управление. Взаимодействие с заинтересованными сторонами, стр. 113</t>
  </si>
  <si>
    <t>Корпоративное управление. Обучение, стр. 88</t>
  </si>
  <si>
    <t>Соотношение вознаграждения Главного исполнительного директора и сотрудников Группы (в целом по Группе): 1:36
Соотношение вознаграждения Главного исполнительного директора и сотрудников Группы (по активам в Казахстане): 1:54</t>
  </si>
  <si>
    <t>Sustainability data. Value distribution, p. 189
Climate and Energy, p. 58
Employees. Remuneration and social benefits, p. 46-47
Ethical business. Responsible tax policy ("Tax incentives"), p. 66-67</t>
  </si>
  <si>
    <t>Данные в области устойчивого развития. Распределение экономической стоимости, стр. 189;
Изменение климата и энергоменеджмент, стр. 58;
Сотрудники. Оплата труда и социальные льготы, стр. 46-47;
Деловая этика. Ответственная налоговая политика («Налоговые льготы»), стр. 66-67</t>
  </si>
  <si>
    <t>Окружающая среда. Качество воды: мониторинг и очистка, стр. 52</t>
  </si>
  <si>
    <t>Окружающая среда. Снижение потребления свежей воды, стр. 52;
Данные в области устойчивого развития. Управление водными ресурсами, стр. 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</si>
</sst>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 #,##0.00\ _₽_-;\-* #,##0.00\ _₽_-;_-* &quot;-&quot;??\ _₽_-;_-@_-"/>
    <numFmt numFmtId="165" formatCode="#,##0.0"/>
    <numFmt numFmtId="166" formatCode="0.0"/>
    <numFmt numFmtId="167" formatCode="[$-419]General"/>
    <numFmt numFmtId="168" formatCode="0.0%"/>
    <numFmt numFmtId="169" formatCode="_-* #,##0_-;\-* #,##0_-;_-* &quot;-&quot;??_-;_-@_-"/>
    <numFmt numFmtId="170" formatCode="#,##0_ ;\-#,##0\ "/>
    <numFmt numFmtId="171" formatCode="#,##0.00_ ;\-#,##0.00\ "/>
    <numFmt numFmtId="172" formatCode="#,##0.0_ ;\-#,##0.0\ "/>
  </numFmts>
  <fonts count="7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sz val="10"/>
      <name val="Arial"/>
      <family val="2"/>
      <charset val="204"/>
    </font>
    <font>
      <sz val="11"/>
      <color theme="1"/>
      <name val="Calibri"/>
      <family val="2"/>
      <scheme val="minor"/>
    </font>
    <font>
      <sz val="11"/>
      <color rgb="FF000000"/>
      <name val="Calibri"/>
      <family val="2"/>
      <charset val="204"/>
    </font>
    <font>
      <sz val="10"/>
      <color theme="1"/>
      <name val="Arial"/>
      <family val="2"/>
      <charset val="204"/>
    </font>
    <font>
      <sz val="10"/>
      <name val="Arial Cyr"/>
      <charset val="204"/>
    </font>
    <font>
      <sz val="12"/>
      <color theme="1"/>
      <name val="Cambria"/>
      <family val="2"/>
      <charset val="204"/>
    </font>
    <font>
      <b/>
      <sz val="11"/>
      <color theme="0"/>
      <name val="Calibri"/>
      <family val="2"/>
      <charset val="204"/>
      <scheme val="minor"/>
    </font>
    <font>
      <sz val="10"/>
      <name val="Arial"/>
      <family val="2"/>
    </font>
    <font>
      <b/>
      <sz val="11"/>
      <color theme="1"/>
      <name val="Calibri"/>
      <family val="2"/>
      <scheme val="minor"/>
    </font>
    <font>
      <sz val="11"/>
      <name val="Arial"/>
      <family val="2"/>
      <charset val="204"/>
    </font>
    <font>
      <sz val="15"/>
      <color indexed="25"/>
      <name val="Arial"/>
      <family val="2"/>
    </font>
    <font>
      <sz val="18"/>
      <color theme="9" tint="-0.249977111117893"/>
      <name val="Arial"/>
      <family val="2"/>
      <charset val="204"/>
    </font>
    <font>
      <sz val="18"/>
      <color rgb="FF0070C0"/>
      <name val="Arial"/>
      <family val="2"/>
      <charset val="204"/>
    </font>
    <font>
      <sz val="14"/>
      <color theme="9" tint="-0.249977111117893"/>
      <name val="Arial"/>
      <family val="2"/>
      <charset val="204"/>
    </font>
    <font>
      <sz val="14"/>
      <color rgb="FF0070C0"/>
      <name val="Arial"/>
      <family val="2"/>
      <charset val="204"/>
    </font>
    <font>
      <b/>
      <sz val="8"/>
      <name val="Arial"/>
      <family val="2"/>
      <charset val="204"/>
    </font>
    <font>
      <sz val="8"/>
      <color theme="1"/>
      <name val="Arial"/>
      <family val="2"/>
      <charset val="204"/>
    </font>
    <font>
      <sz val="9"/>
      <name val="Arial"/>
      <family val="2"/>
      <charset val="204"/>
    </font>
    <font>
      <b/>
      <sz val="10"/>
      <color theme="9" tint="-0.249977111117893"/>
      <name val="Arial"/>
      <family val="2"/>
      <charset val="204"/>
    </font>
    <font>
      <sz val="8"/>
      <name val="Calibri"/>
      <family val="2"/>
      <charset val="204"/>
      <scheme val="minor"/>
    </font>
    <font>
      <sz val="8"/>
      <name val="Arial"/>
      <family val="2"/>
    </font>
    <font>
      <b/>
      <sz val="8"/>
      <name val="Arial"/>
      <family val="2"/>
    </font>
    <font>
      <sz val="11"/>
      <name val="Arial"/>
      <family val="2"/>
    </font>
    <font>
      <b/>
      <sz val="11"/>
      <name val="Arial"/>
      <family val="2"/>
    </font>
    <font>
      <i/>
      <sz val="8"/>
      <name val="Arial"/>
      <family val="2"/>
    </font>
    <font>
      <u/>
      <sz val="11"/>
      <color theme="10"/>
      <name val="Calibri"/>
      <family val="2"/>
      <scheme val="minor"/>
    </font>
    <font>
      <sz val="24"/>
      <color rgb="FFFF6600"/>
      <name val="Arial"/>
      <family val="2"/>
    </font>
    <font>
      <sz val="14"/>
      <color indexed="25"/>
      <name val="Arial"/>
      <family val="2"/>
      <charset val="204"/>
    </font>
    <font>
      <sz val="11"/>
      <color theme="9" tint="-0.249977111117893"/>
      <name val="Arial"/>
      <family val="2"/>
    </font>
    <font>
      <sz val="8"/>
      <name val="Calibri"/>
      <family val="2"/>
      <scheme val="minor"/>
    </font>
    <font>
      <sz val="8"/>
      <color theme="1"/>
      <name val="Arial"/>
      <family val="2"/>
    </font>
    <font>
      <sz val="20"/>
      <color theme="9" tint="-0.249977111117893"/>
      <name val="Arial"/>
      <family val="2"/>
      <charset val="204"/>
    </font>
    <font>
      <sz val="14"/>
      <color theme="9" tint="-0.249977111117893"/>
      <name val="Arial"/>
      <family val="2"/>
    </font>
    <font>
      <sz val="15"/>
      <color theme="9" tint="-0.249977111117893"/>
      <name val="Arial"/>
      <family val="2"/>
    </font>
    <font>
      <sz val="10"/>
      <color theme="9" tint="-0.249977111117893"/>
      <name val="Arial"/>
      <family val="2"/>
    </font>
    <font>
      <u/>
      <sz val="10"/>
      <color theme="9" tint="-0.249977111117893"/>
      <name val="Arial"/>
      <family val="2"/>
    </font>
    <font>
      <b/>
      <u/>
      <sz val="14"/>
      <name val="Arial"/>
      <family val="2"/>
    </font>
    <font>
      <sz val="14"/>
      <color theme="1"/>
      <name val="Arial"/>
      <family val="2"/>
    </font>
    <font>
      <i/>
      <sz val="8"/>
      <name val="Arial"/>
      <family val="2"/>
      <charset val="204"/>
    </font>
    <font>
      <b/>
      <sz val="8"/>
      <color theme="1"/>
      <name val="Arial"/>
      <family val="2"/>
      <charset val="204"/>
    </font>
    <font>
      <sz val="11"/>
      <name val="Calibri"/>
      <family val="2"/>
      <scheme val="minor"/>
    </font>
    <font>
      <u/>
      <sz val="10"/>
      <color indexed="12"/>
      <name val="Arial"/>
      <family val="2"/>
      <charset val="204"/>
    </font>
    <font>
      <b/>
      <u/>
      <sz val="18"/>
      <color theme="1" tint="4.9989318521683403E-2"/>
      <name val="Arial"/>
      <family val="2"/>
    </font>
    <font>
      <sz val="11"/>
      <color theme="0"/>
      <name val="Arial"/>
      <family val="2"/>
    </font>
    <font>
      <sz val="11"/>
      <color rgb="FFFF0000"/>
      <name val="Arial"/>
      <family val="2"/>
    </font>
    <font>
      <sz val="8"/>
      <color theme="0"/>
      <name val="Arial"/>
      <family val="2"/>
      <charset val="204"/>
    </font>
    <font>
      <sz val="8"/>
      <color theme="0"/>
      <name val="Calibri"/>
      <family val="2"/>
      <charset val="204"/>
      <scheme val="minor"/>
    </font>
    <font>
      <sz val="8"/>
      <color theme="0"/>
      <name val="Calibri"/>
      <family val="2"/>
      <scheme val="minor"/>
    </font>
    <font>
      <b/>
      <sz val="8"/>
      <color theme="0"/>
      <name val="Arial"/>
      <family val="2"/>
      <charset val="204"/>
    </font>
    <font>
      <sz val="11"/>
      <color theme="0"/>
      <name val="Arial"/>
      <family val="2"/>
      <charset val="204"/>
    </font>
    <font>
      <i/>
      <sz val="8"/>
      <color theme="0"/>
      <name val="Arial"/>
      <family val="2"/>
    </font>
    <font>
      <sz val="8"/>
      <color rgb="FF000000"/>
      <name val="Segoe UI"/>
      <family val="2"/>
      <charset val="204"/>
    </font>
    <font>
      <sz val="11"/>
      <color rgb="FFFF0000"/>
      <name val="Calibri"/>
      <family val="2"/>
      <scheme val="minor"/>
    </font>
    <font>
      <b/>
      <sz val="11"/>
      <color theme="0"/>
      <name val="Arial"/>
      <family val="2"/>
      <charset val="204"/>
    </font>
    <font>
      <sz val="24"/>
      <color rgb="FF487BBF"/>
      <name val="Arial"/>
      <family val="2"/>
      <charset val="204"/>
    </font>
    <font>
      <b/>
      <sz val="16"/>
      <color theme="1" tint="0.34998626667073579"/>
      <name val="Arial"/>
      <family val="2"/>
      <charset val="204"/>
    </font>
    <font>
      <sz val="11"/>
      <color theme="1"/>
      <name val="Arial"/>
      <family val="2"/>
      <charset val="204"/>
    </font>
    <font>
      <sz val="11"/>
      <color rgb="FF487BBF"/>
      <name val="Arial"/>
      <family val="2"/>
      <charset val="204"/>
    </font>
    <font>
      <sz val="8"/>
      <color rgb="FF487BBF"/>
      <name val="Arial"/>
      <family val="2"/>
      <charset val="204"/>
    </font>
    <font>
      <sz val="24"/>
      <color rgb="FF24A476"/>
      <name val="Arial"/>
      <family val="2"/>
      <charset val="204"/>
    </font>
    <font>
      <sz val="24"/>
      <color rgb="FFFC9C4E"/>
      <name val="Arial"/>
      <family val="2"/>
      <charset val="204"/>
    </font>
    <font>
      <sz val="14"/>
      <color theme="1" tint="0.34998626667073579"/>
      <name val="Arial"/>
      <family val="2"/>
      <charset val="204"/>
    </font>
    <font>
      <sz val="14"/>
      <name val="Arial"/>
      <family val="2"/>
      <charset val="204"/>
    </font>
    <font>
      <b/>
      <sz val="14"/>
      <color theme="1" tint="0.34998626667073579"/>
      <name val="Arial"/>
      <family val="2"/>
      <charset val="204"/>
    </font>
    <font>
      <sz val="14"/>
      <color theme="1" tint="0.249977111117893"/>
      <name val="Arial"/>
      <family val="2"/>
      <charset val="204"/>
    </font>
    <font>
      <sz val="9"/>
      <color theme="0"/>
      <name val="Arial"/>
      <family val="2"/>
      <charset val="204"/>
    </font>
    <font>
      <b/>
      <sz val="10"/>
      <name val="Arial"/>
      <family val="2"/>
      <charset val="204"/>
    </font>
    <font>
      <u/>
      <sz val="8"/>
      <color theme="10"/>
      <name val="Arial"/>
      <family val="2"/>
      <charset val="204"/>
    </font>
    <font>
      <sz val="8"/>
      <color theme="1" tint="0.34998626667073579"/>
      <name val="Arial"/>
      <family val="2"/>
      <charset val="204"/>
    </font>
    <font>
      <sz val="11"/>
      <color theme="0"/>
      <name val="Calibri"/>
      <family val="2"/>
      <scheme val="minor"/>
    </font>
    <font>
      <u/>
      <sz val="8"/>
      <name val="Arial"/>
      <family val="2"/>
      <charset val="204"/>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487BBF"/>
        <bgColor indexed="64"/>
      </patternFill>
    </fill>
    <fill>
      <patternFill patternType="solid">
        <fgColor rgb="FF24A476"/>
        <bgColor indexed="64"/>
      </patternFill>
    </fill>
    <fill>
      <patternFill patternType="solid">
        <fgColor rgb="FFFC9C4E"/>
        <bgColor indexed="64"/>
      </patternFill>
    </fill>
    <fill>
      <patternFill patternType="solid">
        <fgColor theme="0" tint="-4.9989318521683403E-2"/>
        <bgColor indexed="64"/>
      </patternFill>
    </fill>
  </fills>
  <borders count="33">
    <border>
      <left/>
      <right/>
      <top/>
      <bottom/>
      <diagonal/>
    </border>
    <border>
      <left/>
      <right/>
      <top style="thin">
        <color theme="9" tint="-0.24994659260841701"/>
      </top>
      <bottom style="thick">
        <color theme="9" tint="-0.24994659260841701"/>
      </bottom>
      <diagonal/>
    </border>
    <border>
      <left/>
      <right/>
      <top/>
      <bottom style="thin">
        <color theme="9" tint="-0.24994659260841701"/>
      </bottom>
      <diagonal/>
    </border>
    <border>
      <left/>
      <right/>
      <top/>
      <bottom style="thick">
        <color theme="9" tint="-0.24994659260841701"/>
      </bottom>
      <diagonal/>
    </border>
    <border>
      <left/>
      <right/>
      <top style="medium">
        <color rgb="FFFF6600"/>
      </top>
      <bottom/>
      <diagonal/>
    </border>
    <border>
      <left/>
      <right/>
      <top/>
      <bottom style="thin">
        <color theme="9" tint="-0.249977111117893"/>
      </bottom>
      <diagonal/>
    </border>
    <border>
      <left/>
      <right/>
      <top style="thin">
        <color theme="9" tint="-0.249977111117893"/>
      </top>
      <bottom/>
      <diagonal/>
    </border>
    <border>
      <left/>
      <right/>
      <top/>
      <bottom style="thin">
        <color rgb="FFFF6600"/>
      </bottom>
      <diagonal/>
    </border>
    <border>
      <left style="thin">
        <color theme="0"/>
      </left>
      <right style="thin">
        <color theme="0"/>
      </right>
      <top style="thin">
        <color theme="0"/>
      </top>
      <bottom style="thin">
        <color theme="0"/>
      </bottom>
      <diagonal/>
    </border>
    <border>
      <left/>
      <right style="thick">
        <color theme="0"/>
      </right>
      <top/>
      <bottom style="thick">
        <color theme="9" tint="-0.24994659260841701"/>
      </bottom>
      <diagonal/>
    </border>
    <border>
      <left style="thick">
        <color theme="0"/>
      </left>
      <right/>
      <top/>
      <bottom style="thick">
        <color theme="9" tint="-0.24994659260841701"/>
      </bottom>
      <diagonal/>
    </border>
    <border>
      <left/>
      <right/>
      <top style="thin">
        <color theme="9" tint="-0.24994659260841701"/>
      </top>
      <bottom style="thin">
        <color theme="0"/>
      </bottom>
      <diagonal/>
    </border>
    <border>
      <left/>
      <right/>
      <top style="thin">
        <color theme="0"/>
      </top>
      <bottom style="thin">
        <color theme="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9" tint="-0.24994659260841701"/>
      </top>
      <bottom/>
      <diagonal/>
    </border>
    <border>
      <left/>
      <right/>
      <top style="thick">
        <color theme="9" tint="-0.24994659260841701"/>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theme="9" tint="-0.249977111117893"/>
      </bottom>
      <diagonal/>
    </border>
    <border>
      <left/>
      <right/>
      <top style="thin">
        <color theme="1" tint="0.499984740745262"/>
      </top>
      <bottom/>
      <diagonal/>
    </border>
    <border>
      <left/>
      <right/>
      <top/>
      <bottom style="thin">
        <color theme="1" tint="0.499984740745262"/>
      </bottom>
      <diagonal/>
    </border>
    <border>
      <left/>
      <right/>
      <top style="thin">
        <color theme="9" tint="-0.249977111117893"/>
      </top>
      <bottom style="thin">
        <color theme="0" tint="-0.499984740745262"/>
      </bottom>
      <diagonal/>
    </border>
    <border>
      <left/>
      <right/>
      <top style="thin">
        <color theme="0" tint="-0.499984740745262"/>
      </top>
      <bottom style="thin">
        <color theme="9" tint="-0.249977111117893"/>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ck">
        <color theme="9" tint="-0.24994659260841701"/>
      </top>
      <bottom style="thin">
        <color theme="0" tint="-0.499984740745262"/>
      </bottom>
      <diagonal/>
    </border>
    <border>
      <left/>
      <right/>
      <top style="thin">
        <color theme="0" tint="-0.499984740745262"/>
      </top>
      <bottom style="thin">
        <color theme="9" tint="-0.24994659260841701"/>
      </bottom>
      <diagonal/>
    </border>
    <border>
      <left/>
      <right/>
      <top style="thin">
        <color theme="9" tint="-0.24994659260841701"/>
      </top>
      <bottom style="thin">
        <color theme="0" tint="-0.499984740745262"/>
      </bottom>
      <diagonal/>
    </border>
  </borders>
  <cellStyleXfs count="50">
    <xf numFmtId="0" fontId="0" fillId="0" borderId="0"/>
    <xf numFmtId="0" fontId="8" fillId="0" borderId="0"/>
    <xf numFmtId="16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6" fillId="0" borderId="0" applyAlignment="0"/>
    <xf numFmtId="0" fontId="5" fillId="0" borderId="0"/>
    <xf numFmtId="167" fontId="10" fillId="0" borderId="0" applyBorder="0" applyProtection="0"/>
    <xf numFmtId="0" fontId="9" fillId="0" borderId="0"/>
    <xf numFmtId="0" fontId="7" fillId="0" borderId="0"/>
    <xf numFmtId="0" fontId="4" fillId="0" borderId="0"/>
    <xf numFmtId="0" fontId="11" fillId="0" borderId="0"/>
    <xf numFmtId="0" fontId="8" fillId="0" borderId="0"/>
    <xf numFmtId="0" fontId="12" fillId="0" borderId="0"/>
    <xf numFmtId="0" fontId="4" fillId="0" borderId="0"/>
    <xf numFmtId="0" fontId="8" fillId="0" borderId="0"/>
    <xf numFmtId="0" fontId="12" fillId="0" borderId="0"/>
    <xf numFmtId="0" fontId="7" fillId="0" borderId="0"/>
    <xf numFmtId="16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2" fillId="0" borderId="0"/>
    <xf numFmtId="9" fontId="13" fillId="0" borderId="0" applyFont="0" applyFill="0" applyBorder="0" applyAlignment="0" applyProtection="0"/>
    <xf numFmtId="0" fontId="12" fillId="0" borderId="0"/>
    <xf numFmtId="0" fontId="8" fillId="0" borderId="0"/>
    <xf numFmtId="0" fontId="12" fillId="0" borderId="0"/>
    <xf numFmtId="43" fontId="9" fillId="0" borderId="0" applyFont="0" applyFill="0" applyBorder="0" applyAlignment="0" applyProtection="0"/>
    <xf numFmtId="0" fontId="4" fillId="0" borderId="0"/>
    <xf numFmtId="0" fontId="15" fillId="0" borderId="0"/>
    <xf numFmtId="4" fontId="9" fillId="0" borderId="0">
      <alignment horizontal="right" indent="1"/>
    </xf>
    <xf numFmtId="9" fontId="3" fillId="0" borderId="0" applyFont="0" applyFill="0" applyBorder="0" applyAlignment="0" applyProtection="0"/>
    <xf numFmtId="0" fontId="18" fillId="0" borderId="0"/>
    <xf numFmtId="0" fontId="8" fillId="0" borderId="0"/>
    <xf numFmtId="9" fontId="8" fillId="0" borderId="0" applyFont="0" applyFill="0" applyBorder="0" applyAlignment="0" applyProtection="0"/>
    <xf numFmtId="0" fontId="33" fillId="0" borderId="0" applyNumberFormat="0" applyFill="0" applyBorder="0" applyAlignment="0" applyProtection="0"/>
    <xf numFmtId="0" fontId="15" fillId="0" borderId="0"/>
    <xf numFmtId="0" fontId="35" fillId="0" borderId="0"/>
    <xf numFmtId="0" fontId="2" fillId="0" borderId="0"/>
    <xf numFmtId="0" fontId="1" fillId="0" borderId="0" applyAlignment="0"/>
    <xf numFmtId="0" fontId="1" fillId="0" borderId="0"/>
    <xf numFmtId="0" fontId="1" fillId="0" borderId="0"/>
    <xf numFmtId="0" fontId="1" fillId="0" borderId="0"/>
    <xf numFmtId="43" fontId="9" fillId="0" borderId="0" applyFont="0" applyFill="0" applyBorder="0" applyAlignment="0" applyProtection="0"/>
    <xf numFmtId="0" fontId="1" fillId="0" borderId="0"/>
    <xf numFmtId="9" fontId="1" fillId="0" borderId="0" applyFont="0" applyFill="0" applyBorder="0" applyAlignment="0" applyProtection="0"/>
    <xf numFmtId="0" fontId="49"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442">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left" vertical="top"/>
    </xf>
    <xf numFmtId="0" fontId="0" fillId="0" borderId="0" xfId="0" applyAlignment="1">
      <alignment vertical="top" wrapText="1"/>
    </xf>
    <xf numFmtId="0" fontId="17" fillId="4" borderId="0" xfId="1" applyFont="1" applyFill="1" applyAlignment="1">
      <alignment vertical="center"/>
    </xf>
    <xf numFmtId="0" fontId="19" fillId="4" borderId="0" xfId="33" applyFont="1" applyFill="1" applyAlignment="1">
      <alignment vertical="center"/>
    </xf>
    <xf numFmtId="0" fontId="20" fillId="4" borderId="0" xfId="33" applyFont="1" applyFill="1" applyAlignment="1">
      <alignment vertical="center"/>
    </xf>
    <xf numFmtId="0" fontId="7" fillId="4" borderId="0" xfId="1" applyFont="1" applyFill="1" applyAlignment="1">
      <alignment vertical="center"/>
    </xf>
    <xf numFmtId="0" fontId="7" fillId="4" borderId="1" xfId="1" applyFont="1" applyFill="1" applyBorder="1" applyAlignment="1">
      <alignment horizontal="center" vertical="center"/>
    </xf>
    <xf numFmtId="0" fontId="7" fillId="4" borderId="1" xfId="34" applyFont="1" applyFill="1" applyBorder="1" applyAlignment="1">
      <alignment horizontal="right" vertical="center"/>
    </xf>
    <xf numFmtId="0" fontId="17" fillId="4" borderId="0" xfId="1" applyFont="1" applyFill="1" applyAlignment="1">
      <alignment horizontal="center" vertical="center"/>
    </xf>
    <xf numFmtId="0" fontId="8" fillId="4" borderId="0" xfId="34" applyFill="1" applyAlignment="1">
      <alignment horizontal="center" vertical="center"/>
    </xf>
    <xf numFmtId="0" fontId="21" fillId="4" borderId="0" xfId="33" applyFont="1" applyFill="1" applyAlignment="1">
      <alignment vertical="center"/>
    </xf>
    <xf numFmtId="0" fontId="22" fillId="4" borderId="0" xfId="33" applyFont="1" applyFill="1" applyAlignment="1">
      <alignment vertical="center"/>
    </xf>
    <xf numFmtId="0" fontId="17" fillId="4" borderId="0" xfId="34" applyFont="1" applyFill="1" applyAlignment="1">
      <alignment horizontal="center" vertical="center"/>
    </xf>
    <xf numFmtId="3" fontId="17" fillId="4" borderId="0" xfId="34" applyNumberFormat="1" applyFont="1" applyFill="1" applyAlignment="1">
      <alignment horizontal="center" vertical="center"/>
    </xf>
    <xf numFmtId="169" fontId="7" fillId="4" borderId="0" xfId="2" applyNumberFormat="1" applyFont="1" applyFill="1" applyBorder="1" applyAlignment="1">
      <alignment horizontal="center" vertical="center"/>
    </xf>
    <xf numFmtId="0" fontId="7" fillId="4" borderId="0" xfId="34" applyFont="1" applyFill="1" applyAlignment="1">
      <alignment vertical="center"/>
    </xf>
    <xf numFmtId="3" fontId="7" fillId="4" borderId="0" xfId="1" applyNumberFormat="1" applyFont="1" applyFill="1" applyAlignment="1">
      <alignment horizontal="right" vertical="center"/>
    </xf>
    <xf numFmtId="0" fontId="23" fillId="4" borderId="0" xfId="1" applyFont="1" applyFill="1" applyAlignment="1">
      <alignment vertical="center"/>
    </xf>
    <xf numFmtId="0" fontId="23" fillId="4" borderId="0" xfId="34" applyFont="1" applyFill="1" applyAlignment="1">
      <alignment vertical="center"/>
    </xf>
    <xf numFmtId="3" fontId="23" fillId="4" borderId="0" xfId="1" applyNumberFormat="1" applyFont="1" applyFill="1" applyAlignment="1">
      <alignment horizontal="righ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165" fontId="7" fillId="4" borderId="0" xfId="1" applyNumberFormat="1" applyFont="1" applyFill="1" applyAlignment="1">
      <alignment horizontal="right" vertical="center"/>
    </xf>
    <xf numFmtId="41" fontId="7" fillId="4" borderId="0" xfId="35" applyNumberFormat="1" applyFont="1" applyFill="1" applyBorder="1" applyAlignment="1">
      <alignment horizontal="right" vertical="center" wrapText="1"/>
    </xf>
    <xf numFmtId="0" fontId="25" fillId="4" borderId="0" xfId="1" applyFont="1" applyFill="1" applyAlignment="1">
      <alignment vertical="center"/>
    </xf>
    <xf numFmtId="0" fontId="26" fillId="4" borderId="2" xfId="33" applyFont="1" applyFill="1" applyBorder="1" applyAlignment="1">
      <alignment vertical="center"/>
    </xf>
    <xf numFmtId="0" fontId="23" fillId="4" borderId="2" xfId="1" applyFont="1" applyFill="1" applyBorder="1" applyAlignment="1">
      <alignment horizontal="center" vertical="center"/>
    </xf>
    <xf numFmtId="169" fontId="7" fillId="4" borderId="0" xfId="2" applyNumberFormat="1" applyFont="1" applyFill="1" applyBorder="1" applyAlignment="1">
      <alignment horizontal="right" vertical="center"/>
    </xf>
    <xf numFmtId="0" fontId="27" fillId="4" borderId="0" xfId="1" applyFont="1" applyFill="1" applyAlignment="1">
      <alignment vertical="center"/>
    </xf>
    <xf numFmtId="169" fontId="7" fillId="4" borderId="0" xfId="2" applyNumberFormat="1" applyFont="1" applyFill="1" applyBorder="1" applyAlignment="1">
      <alignment vertical="center"/>
    </xf>
    <xf numFmtId="0" fontId="0" fillId="4" borderId="0" xfId="0" applyFill="1"/>
    <xf numFmtId="0" fontId="23" fillId="4" borderId="2" xfId="1" applyFont="1" applyFill="1" applyBorder="1" applyAlignment="1">
      <alignment horizontal="right" vertical="center"/>
    </xf>
    <xf numFmtId="0" fontId="29" fillId="4" borderId="0" xfId="34" applyFont="1" applyFill="1" applyAlignment="1">
      <alignment horizontal="left" vertical="center"/>
    </xf>
    <xf numFmtId="1" fontId="7" fillId="4" borderId="0" xfId="1" applyNumberFormat="1" applyFont="1" applyFill="1" applyAlignment="1">
      <alignment horizontal="right" vertical="center"/>
    </xf>
    <xf numFmtId="168" fontId="7" fillId="4" borderId="0" xfId="1" applyNumberFormat="1" applyFont="1" applyFill="1" applyAlignment="1">
      <alignment horizontal="right" vertical="center"/>
    </xf>
    <xf numFmtId="4" fontId="7" fillId="4" borderId="0" xfId="1" applyNumberFormat="1" applyFont="1" applyFill="1" applyAlignment="1">
      <alignment horizontal="right" vertical="center"/>
    </xf>
    <xf numFmtId="0" fontId="16" fillId="4" borderId="0" xfId="0" applyFont="1" applyFill="1"/>
    <xf numFmtId="9" fontId="7" fillId="4" borderId="0" xfId="1" applyNumberFormat="1" applyFont="1" applyFill="1" applyAlignment="1">
      <alignment horizontal="right" vertical="center"/>
    </xf>
    <xf numFmtId="0" fontId="7" fillId="4" borderId="1" xfId="34" applyFont="1" applyFill="1" applyBorder="1" applyAlignment="1">
      <alignment horizontal="center" vertical="center"/>
    </xf>
    <xf numFmtId="0" fontId="25" fillId="4" borderId="0" xfId="1" applyFont="1" applyFill="1" applyAlignment="1">
      <alignment horizontal="center" vertical="center"/>
    </xf>
    <xf numFmtId="0" fontId="17" fillId="4" borderId="2" xfId="1" applyFont="1" applyFill="1" applyBorder="1" applyAlignment="1">
      <alignment vertical="center"/>
    </xf>
    <xf numFmtId="0" fontId="32" fillId="4" borderId="0" xfId="34" applyFont="1" applyFill="1" applyAlignment="1">
      <alignment horizontal="left" vertical="center"/>
    </xf>
    <xf numFmtId="0" fontId="29" fillId="4" borderId="0" xfId="34" applyFont="1" applyFill="1" applyAlignment="1">
      <alignment vertical="center"/>
    </xf>
    <xf numFmtId="0" fontId="16" fillId="0" borderId="0" xfId="0" applyFont="1"/>
    <xf numFmtId="0" fontId="0" fillId="4" borderId="0" xfId="0" applyFill="1" applyAlignment="1">
      <alignment horizontal="center" vertical="center"/>
    </xf>
    <xf numFmtId="3" fontId="7" fillId="4" borderId="0" xfId="35" applyNumberFormat="1" applyFont="1" applyFill="1" applyBorder="1" applyAlignment="1">
      <alignment horizontal="right" vertical="center" wrapText="1"/>
    </xf>
    <xf numFmtId="0" fontId="7" fillId="4" borderId="0" xfId="1" applyFont="1" applyFill="1" applyAlignment="1">
      <alignment horizontal="center" vertical="center"/>
    </xf>
    <xf numFmtId="0" fontId="7" fillId="4" borderId="0" xfId="34" applyFont="1" applyFill="1" applyAlignment="1">
      <alignment horizontal="center" vertical="center"/>
    </xf>
    <xf numFmtId="0" fontId="7" fillId="4" borderId="0" xfId="34" applyFont="1" applyFill="1" applyAlignment="1">
      <alignment horizontal="right" vertical="center"/>
    </xf>
    <xf numFmtId="0" fontId="23" fillId="4" borderId="0" xfId="34" applyFont="1" applyFill="1" applyAlignment="1">
      <alignment horizontal="left" vertical="center"/>
    </xf>
    <xf numFmtId="169" fontId="23" fillId="4" borderId="0" xfId="2" applyNumberFormat="1" applyFont="1" applyFill="1" applyBorder="1" applyAlignment="1">
      <alignment horizontal="center" vertical="center"/>
    </xf>
    <xf numFmtId="169" fontId="23" fillId="4" borderId="0" xfId="2" applyNumberFormat="1" applyFont="1" applyFill="1" applyBorder="1" applyAlignment="1">
      <alignment horizontal="right" vertical="center"/>
    </xf>
    <xf numFmtId="0" fontId="24" fillId="0" borderId="0" xfId="0" applyFont="1" applyAlignment="1">
      <alignment horizontal="left" vertical="center" indent="2"/>
    </xf>
    <xf numFmtId="9" fontId="7" fillId="4" borderId="0" xfId="2" applyNumberFormat="1" applyFont="1" applyFill="1" applyBorder="1" applyAlignment="1">
      <alignment horizontal="right" vertical="center"/>
    </xf>
    <xf numFmtId="170" fontId="7" fillId="4" borderId="0" xfId="2" applyNumberFormat="1" applyFont="1" applyFill="1" applyBorder="1" applyAlignment="1">
      <alignment horizontal="right" vertical="center"/>
    </xf>
    <xf numFmtId="0" fontId="0" fillId="4" borderId="2" xfId="0" applyFill="1" applyBorder="1"/>
    <xf numFmtId="0" fontId="0" fillId="0" borderId="2" xfId="0" applyBorder="1"/>
    <xf numFmtId="0" fontId="7" fillId="4" borderId="3" xfId="1" applyFont="1" applyFill="1" applyBorder="1" applyAlignment="1">
      <alignment horizontal="center" vertical="center" wrapText="1"/>
    </xf>
    <xf numFmtId="0" fontId="7" fillId="4" borderId="3" xfId="34"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7" fillId="4" borderId="0" xfId="1" applyFont="1" applyFill="1" applyAlignment="1">
      <alignment horizontal="center" vertical="center" wrapText="1"/>
    </xf>
    <xf numFmtId="0" fontId="7" fillId="4" borderId="0" xfId="34" applyFont="1"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171" fontId="7" fillId="4" borderId="0" xfId="35" applyNumberFormat="1" applyFont="1" applyFill="1" applyBorder="1" applyAlignment="1">
      <alignment horizontal="right" vertical="center" wrapText="1"/>
    </xf>
    <xf numFmtId="0" fontId="7" fillId="4" borderId="0" xfId="34" applyFont="1" applyFill="1" applyAlignment="1">
      <alignment horizontal="left" vertical="center" indent="2"/>
    </xf>
    <xf numFmtId="0" fontId="28" fillId="4" borderId="0" xfId="1" applyFont="1" applyFill="1" applyAlignment="1">
      <alignment vertical="center"/>
    </xf>
    <xf numFmtId="3" fontId="30" fillId="4" borderId="0" xfId="34" applyNumberFormat="1" applyFont="1" applyFill="1" applyAlignment="1">
      <alignment horizontal="center" vertical="center"/>
    </xf>
    <xf numFmtId="0" fontId="29" fillId="4" borderId="0" xfId="1" applyFont="1" applyFill="1" applyAlignment="1">
      <alignment vertical="center"/>
    </xf>
    <xf numFmtId="3" fontId="29" fillId="4" borderId="0" xfId="1" applyNumberFormat="1" applyFont="1" applyFill="1" applyAlignment="1">
      <alignment horizontal="right" vertical="center"/>
    </xf>
    <xf numFmtId="3" fontId="31" fillId="4" borderId="0" xfId="34" applyNumberFormat="1" applyFont="1" applyFill="1" applyAlignment="1">
      <alignment horizontal="center" vertical="center"/>
    </xf>
    <xf numFmtId="169" fontId="29" fillId="4" borderId="0" xfId="2" applyNumberFormat="1" applyFont="1" applyFill="1" applyBorder="1" applyAlignment="1">
      <alignment horizontal="right" vertical="center"/>
    </xf>
    <xf numFmtId="2" fontId="7" fillId="4" borderId="0" xfId="2" applyNumberFormat="1" applyFont="1" applyFill="1" applyBorder="1" applyAlignment="1">
      <alignment horizontal="right" vertical="center"/>
    </xf>
    <xf numFmtId="1" fontId="7" fillId="4" borderId="0" xfId="2"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2" fontId="7" fillId="4" borderId="0" xfId="1" applyNumberFormat="1" applyFont="1" applyFill="1" applyAlignment="1">
      <alignment horizontal="right" vertical="center"/>
    </xf>
    <xf numFmtId="169" fontId="7" fillId="4" borderId="0" xfId="2" applyNumberFormat="1" applyFont="1" applyFill="1" applyBorder="1" applyAlignment="1">
      <alignment horizontal="right" vertical="center" wrapText="1"/>
    </xf>
    <xf numFmtId="0" fontId="26" fillId="4" borderId="0" xfId="33" applyFont="1" applyFill="1" applyAlignment="1">
      <alignment vertical="center"/>
    </xf>
    <xf numFmtId="0" fontId="23" fillId="4" borderId="0" xfId="1" applyFont="1" applyFill="1" applyAlignment="1">
      <alignment horizontal="center" vertical="center"/>
    </xf>
    <xf numFmtId="3" fontId="7" fillId="4" borderId="0" xfId="2" applyNumberFormat="1" applyFont="1" applyFill="1" applyBorder="1" applyAlignment="1">
      <alignment vertical="center"/>
    </xf>
    <xf numFmtId="0" fontId="7" fillId="4" borderId="2" xfId="1" applyFont="1" applyFill="1" applyBorder="1" applyAlignment="1">
      <alignment horizontal="center" vertical="center"/>
    </xf>
    <xf numFmtId="0" fontId="39" fillId="4" borderId="0" xfId="0" applyFont="1" applyFill="1" applyAlignment="1">
      <alignment vertical="top"/>
    </xf>
    <xf numFmtId="0" fontId="40" fillId="4" borderId="0" xfId="0" applyFont="1" applyFill="1"/>
    <xf numFmtId="0" fontId="36" fillId="4" borderId="0" xfId="0" applyFont="1" applyFill="1"/>
    <xf numFmtId="0" fontId="41" fillId="4" borderId="4" xfId="38" applyFont="1" applyFill="1" applyBorder="1"/>
    <xf numFmtId="0" fontId="36" fillId="4" borderId="4" xfId="0" applyFont="1" applyFill="1" applyBorder="1"/>
    <xf numFmtId="0" fontId="43" fillId="4" borderId="5" xfId="38" applyFont="1" applyFill="1" applyBorder="1" applyAlignment="1">
      <alignment horizontal="center"/>
    </xf>
    <xf numFmtId="0" fontId="42" fillId="4" borderId="0" xfId="38" applyFont="1" applyFill="1"/>
    <xf numFmtId="0" fontId="43" fillId="4" borderId="0" xfId="38" applyFont="1" applyFill="1" applyAlignment="1">
      <alignment horizontal="center"/>
    </xf>
    <xf numFmtId="0" fontId="42" fillId="4" borderId="6" xfId="38" applyFont="1" applyFill="1" applyBorder="1"/>
    <xf numFmtId="0" fontId="36" fillId="4" borderId="6" xfId="0" applyFont="1" applyFill="1" applyBorder="1"/>
    <xf numFmtId="0" fontId="44" fillId="4" borderId="0" xfId="36" applyFont="1" applyFill="1" applyAlignment="1">
      <alignment vertical="top"/>
    </xf>
    <xf numFmtId="0" fontId="40" fillId="4" borderId="0" xfId="0" applyFont="1" applyFill="1" applyAlignment="1">
      <alignment vertical="top"/>
    </xf>
    <xf numFmtId="0" fontId="45" fillId="4" borderId="0" xfId="0" applyFont="1" applyFill="1" applyAlignment="1">
      <alignment vertical="top" wrapText="1"/>
    </xf>
    <xf numFmtId="0" fontId="40" fillId="4" borderId="0" xfId="38" applyFont="1" applyFill="1"/>
    <xf numFmtId="0" fontId="7" fillId="4" borderId="0" xfId="1" applyFont="1" applyFill="1" applyAlignment="1">
      <alignment horizontal="left" vertical="center" indent="1"/>
    </xf>
    <xf numFmtId="0" fontId="46" fillId="4" borderId="0" xfId="34" applyFont="1" applyFill="1" applyAlignment="1">
      <alignment horizontal="left" vertical="center"/>
    </xf>
    <xf numFmtId="9" fontId="7" fillId="4" borderId="0" xfId="3" applyFont="1" applyFill="1" applyAlignment="1">
      <alignment horizontal="right" vertical="center"/>
    </xf>
    <xf numFmtId="3" fontId="28" fillId="4" borderId="0" xfId="34" applyNumberFormat="1" applyFont="1" applyFill="1" applyAlignment="1">
      <alignment horizontal="right" vertical="center"/>
    </xf>
    <xf numFmtId="3" fontId="29" fillId="4" borderId="0" xfId="34" applyNumberFormat="1" applyFont="1" applyFill="1" applyAlignment="1">
      <alignment horizontal="right" vertical="center"/>
    </xf>
    <xf numFmtId="3" fontId="24" fillId="4" borderId="0" xfId="0" applyNumberFormat="1" applyFont="1" applyFill="1"/>
    <xf numFmtId="3" fontId="24" fillId="4" borderId="0" xfId="0" applyNumberFormat="1" applyFont="1" applyFill="1" applyAlignment="1">
      <alignment horizontal="right"/>
    </xf>
    <xf numFmtId="3" fontId="47" fillId="4" borderId="0" xfId="0" applyNumberFormat="1" applyFont="1" applyFill="1"/>
    <xf numFmtId="3" fontId="47" fillId="4" borderId="0" xfId="0" applyNumberFormat="1" applyFont="1" applyFill="1" applyAlignment="1">
      <alignment horizontal="right"/>
    </xf>
    <xf numFmtId="4" fontId="24" fillId="4" borderId="0" xfId="0" applyNumberFormat="1" applyFont="1" applyFill="1"/>
    <xf numFmtId="0" fontId="24" fillId="4" borderId="0" xfId="0" applyFont="1" applyFill="1"/>
    <xf numFmtId="0" fontId="7" fillId="4" borderId="0" xfId="0" applyFont="1" applyFill="1"/>
    <xf numFmtId="0" fontId="24" fillId="4" borderId="0" xfId="0" applyFont="1" applyFill="1" applyAlignment="1">
      <alignment wrapText="1"/>
    </xf>
    <xf numFmtId="0" fontId="7" fillId="4" borderId="7" xfId="1" applyFont="1" applyFill="1" applyBorder="1" applyAlignment="1">
      <alignment horizontal="center" vertical="center" wrapText="1"/>
    </xf>
    <xf numFmtId="0" fontId="48" fillId="4" borderId="0" xfId="0" applyFont="1" applyFill="1"/>
    <xf numFmtId="3" fontId="24" fillId="4" borderId="0" xfId="0" applyNumberFormat="1" applyFont="1" applyFill="1" applyAlignment="1">
      <alignment horizontal="right" vertical="center" wrapText="1"/>
    </xf>
    <xf numFmtId="0" fontId="7" fillId="4" borderId="0" xfId="0" applyFont="1" applyFill="1" applyAlignment="1">
      <alignment horizontal="left" wrapText="1"/>
    </xf>
    <xf numFmtId="3" fontId="23" fillId="4" borderId="0" xfId="1" applyNumberFormat="1" applyFont="1" applyFill="1" applyAlignment="1">
      <alignment horizontal="center" vertical="center" wrapText="1"/>
    </xf>
    <xf numFmtId="0" fontId="23" fillId="4" borderId="0" xfId="34" applyFont="1" applyFill="1" applyAlignment="1">
      <alignment horizontal="left" vertical="center" indent="1"/>
    </xf>
    <xf numFmtId="170" fontId="23" fillId="4" borderId="0" xfId="2" applyNumberFormat="1" applyFont="1" applyFill="1" applyBorder="1" applyAlignment="1">
      <alignment horizontal="right" vertical="center"/>
    </xf>
    <xf numFmtId="3" fontId="23" fillId="4" borderId="0" xfId="34" applyNumberFormat="1" applyFont="1" applyFill="1" applyAlignment="1">
      <alignment horizontal="right" vertical="center"/>
    </xf>
    <xf numFmtId="4" fontId="23" fillId="4" borderId="0" xfId="1" applyNumberFormat="1" applyFont="1" applyFill="1" applyAlignment="1">
      <alignment horizontal="right" vertical="center"/>
    </xf>
    <xf numFmtId="0" fontId="30" fillId="4" borderId="0" xfId="0" applyFont="1" applyFill="1" applyAlignment="1">
      <alignment vertical="top"/>
    </xf>
    <xf numFmtId="0" fontId="0" fillId="0" borderId="8" xfId="0" applyBorder="1"/>
    <xf numFmtId="0" fontId="7" fillId="4" borderId="0" xfId="1" applyFont="1" applyFill="1" applyAlignment="1">
      <alignment vertical="center"/>
    </xf>
    <xf numFmtId="0" fontId="7" fillId="4" borderId="0" xfId="34" applyFont="1" applyFill="1" applyAlignment="1">
      <alignment vertical="center"/>
    </xf>
    <xf numFmtId="3" fontId="7" fillId="4" borderId="0" xfId="1" applyNumberFormat="1" applyFont="1" applyFill="1" applyAlignment="1">
      <alignment horizontal="right" vertical="center"/>
    </xf>
    <xf numFmtId="0" fontId="23" fillId="4" borderId="0" xfId="34" applyFont="1" applyFill="1" applyAlignment="1">
      <alignmen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3" fillId="4" borderId="0" xfId="34" applyFont="1" applyFill="1" applyAlignment="1">
      <alignment horizontal="left" vertical="center"/>
    </xf>
    <xf numFmtId="0" fontId="7" fillId="4" borderId="0" xfId="34" applyFont="1" applyFill="1" applyAlignment="1">
      <alignment horizontal="left" vertical="center" indent="2"/>
    </xf>
    <xf numFmtId="0" fontId="23" fillId="4" borderId="0" xfId="34" applyFont="1" applyFill="1" applyAlignment="1">
      <alignment horizontal="left" vertical="center" indent="1"/>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3" fillId="4" borderId="0" xfId="34" applyFont="1" applyFill="1" applyAlignment="1">
      <alignment horizontal="left" vertical="center"/>
    </xf>
    <xf numFmtId="0" fontId="7" fillId="4" borderId="2" xfId="1" applyFont="1" applyFill="1" applyBorder="1" applyAlignment="1">
      <alignment horizontal="center"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3" fillId="4" borderId="0" xfId="34" applyFont="1" applyFill="1" applyAlignment="1">
      <alignment horizontal="left" vertical="center"/>
    </xf>
    <xf numFmtId="0" fontId="7" fillId="4" borderId="0" xfId="34" applyFont="1" applyFill="1" applyAlignment="1">
      <alignment horizontal="left" vertical="center"/>
    </xf>
    <xf numFmtId="0" fontId="0" fillId="0" borderId="0" xfId="0"/>
    <xf numFmtId="0" fontId="7" fillId="4" borderId="0" xfId="1" applyFont="1" applyFill="1" applyAlignment="1">
      <alignment vertical="center"/>
    </xf>
    <xf numFmtId="169" fontId="7" fillId="4" borderId="0" xfId="2" applyNumberFormat="1" applyFont="1" applyFill="1" applyBorder="1" applyAlignment="1">
      <alignment horizontal="center" vertical="center"/>
    </xf>
    <xf numFmtId="0" fontId="7" fillId="4" borderId="0" xfId="34" applyFont="1" applyFill="1" applyAlignment="1">
      <alignmen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6" fillId="4" borderId="2" xfId="33" applyFont="1" applyFill="1" applyBorder="1" applyAlignment="1">
      <alignment vertical="center"/>
    </xf>
    <xf numFmtId="0" fontId="23" fillId="4" borderId="2" xfId="1" applyFont="1" applyFill="1" applyBorder="1" applyAlignment="1">
      <alignment horizontal="center" vertical="center"/>
    </xf>
    <xf numFmtId="0" fontId="0" fillId="4" borderId="0" xfId="0" applyFill="1"/>
    <xf numFmtId="0" fontId="16" fillId="4" borderId="0" xfId="0" applyFont="1" applyFill="1"/>
    <xf numFmtId="165" fontId="7" fillId="4" borderId="0" xfId="1" applyNumberFormat="1" applyFont="1" applyFill="1" applyAlignment="1">
      <alignment horizontal="center" vertical="center"/>
    </xf>
    <xf numFmtId="3" fontId="7" fillId="4" borderId="0" xfId="1" applyNumberFormat="1" applyFont="1" applyFill="1" applyAlignment="1">
      <alignment horizontal="center" vertical="center"/>
    </xf>
    <xf numFmtId="0" fontId="0" fillId="4" borderId="0" xfId="0" applyFill="1" applyBorder="1"/>
    <xf numFmtId="0" fontId="7" fillId="4" borderId="0" xfId="34" applyFont="1" applyFill="1" applyBorder="1" applyAlignment="1">
      <alignment vertical="center"/>
    </xf>
    <xf numFmtId="0" fontId="16" fillId="4" borderId="0" xfId="0" applyFont="1" applyFill="1" applyBorder="1"/>
    <xf numFmtId="0" fontId="7" fillId="4" borderId="0" xfId="34" applyFont="1" applyFill="1" applyBorder="1" applyAlignment="1">
      <alignment horizontal="left" vertical="center"/>
    </xf>
    <xf numFmtId="9" fontId="7" fillId="4" borderId="2" xfId="3" applyFont="1" applyFill="1" applyBorder="1" applyAlignment="1">
      <alignment horizontal="right" vertical="center"/>
    </xf>
    <xf numFmtId="0" fontId="23" fillId="4" borderId="0" xfId="1" applyFont="1" applyFill="1" applyBorder="1" applyAlignment="1">
      <alignment horizontal="center" vertical="center"/>
    </xf>
    <xf numFmtId="0" fontId="7" fillId="4" borderId="0" xfId="34" applyFont="1" applyFill="1" applyAlignment="1">
      <alignment horizontal="left" vertical="center"/>
    </xf>
    <xf numFmtId="3" fontId="7" fillId="4" borderId="0" xfId="1" applyNumberFormat="1" applyFont="1" applyFill="1" applyAlignment="1">
      <alignment horizontal="left" vertical="top" wrapText="1"/>
    </xf>
    <xf numFmtId="0" fontId="7" fillId="4" borderId="0" xfId="34" applyFont="1" applyFill="1" applyAlignment="1">
      <alignment horizontal="left" vertical="center"/>
    </xf>
    <xf numFmtId="0" fontId="7" fillId="4" borderId="0" xfId="34" applyFont="1" applyFill="1" applyAlignment="1">
      <alignment horizontal="left" vertical="center"/>
    </xf>
    <xf numFmtId="49" fontId="7" fillId="4" borderId="0" xfId="1" applyNumberFormat="1" applyFont="1" applyFill="1" applyAlignment="1">
      <alignment vertical="center"/>
    </xf>
    <xf numFmtId="0" fontId="23" fillId="4" borderId="0" xfId="34" applyFont="1" applyFill="1" applyBorder="1" applyAlignment="1">
      <alignment horizontal="center" vertical="top" wrapText="1"/>
    </xf>
    <xf numFmtId="3" fontId="23" fillId="4" borderId="0" xfId="1" applyNumberFormat="1" applyFont="1" applyFill="1" applyBorder="1" applyAlignment="1">
      <alignment horizontal="center" vertical="top" wrapText="1"/>
    </xf>
    <xf numFmtId="0" fontId="7" fillId="4" borderId="2" xfId="1" applyFont="1" applyFill="1" applyBorder="1" applyAlignment="1">
      <alignment vertical="center"/>
    </xf>
    <xf numFmtId="0" fontId="7" fillId="4" borderId="3" xfId="34" applyFont="1" applyFill="1" applyBorder="1" applyAlignment="1">
      <alignment horizontal="center"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 fontId="7" fillId="4" borderId="0" xfId="3" applyNumberFormat="1" applyFont="1" applyFill="1" applyAlignment="1">
      <alignment horizontal="right" vertical="center"/>
    </xf>
    <xf numFmtId="166" fontId="7" fillId="4" borderId="0" xfId="1" applyNumberFormat="1" applyFont="1" applyFill="1" applyAlignment="1">
      <alignment horizontal="right" vertical="center"/>
    </xf>
    <xf numFmtId="166" fontId="7" fillId="4" borderId="0" xfId="3" applyNumberFormat="1" applyFont="1" applyFill="1" applyAlignment="1">
      <alignment horizontal="right" vertical="center"/>
    </xf>
    <xf numFmtId="1" fontId="23" fillId="4" borderId="0" xfId="2" applyNumberFormat="1" applyFont="1" applyFill="1" applyBorder="1" applyAlignment="1">
      <alignment horizontal="right" vertical="center"/>
    </xf>
    <xf numFmtId="1" fontId="23" fillId="4" borderId="0" xfId="3" applyNumberFormat="1" applyFont="1" applyFill="1" applyAlignment="1">
      <alignment horizontal="right" vertical="center"/>
    </xf>
    <xf numFmtId="0" fontId="23" fillId="4" borderId="2" xfId="1" applyFont="1" applyFill="1" applyBorder="1" applyAlignment="1">
      <alignment horizontal="center" vertical="center" wrapText="1"/>
    </xf>
    <xf numFmtId="0" fontId="23" fillId="4" borderId="2" xfId="1" applyFont="1" applyFill="1" applyBorder="1" applyAlignment="1">
      <alignment horizontal="center"/>
    </xf>
    <xf numFmtId="0" fontId="26" fillId="4" borderId="2" xfId="33" applyFont="1" applyFill="1" applyBorder="1" applyAlignment="1"/>
    <xf numFmtId="0" fontId="23" fillId="4" borderId="0" xfId="1" applyFont="1" applyFill="1" applyBorder="1" applyAlignment="1">
      <alignment horizontal="right" vertical="center"/>
    </xf>
    <xf numFmtId="0" fontId="28" fillId="4" borderId="0" xfId="34" applyFont="1" applyFill="1" applyAlignment="1">
      <alignment horizontal="left" vertical="center" indent="1"/>
    </xf>
    <xf numFmtId="1" fontId="28" fillId="4" borderId="0" xfId="3" applyNumberFormat="1" applyFont="1" applyFill="1" applyAlignment="1">
      <alignment horizontal="right" vertical="center"/>
    </xf>
    <xf numFmtId="165" fontId="23" fillId="4" borderId="0" xfId="1" applyNumberFormat="1" applyFont="1" applyFill="1" applyAlignment="1">
      <alignment horizontal="right" vertical="center"/>
    </xf>
    <xf numFmtId="0" fontId="7" fillId="4" borderId="0" xfId="34" applyFont="1" applyFill="1" applyAlignment="1">
      <alignment horizontal="left" vertical="center" indent="3"/>
    </xf>
    <xf numFmtId="1" fontId="7" fillId="4" borderId="0" xfId="3" applyNumberFormat="1" applyFont="1" applyFill="1" applyBorder="1" applyAlignment="1">
      <alignment horizontal="right" vertical="center"/>
    </xf>
    <xf numFmtId="1" fontId="24" fillId="4" borderId="0" xfId="3" applyNumberFormat="1" applyFont="1" applyFill="1"/>
    <xf numFmtId="4" fontId="7" fillId="4" borderId="0" xfId="2" applyNumberFormat="1" applyFont="1" applyFill="1" applyBorder="1" applyAlignment="1">
      <alignment horizontal="right" vertical="center"/>
    </xf>
    <xf numFmtId="0" fontId="23" fillId="4" borderId="0" xfId="0" applyFont="1" applyFill="1"/>
    <xf numFmtId="0" fontId="23" fillId="4" borderId="2" xfId="1" applyFont="1" applyFill="1" applyBorder="1" applyAlignment="1">
      <alignment horizontal="right" wrapText="1"/>
    </xf>
    <xf numFmtId="0" fontId="7" fillId="4" borderId="2" xfId="1" applyFont="1" applyFill="1" applyBorder="1" applyAlignment="1">
      <alignment horizontal="right" wrapText="1"/>
    </xf>
    <xf numFmtId="1" fontId="24" fillId="4" borderId="0" xfId="3" applyNumberFormat="1" applyFont="1" applyFill="1" applyBorder="1" applyAlignment="1">
      <alignment horizontal="right" vertical="center" wrapText="1"/>
    </xf>
    <xf numFmtId="3" fontId="23" fillId="4" borderId="0" xfId="1" applyNumberFormat="1" applyFont="1" applyFill="1" applyAlignment="1">
      <alignment horizontal="right"/>
    </xf>
    <xf numFmtId="0" fontId="23" fillId="4" borderId="0" xfId="34" applyFont="1" applyFill="1" applyAlignment="1">
      <alignment horizontal="left"/>
    </xf>
    <xf numFmtId="0" fontId="23" fillId="4" borderId="0" xfId="34" applyFont="1" applyFill="1" applyAlignment="1"/>
    <xf numFmtId="3" fontId="23" fillId="4" borderId="0" xfId="1" applyNumberFormat="1" applyFont="1" applyFill="1" applyAlignment="1">
      <alignment horizontal="right" wrapText="1"/>
    </xf>
    <xf numFmtId="3" fontId="7" fillId="4" borderId="0" xfId="1" applyNumberFormat="1" applyFont="1" applyFill="1" applyAlignment="1">
      <alignment horizontal="right"/>
    </xf>
    <xf numFmtId="169" fontId="7" fillId="4" borderId="0" xfId="2" applyNumberFormat="1" applyFont="1" applyFill="1" applyBorder="1" applyAlignment="1">
      <alignment horizontal="right"/>
    </xf>
    <xf numFmtId="169" fontId="23" fillId="4" borderId="0" xfId="2" applyNumberFormat="1" applyFont="1" applyFill="1" applyBorder="1" applyAlignment="1">
      <alignment horizontal="right"/>
    </xf>
    <xf numFmtId="0" fontId="7" fillId="4" borderId="0" xfId="34" applyFont="1" applyFill="1" applyAlignment="1">
      <alignment horizontal="left"/>
    </xf>
    <xf numFmtId="0" fontId="0" fillId="0" borderId="11" xfId="0" applyBorder="1"/>
    <xf numFmtId="0" fontId="0" fillId="0" borderId="12" xfId="0" applyBorder="1"/>
    <xf numFmtId="2" fontId="38" fillId="4" borderId="0" xfId="0" applyNumberFormat="1" applyFont="1" applyFill="1"/>
    <xf numFmtId="2" fontId="7" fillId="4" borderId="0" xfId="3" applyNumberFormat="1" applyFont="1" applyFill="1" applyAlignment="1">
      <alignment horizontal="right" vertical="center"/>
    </xf>
    <xf numFmtId="0" fontId="7" fillId="4" borderId="2" xfId="1" applyFont="1" applyFill="1" applyBorder="1" applyAlignment="1">
      <alignment horizontal="right" vertical="center"/>
    </xf>
    <xf numFmtId="0" fontId="17" fillId="4" borderId="0" xfId="1" applyFont="1" applyFill="1" applyAlignment="1">
      <alignment horizontal="right" vertical="center"/>
    </xf>
    <xf numFmtId="0" fontId="17" fillId="4" borderId="2" xfId="1" applyFont="1" applyFill="1" applyBorder="1" applyAlignment="1">
      <alignment horizontal="right" vertical="center"/>
    </xf>
    <xf numFmtId="0" fontId="7" fillId="4" borderId="0" xfId="34" applyFont="1" applyFill="1" applyAlignment="1">
      <alignment horizontal="right" vertical="center" wrapText="1"/>
    </xf>
    <xf numFmtId="0" fontId="0" fillId="4" borderId="0" xfId="0" applyFill="1" applyAlignment="1">
      <alignment horizontal="right" vertical="center"/>
    </xf>
    <xf numFmtId="49" fontId="0" fillId="0" borderId="0" xfId="0" applyNumberFormat="1"/>
    <xf numFmtId="0" fontId="14" fillId="5" borderId="13" xfId="0" applyNumberFormat="1" applyFont="1" applyFill="1" applyBorder="1" applyAlignment="1">
      <alignment horizontal="center" vertical="center"/>
    </xf>
    <xf numFmtId="0" fontId="14" fillId="5" borderId="13" xfId="0" applyFont="1" applyFill="1" applyBorder="1" applyAlignment="1">
      <alignment horizontal="center" vertical="center"/>
    </xf>
    <xf numFmtId="49" fontId="14" fillId="6" borderId="13" xfId="0" applyNumberFormat="1" applyFont="1" applyFill="1" applyBorder="1" applyAlignment="1"/>
    <xf numFmtId="49" fontId="0" fillId="3" borderId="13" xfId="0" applyNumberFormat="1" applyFill="1" applyBorder="1" applyAlignment="1">
      <alignment horizontal="center" vertical="center"/>
    </xf>
    <xf numFmtId="0" fontId="0" fillId="3" borderId="13" xfId="0" applyFill="1" applyBorder="1" applyAlignment="1">
      <alignment horizontal="center" vertical="center"/>
    </xf>
    <xf numFmtId="0" fontId="36" fillId="4" borderId="0" xfId="0" applyFont="1" applyFill="1" applyBorder="1"/>
    <xf numFmtId="0" fontId="50" fillId="0" borderId="0" xfId="38" applyFont="1" applyFill="1" applyBorder="1" applyAlignment="1">
      <alignment horizontal="left"/>
    </xf>
    <xf numFmtId="0" fontId="30" fillId="4" borderId="0" xfId="0" applyFont="1" applyFill="1" applyBorder="1"/>
    <xf numFmtId="0" fontId="30" fillId="4" borderId="5" xfId="0" applyFont="1" applyFill="1" applyBorder="1"/>
    <xf numFmtId="0" fontId="52" fillId="4" borderId="4" xfId="0" applyFont="1" applyFill="1" applyBorder="1"/>
    <xf numFmtId="0" fontId="52" fillId="4" borderId="0" xfId="0" applyFont="1" applyFill="1" applyBorder="1"/>
    <xf numFmtId="0" fontId="52" fillId="4" borderId="5" xfId="0" applyFont="1" applyFill="1" applyBorder="1"/>
    <xf numFmtId="49" fontId="53" fillId="4" borderId="0" xfId="1" applyNumberFormat="1" applyFont="1" applyFill="1" applyAlignment="1">
      <alignment horizontal="left" vertical="center"/>
    </xf>
    <xf numFmtId="49" fontId="53" fillId="4" borderId="0" xfId="1" applyNumberFormat="1" applyFont="1" applyFill="1" applyAlignment="1">
      <alignment vertical="center"/>
    </xf>
    <xf numFmtId="49" fontId="54" fillId="4" borderId="0" xfId="1" applyNumberFormat="1" applyFont="1" applyFill="1" applyAlignment="1">
      <alignment vertical="center"/>
    </xf>
    <xf numFmtId="49" fontId="55" fillId="4" borderId="0" xfId="0" applyNumberFormat="1" applyFont="1" applyFill="1"/>
    <xf numFmtId="0" fontId="53" fillId="4" borderId="0" xfId="1" applyFont="1" applyFill="1" applyAlignment="1">
      <alignment horizontal="left" vertical="center"/>
    </xf>
    <xf numFmtId="3" fontId="53" fillId="4" borderId="0" xfId="34" applyNumberFormat="1" applyFont="1" applyFill="1" applyAlignment="1">
      <alignment horizontal="left" vertical="center"/>
    </xf>
    <xf numFmtId="3" fontId="53" fillId="4" borderId="0" xfId="1" applyNumberFormat="1" applyFont="1" applyFill="1" applyAlignment="1">
      <alignment horizontal="right" vertical="center"/>
    </xf>
    <xf numFmtId="0" fontId="8" fillId="4" borderId="0" xfId="34" applyFill="1" applyAlignment="1">
      <alignment horizontal="right" vertical="center"/>
    </xf>
    <xf numFmtId="0" fontId="23" fillId="4" borderId="0" xfId="1" applyFont="1" applyFill="1" applyAlignment="1">
      <alignment horizontal="right" vertical="center"/>
    </xf>
    <xf numFmtId="0" fontId="23" fillId="4" borderId="2" xfId="1" applyFont="1" applyFill="1" applyBorder="1" applyAlignment="1">
      <alignment horizontal="right"/>
    </xf>
    <xf numFmtId="3" fontId="7" fillId="4" borderId="0" xfId="1" applyNumberFormat="1" applyFont="1" applyFill="1" applyAlignment="1">
      <alignment horizontal="right" vertical="top" wrapText="1"/>
    </xf>
    <xf numFmtId="0" fontId="25" fillId="4" borderId="0" xfId="1" applyFont="1" applyFill="1" applyAlignment="1">
      <alignment horizontal="right" vertical="center"/>
    </xf>
    <xf numFmtId="0" fontId="0" fillId="4" borderId="0" xfId="0" applyFill="1" applyAlignment="1">
      <alignment horizontal="right"/>
    </xf>
    <xf numFmtId="0" fontId="7" fillId="4" borderId="0" xfId="34" applyFont="1" applyFill="1" applyAlignment="1">
      <alignment vertical="top" wrapText="1"/>
    </xf>
    <xf numFmtId="0" fontId="7" fillId="4" borderId="0" xfId="34" applyFont="1" applyFill="1" applyAlignment="1">
      <alignment horizontal="left" vertical="center" wrapText="1"/>
    </xf>
    <xf numFmtId="49" fontId="56" fillId="4" borderId="0" xfId="1" applyNumberFormat="1" applyFont="1" applyFill="1" applyAlignment="1">
      <alignment vertical="center"/>
    </xf>
    <xf numFmtId="49" fontId="53" fillId="4" borderId="0" xfId="1" applyNumberFormat="1" applyFont="1" applyFill="1" applyAlignment="1"/>
    <xf numFmtId="49" fontId="53" fillId="4" borderId="0" xfId="1" applyNumberFormat="1" applyFont="1" applyFill="1" applyAlignment="1">
      <alignment vertical="top"/>
    </xf>
    <xf numFmtId="0" fontId="17" fillId="4" borderId="0" xfId="34" applyFont="1" applyFill="1" applyAlignment="1">
      <alignment horizontal="right" vertical="center"/>
    </xf>
    <xf numFmtId="0" fontId="48" fillId="4" borderId="0" xfId="0" applyFont="1" applyFill="1" applyAlignment="1">
      <alignment horizontal="right"/>
    </xf>
    <xf numFmtId="0" fontId="7" fillId="4" borderId="0" xfId="0" applyFont="1" applyFill="1" applyAlignment="1">
      <alignment horizontal="right" wrapText="1"/>
    </xf>
    <xf numFmtId="0" fontId="7" fillId="4" borderId="0" xfId="0" applyFont="1" applyFill="1" applyAlignment="1">
      <alignment horizontal="right"/>
    </xf>
    <xf numFmtId="3" fontId="7" fillId="4" borderId="0" xfId="1" applyNumberFormat="1" applyFont="1" applyFill="1" applyAlignment="1">
      <alignment horizontal="right" wrapText="1"/>
    </xf>
    <xf numFmtId="3" fontId="28" fillId="4" borderId="0" xfId="34" applyNumberFormat="1" applyFont="1" applyFill="1" applyAlignment="1">
      <alignment horizontal="right"/>
    </xf>
    <xf numFmtId="3" fontId="23" fillId="4" borderId="0" xfId="34" applyNumberFormat="1" applyFont="1" applyFill="1" applyAlignment="1">
      <alignment horizontal="right"/>
    </xf>
    <xf numFmtId="0" fontId="7" fillId="4" borderId="0" xfId="34" applyFont="1" applyFill="1" applyAlignment="1"/>
    <xf numFmtId="49" fontId="53" fillId="4" borderId="0" xfId="1" applyNumberFormat="1" applyFont="1" applyFill="1" applyAlignment="1">
      <alignment horizontal="right"/>
    </xf>
    <xf numFmtId="3" fontId="57" fillId="4" borderId="0" xfId="34" applyNumberFormat="1" applyFont="1" applyFill="1" applyAlignment="1">
      <alignment horizontal="center" vertical="center"/>
    </xf>
    <xf numFmtId="0" fontId="53" fillId="4" borderId="0" xfId="1" applyFont="1" applyFill="1" applyAlignment="1">
      <alignment horizontal="right" vertical="center"/>
    </xf>
    <xf numFmtId="0" fontId="32" fillId="4" borderId="0" xfId="34" applyFont="1" applyFill="1" applyAlignment="1">
      <alignment horizontal="right" vertical="center"/>
    </xf>
    <xf numFmtId="49" fontId="58" fillId="4" borderId="0" xfId="34" applyNumberFormat="1" applyFont="1" applyFill="1" applyAlignment="1">
      <alignment horizontal="left" vertical="center"/>
    </xf>
    <xf numFmtId="49" fontId="53" fillId="4" borderId="0" xfId="34" applyNumberFormat="1" applyFont="1" applyFill="1" applyAlignment="1">
      <alignment horizontal="left" vertical="center"/>
    </xf>
    <xf numFmtId="0" fontId="7" fillId="4" borderId="0" xfId="34" applyFont="1" applyFill="1" applyAlignment="1">
      <alignment vertical="top"/>
    </xf>
    <xf numFmtId="0" fontId="7" fillId="4" borderId="0" xfId="34" applyFont="1" applyFill="1" applyAlignment="1">
      <alignment horizontal="left" vertical="center" wrapText="1" indent="1"/>
    </xf>
    <xf numFmtId="0" fontId="23" fillId="4" borderId="0" xfId="34" applyFont="1" applyFill="1" applyAlignment="1">
      <alignment horizontal="left" vertical="center" wrapText="1"/>
    </xf>
    <xf numFmtId="3" fontId="7" fillId="4" borderId="0" xfId="2" applyNumberFormat="1" applyFont="1" applyFill="1" applyBorder="1" applyAlignment="1">
      <alignment horizontal="right"/>
    </xf>
    <xf numFmtId="165" fontId="7" fillId="4" borderId="0" xfId="2" applyNumberFormat="1" applyFont="1" applyFill="1" applyBorder="1" applyAlignment="1">
      <alignment horizontal="right"/>
    </xf>
    <xf numFmtId="165" fontId="7" fillId="4" borderId="0" xfId="1" applyNumberFormat="1" applyFont="1" applyFill="1" applyAlignment="1">
      <alignment horizontal="right"/>
    </xf>
    <xf numFmtId="0" fontId="7" fillId="4" borderId="0" xfId="34" applyFont="1" applyFill="1" applyAlignment="1">
      <alignment horizontal="left" wrapText="1" indent="1"/>
    </xf>
    <xf numFmtId="49" fontId="53" fillId="4" borderId="0" xfId="1" applyNumberFormat="1" applyFont="1" applyFill="1" applyAlignment="1">
      <alignment horizontal="center" vertical="center" wrapText="1"/>
    </xf>
    <xf numFmtId="0" fontId="34" fillId="4" borderId="0" xfId="37" applyFont="1" applyFill="1" applyAlignment="1">
      <alignment vertical="center"/>
    </xf>
    <xf numFmtId="0" fontId="34" fillId="4" borderId="0" xfId="0" applyFont="1" applyFill="1" applyAlignment="1"/>
    <xf numFmtId="0" fontId="53" fillId="4" borderId="0" xfId="0" applyFont="1" applyFill="1"/>
    <xf numFmtId="0" fontId="53" fillId="4" borderId="0" xfId="0" applyFont="1" applyFill="1" applyBorder="1"/>
    <xf numFmtId="0" fontId="57" fillId="4" borderId="0" xfId="0" applyFont="1" applyFill="1"/>
    <xf numFmtId="0" fontId="53" fillId="4" borderId="0" xfId="1" applyFont="1" applyFill="1" applyAlignment="1">
      <alignment vertical="center"/>
    </xf>
    <xf numFmtId="0" fontId="7" fillId="4" borderId="0" xfId="34" applyFont="1" applyFill="1" applyAlignment="1">
      <alignment vertical="center" wrapText="1"/>
    </xf>
    <xf numFmtId="1" fontId="7" fillId="4" borderId="0" xfId="1" applyNumberFormat="1" applyFont="1" applyFill="1" applyAlignment="1">
      <alignment horizontal="right"/>
    </xf>
    <xf numFmtId="1" fontId="7" fillId="4" borderId="0" xfId="3" applyNumberFormat="1" applyFont="1" applyFill="1" applyAlignment="1">
      <alignment horizontal="right"/>
    </xf>
    <xf numFmtId="165" fontId="23" fillId="4" borderId="0" xfId="1" applyNumberFormat="1" applyFont="1" applyFill="1" applyAlignment="1">
      <alignment horizontal="right"/>
    </xf>
    <xf numFmtId="49" fontId="7" fillId="4" borderId="0" xfId="2" applyNumberFormat="1" applyFont="1" applyFill="1" applyBorder="1" applyAlignment="1">
      <alignment horizontal="right"/>
    </xf>
    <xf numFmtId="0" fontId="7" fillId="4" borderId="2" xfId="1" applyFont="1" applyFill="1" applyBorder="1" applyAlignment="1">
      <alignment horizontal="right"/>
    </xf>
    <xf numFmtId="3" fontId="7" fillId="4" borderId="0" xfId="1" applyNumberFormat="1" applyFont="1" applyFill="1" applyAlignment="1">
      <alignment horizontal="left" vertical="center"/>
    </xf>
    <xf numFmtId="0" fontId="0" fillId="0" borderId="0" xfId="0" applyAlignment="1">
      <alignment horizontal="left" vertical="top" wrapText="1"/>
    </xf>
    <xf numFmtId="0" fontId="0" fillId="0" borderId="0" xfId="0" applyAlignment="1"/>
    <xf numFmtId="164" fontId="0" fillId="0" borderId="0" xfId="2" applyFont="1" applyAlignment="1">
      <alignment horizontal="left" vertical="top" wrapText="1"/>
    </xf>
    <xf numFmtId="0" fontId="0" fillId="0" borderId="0" xfId="0" applyAlignment="1">
      <alignment horizontal="left"/>
    </xf>
    <xf numFmtId="0" fontId="60" fillId="2" borderId="0" xfId="0" applyFont="1" applyFill="1" applyAlignment="1">
      <alignment horizontal="left" vertical="top" wrapText="1"/>
    </xf>
    <xf numFmtId="3" fontId="61" fillId="7" borderId="0" xfId="1" applyNumberFormat="1" applyFont="1" applyFill="1" applyAlignment="1">
      <alignment horizontal="center" vertical="center"/>
    </xf>
    <xf numFmtId="3" fontId="57" fillId="7" borderId="0" xfId="1" applyNumberFormat="1" applyFont="1" applyFill="1" applyAlignment="1">
      <alignment horizontal="center" vertical="center"/>
    </xf>
    <xf numFmtId="165" fontId="57" fillId="7" borderId="0" xfId="1" applyNumberFormat="1" applyFont="1" applyFill="1" applyAlignment="1">
      <alignment horizontal="center" vertical="center"/>
    </xf>
    <xf numFmtId="4" fontId="57" fillId="7" borderId="0" xfId="1" applyNumberFormat="1" applyFont="1" applyFill="1" applyAlignment="1">
      <alignment horizontal="center" vertical="center"/>
    </xf>
    <xf numFmtId="0" fontId="62" fillId="0" borderId="0" xfId="0" applyFont="1" applyAlignment="1">
      <alignment vertical="top"/>
    </xf>
    <xf numFmtId="0" fontId="62" fillId="4" borderId="0" xfId="0" applyFont="1" applyFill="1" applyAlignment="1">
      <alignment vertical="top"/>
    </xf>
    <xf numFmtId="0" fontId="63" fillId="0" borderId="0" xfId="0" applyFont="1"/>
    <xf numFmtId="0" fontId="64" fillId="4" borderId="0" xfId="0" applyFont="1" applyFill="1"/>
    <xf numFmtId="0" fontId="64" fillId="4" borderId="0" xfId="0" applyFont="1" applyFill="1" applyAlignment="1">
      <alignment horizontal="center" vertical="center"/>
    </xf>
    <xf numFmtId="4" fontId="61" fillId="7" borderId="0" xfId="1" applyNumberFormat="1" applyFont="1" applyFill="1" applyAlignment="1">
      <alignment horizontal="center" vertical="center"/>
    </xf>
    <xf numFmtId="3" fontId="53" fillId="4" borderId="0" xfId="1" applyNumberFormat="1" applyFont="1" applyFill="1" applyAlignment="1">
      <alignment horizontal="center" vertical="center"/>
    </xf>
    <xf numFmtId="1" fontId="53" fillId="4" borderId="0" xfId="1" applyNumberFormat="1" applyFont="1" applyFill="1" applyAlignment="1">
      <alignment horizontal="center" vertical="center"/>
    </xf>
    <xf numFmtId="4" fontId="53" fillId="4" borderId="0" xfId="1" applyNumberFormat="1" applyFont="1" applyFill="1" applyAlignment="1">
      <alignment horizontal="center" vertical="center"/>
    </xf>
    <xf numFmtId="3" fontId="66" fillId="4" borderId="0" xfId="1" applyNumberFormat="1" applyFont="1" applyFill="1" applyAlignment="1">
      <alignment horizontal="center" vertical="center"/>
    </xf>
    <xf numFmtId="1" fontId="66" fillId="4" borderId="0" xfId="1" applyNumberFormat="1" applyFont="1" applyFill="1" applyAlignment="1">
      <alignment horizontal="center" vertical="center"/>
    </xf>
    <xf numFmtId="165" fontId="61" fillId="7" borderId="0" xfId="1" applyNumberFormat="1" applyFont="1" applyFill="1" applyAlignment="1">
      <alignment horizontal="center" vertical="center"/>
    </xf>
    <xf numFmtId="0" fontId="67" fillId="4" borderId="0" xfId="0" applyFont="1" applyFill="1" applyAlignment="1">
      <alignment vertical="top"/>
    </xf>
    <xf numFmtId="165" fontId="53" fillId="4" borderId="0" xfId="1" applyNumberFormat="1" applyFont="1" applyFill="1" applyAlignment="1">
      <alignment horizontal="center" vertical="center"/>
    </xf>
    <xf numFmtId="3" fontId="61" fillId="8" borderId="0" xfId="1" applyNumberFormat="1" applyFont="1" applyFill="1" applyAlignment="1">
      <alignment horizontal="center" vertical="center"/>
    </xf>
    <xf numFmtId="3" fontId="57" fillId="8" borderId="0" xfId="1" applyNumberFormat="1" applyFont="1" applyFill="1" applyAlignment="1">
      <alignment horizontal="center" vertical="center"/>
    </xf>
    <xf numFmtId="165" fontId="57" fillId="8" borderId="0" xfId="1" applyNumberFormat="1" applyFont="1" applyFill="1" applyAlignment="1">
      <alignment horizontal="center" vertical="center"/>
    </xf>
    <xf numFmtId="169" fontId="53" fillId="4" borderId="0" xfId="2" applyNumberFormat="1" applyFont="1" applyFill="1" applyBorder="1" applyAlignment="1">
      <alignment vertical="center"/>
    </xf>
    <xf numFmtId="3" fontId="61" fillId="9" borderId="0" xfId="1" applyNumberFormat="1" applyFont="1" applyFill="1" applyAlignment="1">
      <alignment horizontal="center" vertical="center"/>
    </xf>
    <xf numFmtId="3" fontId="57" fillId="9" borderId="0" xfId="1" applyNumberFormat="1" applyFont="1" applyFill="1" applyAlignment="1">
      <alignment horizontal="center" vertical="center"/>
    </xf>
    <xf numFmtId="0" fontId="68" fillId="4" borderId="0" xfId="0" applyFont="1" applyFill="1" applyAlignment="1">
      <alignment vertical="top"/>
    </xf>
    <xf numFmtId="0" fontId="63" fillId="4" borderId="0" xfId="0" applyFont="1" applyFill="1"/>
    <xf numFmtId="0" fontId="69" fillId="4" borderId="0" xfId="0" applyFont="1" applyFill="1"/>
    <xf numFmtId="3" fontId="70" fillId="4" borderId="0" xfId="1" applyNumberFormat="1" applyFont="1" applyFill="1" applyAlignment="1">
      <alignment horizontal="right" vertical="center"/>
    </xf>
    <xf numFmtId="0" fontId="71" fillId="4" borderId="0" xfId="0" applyFont="1" applyFill="1"/>
    <xf numFmtId="0" fontId="57" fillId="4" borderId="0" xfId="1" applyFont="1" applyFill="1" applyAlignment="1">
      <alignment vertical="center"/>
    </xf>
    <xf numFmtId="0" fontId="73" fillId="4" borderId="0" xfId="1" applyFont="1" applyFill="1" applyAlignment="1">
      <alignment vertical="center"/>
    </xf>
    <xf numFmtId="3" fontId="53" fillId="4" borderId="0" xfId="1" applyNumberFormat="1" applyFont="1" applyFill="1" applyAlignment="1">
      <alignment horizontal="left" vertical="center"/>
    </xf>
    <xf numFmtId="0" fontId="51" fillId="4" borderId="0" xfId="0" applyFont="1" applyFill="1" applyBorder="1" applyProtection="1">
      <protection locked="0"/>
    </xf>
    <xf numFmtId="0" fontId="33" fillId="4" borderId="0" xfId="49" applyFill="1" applyAlignment="1" applyProtection="1">
      <alignment vertical="top"/>
      <protection locked="0"/>
    </xf>
    <xf numFmtId="0" fontId="33" fillId="4" borderId="0" xfId="49" applyFill="1" applyProtection="1">
      <protection locked="0"/>
    </xf>
    <xf numFmtId="0" fontId="33" fillId="0" borderId="0" xfId="49" applyProtection="1">
      <protection locked="0"/>
    </xf>
    <xf numFmtId="0" fontId="7" fillId="4" borderId="0" xfId="34" applyFont="1" applyFill="1" applyAlignment="1">
      <alignment horizontal="left" vertical="center"/>
    </xf>
    <xf numFmtId="0" fontId="48" fillId="0" borderId="0" xfId="0" applyFont="1"/>
    <xf numFmtId="0" fontId="7" fillId="10" borderId="0" xfId="34" applyFont="1" applyFill="1" applyAlignment="1">
      <alignment horizontal="right" vertical="center"/>
    </xf>
    <xf numFmtId="0" fontId="23" fillId="10" borderId="2" xfId="1" applyFont="1" applyFill="1" applyBorder="1" applyAlignment="1">
      <alignment horizontal="center" vertical="center"/>
    </xf>
    <xf numFmtId="3" fontId="7" fillId="10" borderId="0" xfId="1" applyNumberFormat="1" applyFont="1" applyFill="1" applyAlignment="1">
      <alignment horizontal="right" vertical="center"/>
    </xf>
    <xf numFmtId="3" fontId="7" fillId="10" borderId="0" xfId="2" applyNumberFormat="1" applyFont="1" applyFill="1" applyBorder="1" applyAlignment="1">
      <alignment horizontal="right" vertical="center"/>
    </xf>
    <xf numFmtId="49" fontId="7" fillId="10" borderId="0" xfId="2" applyNumberFormat="1" applyFont="1" applyFill="1" applyBorder="1" applyAlignment="1">
      <alignment horizontal="right" vertical="center"/>
    </xf>
    <xf numFmtId="3" fontId="7" fillId="10" borderId="0" xfId="1" applyNumberFormat="1" applyFont="1" applyFill="1" applyAlignment="1">
      <alignment horizontal="right"/>
    </xf>
    <xf numFmtId="0" fontId="23" fillId="10" borderId="2" xfId="1" applyFont="1" applyFill="1" applyBorder="1" applyAlignment="1">
      <alignment horizontal="center"/>
    </xf>
    <xf numFmtId="0" fontId="7" fillId="4" borderId="0" xfId="34" applyFont="1" applyFill="1" applyAlignment="1">
      <alignment horizontal="left" indent="1"/>
    </xf>
    <xf numFmtId="0" fontId="7" fillId="4" borderId="0" xfId="34" applyFont="1" applyFill="1" applyAlignment="1">
      <alignment horizontal="left" wrapText="1"/>
    </xf>
    <xf numFmtId="0" fontId="23" fillId="4" borderId="0" xfId="34" applyFont="1" applyFill="1" applyAlignment="1">
      <alignment horizontal="left" wrapText="1"/>
    </xf>
    <xf numFmtId="0" fontId="74" fillId="4" borderId="0" xfId="34" applyFont="1" applyFill="1" applyAlignment="1">
      <alignment horizontal="left" vertical="center"/>
    </xf>
    <xf numFmtId="0" fontId="75" fillId="4" borderId="0" xfId="49" applyFont="1" applyFill="1" applyAlignment="1">
      <alignment horizontal="left" vertical="center"/>
    </xf>
    <xf numFmtId="49" fontId="0" fillId="2" borderId="0" xfId="0" applyNumberFormat="1" applyFill="1"/>
    <xf numFmtId="0" fontId="0" fillId="0" borderId="0" xfId="0" applyFill="1"/>
    <xf numFmtId="1" fontId="0" fillId="0" borderId="0" xfId="0" applyNumberFormat="1" applyFill="1"/>
    <xf numFmtId="49" fontId="53" fillId="4" borderId="0" xfId="1" applyNumberFormat="1" applyFont="1" applyFill="1" applyAlignment="1">
      <alignment horizontal="left" vertical="top"/>
    </xf>
    <xf numFmtId="3" fontId="7" fillId="4" borderId="0" xfId="1" applyNumberFormat="1" applyFont="1" applyFill="1" applyAlignment="1">
      <alignment horizontal="left" vertical="top"/>
    </xf>
    <xf numFmtId="0" fontId="7" fillId="4" borderId="0" xfId="1" applyFont="1" applyFill="1" applyAlignment="1">
      <alignment horizontal="left" vertical="top"/>
    </xf>
    <xf numFmtId="0" fontId="0" fillId="4" borderId="0" xfId="0" applyFill="1" applyAlignment="1">
      <alignment horizontal="left" vertical="top"/>
    </xf>
    <xf numFmtId="0" fontId="23" fillId="4" borderId="2" xfId="1" applyFont="1" applyFill="1" applyBorder="1" applyAlignment="1">
      <alignment horizontal="center" vertical="center"/>
    </xf>
    <xf numFmtId="0" fontId="7" fillId="4" borderId="0" xfId="34" applyFont="1" applyFill="1" applyAlignment="1">
      <alignment horizontal="left" vertical="center"/>
    </xf>
    <xf numFmtId="1" fontId="7" fillId="0" borderId="0" xfId="2" applyNumberFormat="1" applyFont="1" applyFill="1" applyBorder="1" applyAlignment="1">
      <alignment horizontal="right" vertical="center"/>
    </xf>
    <xf numFmtId="0" fontId="26" fillId="4" borderId="2" xfId="33" applyFont="1" applyFill="1" applyBorder="1" applyAlignment="1">
      <alignment horizontal="left"/>
    </xf>
    <xf numFmtId="0" fontId="76" fillId="4" borderId="2" xfId="1" applyFont="1" applyFill="1" applyBorder="1" applyAlignment="1">
      <alignment wrapText="1"/>
    </xf>
    <xf numFmtId="0" fontId="76" fillId="10" borderId="0" xfId="34" applyFont="1" applyFill="1" applyAlignment="1">
      <alignment horizontal="right" vertical="center"/>
    </xf>
    <xf numFmtId="0" fontId="76" fillId="10" borderId="2" xfId="1" applyFont="1" applyFill="1" applyBorder="1" applyAlignment="1">
      <alignment horizontal="right" vertical="center"/>
    </xf>
    <xf numFmtId="0" fontId="76" fillId="4" borderId="2" xfId="1" applyFont="1" applyFill="1" applyBorder="1" applyAlignment="1">
      <alignment horizontal="right"/>
    </xf>
    <xf numFmtId="0" fontId="76" fillId="4" borderId="0" xfId="1" applyFont="1" applyFill="1" applyAlignment="1">
      <alignment vertical="center"/>
    </xf>
    <xf numFmtId="0" fontId="24" fillId="4" borderId="0" xfId="0" applyFont="1" applyFill="1" applyAlignment="1">
      <alignment horizontal="left" vertical="top" wrapText="1"/>
    </xf>
    <xf numFmtId="0" fontId="24" fillId="4" borderId="0" xfId="0" applyFont="1" applyFill="1" applyAlignment="1">
      <alignment horizontal="left" vertical="top"/>
    </xf>
    <xf numFmtId="0" fontId="23" fillId="4" borderId="0" xfId="1" applyFont="1" applyFill="1" applyAlignment="1">
      <alignment horizontal="left" vertical="top"/>
    </xf>
    <xf numFmtId="0" fontId="20" fillId="4" borderId="0" xfId="33" applyFont="1" applyFill="1" applyAlignment="1">
      <alignment vertical="center" wrapText="1"/>
    </xf>
    <xf numFmtId="0" fontId="17" fillId="4" borderId="0" xfId="1" applyFont="1" applyFill="1" applyAlignment="1">
      <alignment horizontal="center" vertical="center" wrapText="1"/>
    </xf>
    <xf numFmtId="0" fontId="0" fillId="4" borderId="0" xfId="0" applyFill="1" applyAlignment="1">
      <alignment wrapText="1"/>
    </xf>
    <xf numFmtId="0" fontId="23" fillId="4" borderId="17" xfId="34" applyFont="1" applyFill="1" applyBorder="1" applyAlignment="1">
      <alignment horizontal="left" vertical="center"/>
    </xf>
    <xf numFmtId="0" fontId="23" fillId="4" borderId="3" xfId="34" applyFont="1" applyFill="1" applyBorder="1" applyAlignment="1">
      <alignment horizontal="left" vertical="center"/>
    </xf>
    <xf numFmtId="0" fontId="53" fillId="4" borderId="0" xfId="1" applyFont="1" applyFill="1" applyAlignment="1">
      <alignment horizontal="left" vertical="center" wrapText="1"/>
    </xf>
    <xf numFmtId="0" fontId="77" fillId="4" borderId="0" xfId="0" applyFont="1" applyFill="1"/>
    <xf numFmtId="0" fontId="77" fillId="0" borderId="0" xfId="0" applyFont="1"/>
    <xf numFmtId="0" fontId="24" fillId="4" borderId="18" xfId="0" applyFont="1" applyFill="1" applyBorder="1" applyAlignment="1">
      <alignment horizontal="left" vertical="top"/>
    </xf>
    <xf numFmtId="0" fontId="24" fillId="4" borderId="18" xfId="0" applyFont="1" applyFill="1" applyBorder="1" applyAlignment="1">
      <alignment horizontal="left" vertical="top" wrapText="1"/>
    </xf>
    <xf numFmtId="0" fontId="53" fillId="4" borderId="0" xfId="1" applyFont="1" applyFill="1" applyAlignment="1">
      <alignment horizontal="left" vertical="top"/>
    </xf>
    <xf numFmtId="0" fontId="24" fillId="4" borderId="19" xfId="0" applyFont="1" applyFill="1" applyBorder="1" applyAlignment="1">
      <alignment horizontal="left" vertical="top" wrapText="1"/>
    </xf>
    <xf numFmtId="0" fontId="24" fillId="4" borderId="20"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2" xfId="0" applyFont="1" applyFill="1" applyBorder="1" applyAlignment="1">
      <alignment horizontal="left" vertical="top" wrapText="1"/>
    </xf>
    <xf numFmtId="0" fontId="24" fillId="4" borderId="25" xfId="0" applyFont="1" applyFill="1" applyBorder="1" applyAlignment="1">
      <alignment horizontal="left" vertical="top" wrapText="1"/>
    </xf>
    <xf numFmtId="0" fontId="24" fillId="4" borderId="26" xfId="0" applyFont="1" applyFill="1" applyBorder="1" applyAlignment="1">
      <alignment horizontal="left" vertical="top" wrapText="1"/>
    </xf>
    <xf numFmtId="0" fontId="24" fillId="4" borderId="27" xfId="0" applyFont="1" applyFill="1" applyBorder="1" applyAlignment="1">
      <alignment horizontal="left" vertical="top" wrapText="1"/>
    </xf>
    <xf numFmtId="0" fontId="7" fillId="4" borderId="21" xfId="0" applyFont="1" applyFill="1" applyBorder="1" applyAlignment="1">
      <alignment horizontal="left" vertical="top" wrapText="1"/>
    </xf>
    <xf numFmtId="0" fontId="78" fillId="4" borderId="3" xfId="49" applyFont="1" applyFill="1" applyBorder="1" applyAlignment="1">
      <alignment horizontal="left" vertical="center"/>
    </xf>
    <xf numFmtId="0" fontId="7" fillId="4" borderId="25"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6" xfId="0" applyFont="1" applyFill="1" applyBorder="1" applyAlignment="1">
      <alignment horizontal="left" vertical="top" wrapText="1"/>
    </xf>
    <xf numFmtId="0" fontId="78" fillId="4" borderId="21" xfId="49" applyFont="1" applyFill="1" applyBorder="1" applyAlignment="1" applyProtection="1">
      <alignment horizontal="left" vertical="top" wrapText="1"/>
      <protection locked="0"/>
    </xf>
    <xf numFmtId="0" fontId="78" fillId="4" borderId="22" xfId="49" applyFont="1" applyFill="1" applyBorder="1" applyAlignment="1" applyProtection="1">
      <alignment horizontal="left" vertical="top" wrapText="1"/>
      <protection locked="0"/>
    </xf>
    <xf numFmtId="0" fontId="78" fillId="4" borderId="26" xfId="49" applyFont="1" applyFill="1" applyBorder="1" applyAlignment="1" applyProtection="1">
      <alignment horizontal="left" vertical="top" wrapText="1"/>
      <protection locked="0"/>
    </xf>
    <xf numFmtId="0" fontId="78" fillId="4" borderId="27" xfId="49" applyFont="1" applyFill="1" applyBorder="1" applyAlignment="1" applyProtection="1">
      <alignment horizontal="left" vertical="top" wrapText="1"/>
      <protection locked="0"/>
    </xf>
    <xf numFmtId="0" fontId="78" fillId="4" borderId="25" xfId="49" applyFont="1" applyFill="1" applyBorder="1" applyAlignment="1" applyProtection="1">
      <alignment horizontal="left" vertical="top" wrapText="1"/>
      <protection locked="0"/>
    </xf>
    <xf numFmtId="0" fontId="78" fillId="4" borderId="19" xfId="49" applyFont="1" applyFill="1" applyBorder="1" applyAlignment="1" applyProtection="1">
      <alignment horizontal="left" vertical="top" wrapText="1"/>
      <protection locked="0"/>
    </xf>
    <xf numFmtId="0" fontId="44" fillId="4" borderId="0" xfId="36" applyFont="1" applyFill="1" applyAlignment="1" applyProtection="1">
      <alignment horizontal="left" vertical="top"/>
      <protection locked="0"/>
    </xf>
    <xf numFmtId="0" fontId="72" fillId="4" borderId="0" xfId="1" applyFont="1" applyFill="1" applyAlignment="1">
      <alignment horizontal="left" vertical="top" wrapText="1"/>
    </xf>
    <xf numFmtId="0" fontId="65" fillId="4" borderId="0" xfId="0" applyFont="1" applyFill="1" applyAlignment="1">
      <alignment horizontal="center" vertical="center" wrapText="1"/>
    </xf>
    <xf numFmtId="0" fontId="76" fillId="4" borderId="2" xfId="1" applyFont="1" applyFill="1" applyBorder="1" applyAlignment="1">
      <alignment horizontal="right" wrapText="1"/>
    </xf>
    <xf numFmtId="0" fontId="7" fillId="4" borderId="0" xfId="34" applyFont="1" applyFill="1" applyAlignment="1">
      <alignment horizontal="left" vertical="top" wrapText="1"/>
    </xf>
    <xf numFmtId="3" fontId="7" fillId="4" borderId="0" xfId="1" applyNumberFormat="1" applyFont="1" applyFill="1" applyAlignment="1">
      <alignment horizontal="left" vertical="top" wrapText="1"/>
    </xf>
    <xf numFmtId="0" fontId="7" fillId="4" borderId="0" xfId="34" applyFont="1" applyFill="1" applyAlignment="1">
      <alignment horizontal="left" vertical="center"/>
    </xf>
    <xf numFmtId="0" fontId="26" fillId="4" borderId="2" xfId="33" applyFont="1" applyFill="1" applyBorder="1" applyAlignment="1">
      <alignment horizontal="left" wrapText="1"/>
    </xf>
    <xf numFmtId="0" fontId="23" fillId="4" borderId="2" xfId="1" applyFont="1" applyFill="1" applyBorder="1" applyAlignment="1">
      <alignment horizontal="center" vertical="center"/>
    </xf>
    <xf numFmtId="0" fontId="76" fillId="4" borderId="0" xfId="1" applyFont="1" applyFill="1" applyBorder="1" applyAlignment="1">
      <alignment horizontal="right" wrapText="1"/>
    </xf>
    <xf numFmtId="0" fontId="7" fillId="4" borderId="0" xfId="34" applyFont="1" applyFill="1" applyAlignment="1">
      <alignment horizontal="left" wrapText="1"/>
    </xf>
    <xf numFmtId="0" fontId="75" fillId="4" borderId="0" xfId="49" applyFont="1" applyFill="1" applyAlignment="1">
      <alignment horizontal="left" vertical="top" wrapText="1"/>
    </xf>
    <xf numFmtId="0" fontId="24" fillId="4" borderId="25" xfId="0" applyFont="1" applyFill="1" applyBorder="1" applyAlignment="1">
      <alignment horizontal="left" vertical="top" wrapText="1"/>
    </xf>
    <xf numFmtId="0" fontId="24" fillId="4" borderId="26" xfId="0" applyFont="1" applyFill="1" applyBorder="1" applyAlignment="1">
      <alignment horizontal="left" vertical="top" wrapText="1"/>
    </xf>
    <xf numFmtId="0" fontId="24" fillId="4" borderId="27" xfId="0" applyFont="1" applyFill="1" applyBorder="1" applyAlignment="1">
      <alignment horizontal="left" vertical="top" wrapText="1"/>
    </xf>
    <xf numFmtId="0" fontId="24" fillId="4" borderId="25" xfId="0" applyFont="1" applyFill="1" applyBorder="1" applyAlignment="1">
      <alignment horizontal="left" vertical="top"/>
    </xf>
    <xf numFmtId="0" fontId="24" fillId="4" borderId="27" xfId="0" applyFont="1" applyFill="1" applyBorder="1" applyAlignment="1">
      <alignment horizontal="left" vertical="top"/>
    </xf>
    <xf numFmtId="0" fontId="24" fillId="4" borderId="26" xfId="0" applyFont="1" applyFill="1" applyBorder="1" applyAlignment="1">
      <alignment horizontal="left" vertical="top"/>
    </xf>
    <xf numFmtId="0" fontId="24" fillId="4" borderId="6" xfId="0" applyFont="1" applyFill="1" applyBorder="1" applyAlignment="1">
      <alignment horizontal="left" vertical="top"/>
    </xf>
    <xf numFmtId="0" fontId="24" fillId="4" borderId="0" xfId="0" applyFont="1" applyFill="1" applyBorder="1" applyAlignment="1">
      <alignment horizontal="left" vertical="top"/>
    </xf>
    <xf numFmtId="0" fontId="24" fillId="4" borderId="5" xfId="0" applyFont="1" applyFill="1" applyBorder="1" applyAlignment="1">
      <alignment horizontal="left" vertical="top"/>
    </xf>
    <xf numFmtId="0" fontId="24" fillId="4" borderId="28"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0"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2" xfId="0" applyFont="1" applyFill="1" applyBorder="1" applyAlignment="1">
      <alignment horizontal="left" vertical="top" wrapText="1"/>
    </xf>
    <xf numFmtId="0" fontId="24" fillId="4" borderId="23" xfId="0" applyFont="1" applyFill="1" applyBorder="1" applyAlignment="1">
      <alignment horizontal="left" vertical="top" wrapText="1"/>
    </xf>
    <xf numFmtId="0" fontId="24" fillId="4" borderId="24" xfId="0" applyFont="1" applyFill="1" applyBorder="1" applyAlignment="1">
      <alignment horizontal="left" vertical="top" wrapText="1"/>
    </xf>
    <xf numFmtId="49" fontId="14" fillId="6" borderId="14" xfId="0" applyNumberFormat="1" applyFont="1" applyFill="1" applyBorder="1" applyAlignment="1">
      <alignment horizontal="center"/>
    </xf>
    <xf numFmtId="49" fontId="14" fillId="6" borderId="15" xfId="0" applyNumberFormat="1" applyFont="1" applyFill="1" applyBorder="1" applyAlignment="1">
      <alignment horizontal="center"/>
    </xf>
    <xf numFmtId="49" fontId="14" fillId="6" borderId="16" xfId="0" applyNumberFormat="1" applyFont="1" applyFill="1" applyBorder="1" applyAlignment="1">
      <alignment horizontal="center"/>
    </xf>
    <xf numFmtId="0" fontId="0" fillId="0" borderId="0" xfId="0" applyAlignment="1">
      <alignment vertical="top"/>
    </xf>
    <xf numFmtId="0" fontId="24" fillId="4" borderId="30" xfId="0" applyFont="1" applyFill="1" applyBorder="1" applyAlignment="1">
      <alignment horizontal="left" vertical="top" wrapText="1"/>
    </xf>
    <xf numFmtId="0" fontId="24" fillId="4" borderId="31" xfId="0" applyFont="1" applyFill="1" applyBorder="1" applyAlignment="1">
      <alignment horizontal="left" vertical="top" wrapText="1"/>
    </xf>
    <xf numFmtId="0" fontId="24" fillId="4" borderId="32" xfId="0" applyFont="1" applyFill="1" applyBorder="1" applyAlignment="1">
      <alignment horizontal="left" vertical="top" wrapText="1"/>
    </xf>
    <xf numFmtId="0" fontId="24" fillId="4" borderId="32" xfId="0" applyFont="1" applyFill="1" applyBorder="1" applyAlignment="1">
      <alignment horizontal="left" vertical="top" wrapText="1"/>
    </xf>
    <xf numFmtId="0" fontId="24" fillId="4" borderId="31"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32" xfId="0" applyFont="1" applyFill="1" applyBorder="1" applyAlignment="1">
      <alignment horizontal="left" vertical="top" wrapText="1"/>
    </xf>
    <xf numFmtId="0" fontId="78" fillId="4" borderId="30" xfId="49" applyFont="1" applyFill="1" applyBorder="1" applyAlignment="1" applyProtection="1">
      <alignment horizontal="left" vertical="top" wrapText="1"/>
      <protection locked="0"/>
    </xf>
    <xf numFmtId="0" fontId="78" fillId="4" borderId="31" xfId="49" applyFont="1" applyFill="1" applyBorder="1" applyAlignment="1" applyProtection="1">
      <alignment horizontal="left" vertical="top" wrapText="1"/>
      <protection locked="0"/>
    </xf>
    <xf numFmtId="0" fontId="78" fillId="4" borderId="32" xfId="49" applyFont="1" applyFill="1" applyBorder="1" applyAlignment="1" applyProtection="1">
      <alignment horizontal="left" vertical="top" wrapText="1"/>
      <protection locked="0"/>
    </xf>
    <xf numFmtId="49" fontId="14" fillId="6" borderId="0" xfId="0" applyNumberFormat="1" applyFont="1" applyFill="1" applyBorder="1" applyAlignment="1">
      <alignment horizontal="center"/>
    </xf>
    <xf numFmtId="0" fontId="0" fillId="3" borderId="0" xfId="0" applyFill="1" applyBorder="1" applyAlignment="1">
      <alignment horizontal="center" vertical="center"/>
    </xf>
    <xf numFmtId="0" fontId="0" fillId="2" borderId="0" xfId="0" applyFill="1"/>
    <xf numFmtId="49" fontId="0" fillId="0" borderId="0" xfId="0" applyNumberFormat="1" applyFill="1"/>
    <xf numFmtId="0" fontId="60" fillId="0" borderId="0" xfId="0" applyFont="1"/>
    <xf numFmtId="0" fontId="78" fillId="4" borderId="29" xfId="49" applyFont="1" applyFill="1" applyBorder="1" applyAlignment="1" applyProtection="1">
      <alignment horizontal="left" vertical="top" wrapText="1"/>
      <protection locked="0"/>
    </xf>
    <xf numFmtId="0" fontId="0" fillId="0" borderId="25" xfId="0" applyBorder="1"/>
    <xf numFmtId="49" fontId="53" fillId="4" borderId="0" xfId="1" applyNumberFormat="1" applyFont="1" applyFill="1" applyAlignment="1">
      <alignment horizontal="right" vertical="center"/>
    </xf>
    <xf numFmtId="49" fontId="53" fillId="4" borderId="0" xfId="0" applyNumberFormat="1" applyFont="1" applyFill="1" applyAlignment="1">
      <alignment horizontal="right"/>
    </xf>
    <xf numFmtId="0" fontId="60" fillId="0" borderId="0" xfId="0" applyFont="1" applyFill="1"/>
    <xf numFmtId="171" fontId="7" fillId="4" borderId="0" xfId="2" applyNumberFormat="1" applyFont="1" applyFill="1" applyBorder="1" applyAlignment="1">
      <alignment horizontal="right" vertical="center"/>
    </xf>
    <xf numFmtId="172" fontId="7" fillId="4" borderId="0" xfId="2" applyNumberFormat="1" applyFont="1" applyFill="1" applyBorder="1" applyAlignment="1">
      <alignment horizontal="right"/>
    </xf>
    <xf numFmtId="172" fontId="7" fillId="4" borderId="0" xfId="1" applyNumberFormat="1" applyFont="1" applyFill="1" applyAlignment="1">
      <alignment horizontal="right"/>
    </xf>
    <xf numFmtId="165" fontId="7" fillId="4" borderId="0" xfId="2" applyNumberFormat="1" applyFont="1" applyFill="1" applyBorder="1" applyAlignment="1">
      <alignment horizontal="right" vertical="center"/>
    </xf>
    <xf numFmtId="3" fontId="23" fillId="4" borderId="0" xfId="2" applyNumberFormat="1" applyFont="1" applyFill="1" applyBorder="1" applyAlignment="1">
      <alignment horizontal="right" vertical="center"/>
    </xf>
    <xf numFmtId="3" fontId="23" fillId="4" borderId="0" xfId="2" applyNumberFormat="1" applyFont="1" applyFill="1" applyBorder="1" applyAlignment="1"/>
    <xf numFmtId="3" fontId="7" fillId="4" borderId="0" xfId="2" applyNumberFormat="1" applyFont="1" applyFill="1" applyBorder="1" applyAlignment="1"/>
    <xf numFmtId="3" fontId="23" fillId="4" borderId="2" xfId="1" applyNumberFormat="1" applyFont="1" applyFill="1" applyBorder="1" applyAlignment="1">
      <alignment horizontal="center" vertical="center"/>
    </xf>
    <xf numFmtId="3" fontId="76" fillId="4" borderId="2" xfId="1" applyNumberFormat="1" applyFont="1" applyFill="1" applyBorder="1" applyAlignment="1">
      <alignment horizontal="right"/>
    </xf>
    <xf numFmtId="3" fontId="23" fillId="4" borderId="0" xfId="2" applyNumberFormat="1" applyFont="1" applyFill="1" applyBorder="1" applyAlignment="1">
      <alignment horizontal="right"/>
    </xf>
    <xf numFmtId="3" fontId="23" fillId="4" borderId="2" xfId="1" applyNumberFormat="1" applyFont="1" applyFill="1" applyBorder="1" applyAlignment="1">
      <alignment horizontal="center"/>
    </xf>
    <xf numFmtId="3" fontId="76" fillId="4" borderId="2" xfId="1" applyNumberFormat="1" applyFont="1" applyFill="1" applyBorder="1" applyAlignment="1">
      <alignment horizontal="right" wrapText="1"/>
    </xf>
    <xf numFmtId="3" fontId="7" fillId="4" borderId="0" xfId="3" applyNumberFormat="1" applyFont="1" applyFill="1" applyBorder="1" applyAlignment="1"/>
    <xf numFmtId="0" fontId="0" fillId="0" borderId="0" xfId="0" applyFill="1" applyAlignment="1">
      <alignment horizontal="left" vertical="top" wrapText="1"/>
    </xf>
    <xf numFmtId="0" fontId="7" fillId="10" borderId="1" xfId="34" applyFont="1" applyFill="1" applyBorder="1" applyAlignment="1">
      <alignment horizontal="right" vertical="center" wrapText="1"/>
    </xf>
  </cellXfs>
  <cellStyles count="50">
    <cellStyle name="C01_Page_head" xfId="38"/>
    <cellStyle name="C01_Page_head_FINAL FOI_2004_2008_p43-68_V2" xfId="33"/>
    <cellStyle name="Excel Built-in Normal" xfId="7"/>
    <cellStyle name="Hyperlink" xfId="36"/>
    <cellStyle name="Hyperlink 2" xfId="47"/>
    <cellStyle name="Normal 10 2" xfId="30"/>
    <cellStyle name="Normal 2" xfId="5"/>
    <cellStyle name="Normal 2 2" xfId="9"/>
    <cellStyle name="Normal 2 2 2" xfId="37"/>
    <cellStyle name="Normal 2 3" xfId="40"/>
    <cellStyle name="Normal 3" xfId="10"/>
    <cellStyle name="Normal 3 2" xfId="42"/>
    <cellStyle name="Normal 4" xfId="11"/>
    <cellStyle name="Normal 5" xfId="15"/>
    <cellStyle name="normal 6" xfId="21"/>
    <cellStyle name="Normal 7" xfId="26"/>
    <cellStyle name="Normal 8" xfId="29"/>
    <cellStyle name="Normal 8 2" xfId="45"/>
    <cellStyle name="Percent 2" xfId="20"/>
    <cellStyle name="Percent 3" xfId="24"/>
    <cellStyle name="Percent 5" xfId="32"/>
    <cellStyle name="Percent 5 2" xfId="46"/>
    <cellStyle name="Гиперссылка" xfId="49" builtinId="8"/>
    <cellStyle name="Обычный" xfId="0" builtinId="0"/>
    <cellStyle name="Обычный 10" xfId="25"/>
    <cellStyle name="Обычный 15" xfId="1"/>
    <cellStyle name="Обычный 16" xfId="16"/>
    <cellStyle name="Обычный 2" xfId="6"/>
    <cellStyle name="Обычный 2 10" xfId="34"/>
    <cellStyle name="Обычный 2 11" xfId="23"/>
    <cellStyle name="Обычный 2 17" xfId="14"/>
    <cellStyle name="Обычный 2 17 2" xfId="43"/>
    <cellStyle name="Обычный 2 2" xfId="13"/>
    <cellStyle name="Обычный 2 3" xfId="8"/>
    <cellStyle name="Обычный 2 4" xfId="41"/>
    <cellStyle name="Обычный 3" xfId="22"/>
    <cellStyle name="Обычный 4" xfId="27"/>
    <cellStyle name="Обычный 5" xfId="12"/>
    <cellStyle name="Обычный 7" xfId="17"/>
    <cellStyle name="Обычный 8" xfId="39"/>
    <cellStyle name="Обычный 8 2" xfId="48"/>
    <cellStyle name="Процентный" xfId="3" builtinId="5"/>
    <cellStyle name="Процентный 24 2" xfId="35"/>
    <cellStyle name="Процентный 3" xfId="19"/>
    <cellStyle name="Финансовый" xfId="2" builtinId="3"/>
    <cellStyle name="Финансовый 2" xfId="4"/>
    <cellStyle name="Финансовый 2 2" xfId="18"/>
    <cellStyle name="Финансовый 3" xfId="28"/>
    <cellStyle name="Финансовый 3 2" xfId="44"/>
    <cellStyle name="Числа таблицы" xfId="31"/>
  </cellStyles>
  <dxfs count="0"/>
  <tableStyles count="0" defaultTableStyle="TableStyleMedium2" defaultPivotStyle="PivotStyleMedium9"/>
  <colors>
    <mruColors>
      <color rgb="FFFC9C4E"/>
      <color rgb="FFFFC996"/>
      <color rgb="FF24A476"/>
      <color rgb="FF8BC5AC"/>
      <color rgb="FF487BBF"/>
      <color rgb="FF8EA9DA"/>
      <color rgb="FF8EA91C"/>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8" Type="http://schemas.openxmlformats.org/officeDocument/2006/relationships/worksheet" Target="worksheets/sheet8.xml"/><Relationship Id="rId51" Type="http://schemas.openxmlformats.org/officeDocument/2006/relationships/externalLink" Target="externalLinks/externalLink3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theme" Target="theme/theme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KPIs!$K$26</c:f>
              <c:strCache>
                <c:ptCount val="1"/>
                <c:pt idx="0">
                  <c:v>Assets in Kazakhstan</c:v>
                </c:pt>
              </c:strCache>
            </c:strRef>
          </c:tx>
          <c:spPr>
            <a:solidFill>
              <a:srgbClr val="8EA9DA"/>
            </a:solidFill>
            <a:ln>
              <a:noFill/>
            </a:ln>
            <a:effectLst/>
          </c:spPr>
          <c:invertIfNegative val="0"/>
          <c:dLbls>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2-9D68-4527-99D9-33DBD9663B39}"/>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9D68-4527-99D9-33DBD9663B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KPIs!$L$25:$P$25</c:f>
              <c:numCache>
                <c:formatCode>0</c:formatCode>
                <c:ptCount val="5"/>
                <c:pt idx="0">
                  <c:v>2019</c:v>
                </c:pt>
                <c:pt idx="1">
                  <c:v>2020</c:v>
                </c:pt>
                <c:pt idx="2">
                  <c:v>2021</c:v>
                </c:pt>
                <c:pt idx="3">
                  <c:v>2022</c:v>
                </c:pt>
                <c:pt idx="4">
                  <c:v>2023</c:v>
                </c:pt>
              </c:numCache>
            </c:numRef>
          </c:cat>
          <c:val>
            <c:numRef>
              <c:f>KPIs!$L$26:$P$26</c:f>
              <c:numCache>
                <c:formatCode>#,##0.00</c:formatCode>
                <c:ptCount val="5"/>
                <c:pt idx="0">
                  <c:v>0.04</c:v>
                </c:pt>
                <c:pt idx="1">
                  <c:v>0.08</c:v>
                </c:pt>
                <c:pt idx="2">
                  <c:v>0.04</c:v>
                </c:pt>
                <c:pt idx="3">
                  <c:v>0</c:v>
                </c:pt>
                <c:pt idx="4">
                  <c:v>0</c:v>
                </c:pt>
              </c:numCache>
            </c:numRef>
          </c:val>
          <c:extLst>
            <c:ext xmlns:c16="http://schemas.microsoft.com/office/drawing/2014/chart" uri="{C3380CC4-5D6E-409C-BE32-E72D297353CC}">
              <c16:uniqueId val="{00000000-9D68-4527-99D9-33DBD9663B39}"/>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7061-4E73-A153-ADF4A560A21E}"/>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7061-4E73-A153-ADF4A560A21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KPIs!$C$94:$G$94</c:f>
              <c:numCache>
                <c:formatCode>0</c:formatCode>
                <c:ptCount val="5"/>
                <c:pt idx="0">
                  <c:v>2019</c:v>
                </c:pt>
                <c:pt idx="1">
                  <c:v>2020</c:v>
                </c:pt>
                <c:pt idx="2">
                  <c:v>2021</c:v>
                </c:pt>
                <c:pt idx="3">
                  <c:v>2022</c:v>
                </c:pt>
                <c:pt idx="4">
                  <c:v>2023</c:v>
                </c:pt>
              </c:numCache>
            </c:numRef>
          </c:cat>
          <c:val>
            <c:numRef>
              <c:f>KPIs!$C$95:$G$95</c:f>
              <c:numCache>
                <c:formatCode>#,##0</c:formatCode>
                <c:ptCount val="5"/>
                <c:pt idx="0">
                  <c:v>855</c:v>
                </c:pt>
                <c:pt idx="1">
                  <c:v>762</c:v>
                </c:pt>
                <c:pt idx="2">
                  <c:v>765</c:v>
                </c:pt>
                <c:pt idx="3">
                  <c:v>772</c:v>
                </c:pt>
                <c:pt idx="4">
                  <c:v>947</c:v>
                </c:pt>
              </c:numCache>
            </c:numRef>
          </c:val>
          <c:extLst>
            <c:ext xmlns:c16="http://schemas.microsoft.com/office/drawing/2014/chart" uri="{C3380CC4-5D6E-409C-BE32-E72D297353CC}">
              <c16:uniqueId val="{00000002-7061-4E73-A153-ADF4A560A21E}"/>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26B3-4822-B664-1EE1BF6F05E2}"/>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26B3-4822-B664-1EE1BF6F05E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KPIs!$L$94:$P$94</c:f>
              <c:numCache>
                <c:formatCode>0</c:formatCode>
                <c:ptCount val="5"/>
                <c:pt idx="0">
                  <c:v>2019</c:v>
                </c:pt>
                <c:pt idx="1">
                  <c:v>2020</c:v>
                </c:pt>
                <c:pt idx="2">
                  <c:v>2021</c:v>
                </c:pt>
                <c:pt idx="3">
                  <c:v>2022</c:v>
                </c:pt>
                <c:pt idx="4">
                  <c:v>2023</c:v>
                </c:pt>
              </c:numCache>
            </c:numRef>
          </c:cat>
          <c:val>
            <c:numRef>
              <c:f>KPIs!$L$95:$P$95</c:f>
              <c:numCache>
                <c:formatCode>#,##0</c:formatCode>
                <c:ptCount val="5"/>
                <c:pt idx="0">
                  <c:v>424.81400000000002</c:v>
                </c:pt>
                <c:pt idx="1">
                  <c:v>411.9</c:v>
                </c:pt>
                <c:pt idx="2">
                  <c:v>426.84199999999998</c:v>
                </c:pt>
                <c:pt idx="3">
                  <c:v>417.459</c:v>
                </c:pt>
                <c:pt idx="4">
                  <c:v>459.72199999999998</c:v>
                </c:pt>
              </c:numCache>
            </c:numRef>
          </c:val>
          <c:extLst>
            <c:ext xmlns:c16="http://schemas.microsoft.com/office/drawing/2014/chart" uri="{C3380CC4-5D6E-409C-BE32-E72D297353CC}">
              <c16:uniqueId val="{00000002-26B3-4822-B664-1EE1BF6F05E2}"/>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2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2C05-420E-9652-971C3DCD76D3}"/>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2C05-420E-9652-971C3DCD76D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KPIs!$U$94:$Y$94</c:f>
              <c:numCache>
                <c:formatCode>0</c:formatCode>
                <c:ptCount val="5"/>
                <c:pt idx="0">
                  <c:v>2019</c:v>
                </c:pt>
                <c:pt idx="1">
                  <c:v>2020</c:v>
                </c:pt>
                <c:pt idx="2">
                  <c:v>2021</c:v>
                </c:pt>
                <c:pt idx="3">
                  <c:v>2022</c:v>
                </c:pt>
                <c:pt idx="4">
                  <c:v>2023</c:v>
                </c:pt>
              </c:numCache>
            </c:numRef>
          </c:cat>
          <c:val>
            <c:numRef>
              <c:f>KPIs!$U$95:$Y$95</c:f>
              <c:numCache>
                <c:formatCode>#,##0</c:formatCode>
                <c:ptCount val="5"/>
                <c:pt idx="0">
                  <c:v>0</c:v>
                </c:pt>
                <c:pt idx="1">
                  <c:v>9.6</c:v>
                </c:pt>
                <c:pt idx="2">
                  <c:v>11.6</c:v>
                </c:pt>
                <c:pt idx="3">
                  <c:v>20.3</c:v>
                </c:pt>
                <c:pt idx="4">
                  <c:v>8.1</c:v>
                </c:pt>
              </c:numCache>
            </c:numRef>
          </c:val>
          <c:extLst>
            <c:ext xmlns:c16="http://schemas.microsoft.com/office/drawing/2014/chart" uri="{C3380CC4-5D6E-409C-BE32-E72D297353CC}">
              <c16:uniqueId val="{00000002-2C05-420E-9652-971C3DCD76D3}"/>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8F90-4C37-ABA2-3CB9BE1A3BD7}"/>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8F90-4C37-ABA2-3CB9BE1A3BD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KPIs!$C$117:$G$117</c:f>
              <c:numCache>
                <c:formatCode>0</c:formatCode>
                <c:ptCount val="5"/>
                <c:pt idx="0">
                  <c:v>2019</c:v>
                </c:pt>
                <c:pt idx="1">
                  <c:v>2020</c:v>
                </c:pt>
                <c:pt idx="2">
                  <c:v>2021</c:v>
                </c:pt>
                <c:pt idx="3">
                  <c:v>2022</c:v>
                </c:pt>
                <c:pt idx="4">
                  <c:v>2023</c:v>
                </c:pt>
              </c:numCache>
            </c:numRef>
          </c:cat>
          <c:val>
            <c:numRef>
              <c:f>KPIs!$C$118:$G$118</c:f>
              <c:numCache>
                <c:formatCode>#,##0</c:formatCode>
                <c:ptCount val="5"/>
                <c:pt idx="0">
                  <c:v>7071</c:v>
                </c:pt>
                <c:pt idx="1">
                  <c:v>7254</c:v>
                </c:pt>
                <c:pt idx="2">
                  <c:v>7437</c:v>
                </c:pt>
                <c:pt idx="3">
                  <c:v>8823</c:v>
                </c:pt>
                <c:pt idx="4">
                  <c:v>7282</c:v>
                </c:pt>
              </c:numCache>
            </c:numRef>
          </c:val>
          <c:extLst>
            <c:ext xmlns:c16="http://schemas.microsoft.com/office/drawing/2014/chart" uri="{C3380CC4-5D6E-409C-BE32-E72D297353CC}">
              <c16:uniqueId val="{00000002-8F90-4C37-ABA2-3CB9BE1A3BD7}"/>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3297-413F-923D-D0D959B451BB}"/>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3297-413F-923D-D0D959B451B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KPIs!$L$117:$P$117</c:f>
              <c:numCache>
                <c:formatCode>0</c:formatCode>
                <c:ptCount val="5"/>
                <c:pt idx="0">
                  <c:v>2019</c:v>
                </c:pt>
                <c:pt idx="1">
                  <c:v>2020</c:v>
                </c:pt>
                <c:pt idx="2">
                  <c:v>2021</c:v>
                </c:pt>
                <c:pt idx="3">
                  <c:v>2022</c:v>
                </c:pt>
                <c:pt idx="4">
                  <c:v>2023</c:v>
                </c:pt>
              </c:numCache>
            </c:numRef>
          </c:cat>
          <c:val>
            <c:numRef>
              <c:f>KPIs!$L$118:$P$118</c:f>
              <c:numCache>
                <c:formatCode>#,##0</c:formatCode>
                <c:ptCount val="5"/>
                <c:pt idx="0">
                  <c:v>173</c:v>
                </c:pt>
                <c:pt idx="1">
                  <c:v>150</c:v>
                </c:pt>
                <c:pt idx="2">
                  <c:v>129</c:v>
                </c:pt>
                <c:pt idx="3">
                  <c:v>223</c:v>
                </c:pt>
                <c:pt idx="4">
                  <c:v>335</c:v>
                </c:pt>
              </c:numCache>
            </c:numRef>
          </c:val>
          <c:extLst>
            <c:ext xmlns:c16="http://schemas.microsoft.com/office/drawing/2014/chart" uri="{C3380CC4-5D6E-409C-BE32-E72D297353CC}">
              <c16:uniqueId val="{00000002-3297-413F-923D-D0D959B451BB}"/>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16E3-463E-B302-250434EF5EB4}"/>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16E3-463E-B302-250434EF5EB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KPIs!$U$117:$Y$117</c:f>
              <c:numCache>
                <c:formatCode>0</c:formatCode>
                <c:ptCount val="5"/>
                <c:pt idx="0">
                  <c:v>2019</c:v>
                </c:pt>
                <c:pt idx="1">
                  <c:v>2020</c:v>
                </c:pt>
                <c:pt idx="2">
                  <c:v>2021</c:v>
                </c:pt>
                <c:pt idx="3">
                  <c:v>2022</c:v>
                </c:pt>
                <c:pt idx="4">
                  <c:v>2023</c:v>
                </c:pt>
              </c:numCache>
            </c:numRef>
          </c:cat>
          <c:val>
            <c:numRef>
              <c:f>KPIs!$U$118:$Y$118</c:f>
              <c:numCache>
                <c:formatCode>#,##0</c:formatCode>
                <c:ptCount val="5"/>
                <c:pt idx="0">
                  <c:v>22</c:v>
                </c:pt>
                <c:pt idx="1">
                  <c:v>15</c:v>
                </c:pt>
                <c:pt idx="2">
                  <c:v>14</c:v>
                </c:pt>
                <c:pt idx="3">
                  <c:v>22</c:v>
                </c:pt>
                <c:pt idx="4">
                  <c:v>21</c:v>
                </c:pt>
              </c:numCache>
            </c:numRef>
          </c:val>
          <c:extLst>
            <c:ext xmlns:c16="http://schemas.microsoft.com/office/drawing/2014/chart" uri="{C3380CC4-5D6E-409C-BE32-E72D297353CC}">
              <c16:uniqueId val="{00000002-16E3-463E-B302-250434EF5EB4}"/>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KPIs!$T$26</c:f>
              <c:strCache>
                <c:ptCount val="1"/>
                <c:pt idx="0">
                  <c:v>Assets in Kazakhstan</c:v>
                </c:pt>
              </c:strCache>
            </c:strRef>
          </c:tx>
          <c:spPr>
            <a:solidFill>
              <a:srgbClr val="8EA9DA"/>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96E1-4B60-8E64-3050F2EE35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KPIs!$U$25:$Y$25</c:f>
              <c:numCache>
                <c:formatCode>0</c:formatCode>
                <c:ptCount val="5"/>
                <c:pt idx="0">
                  <c:v>2019</c:v>
                </c:pt>
                <c:pt idx="1">
                  <c:v>2020</c:v>
                </c:pt>
                <c:pt idx="2">
                  <c:v>2021</c:v>
                </c:pt>
                <c:pt idx="3">
                  <c:v>2022</c:v>
                </c:pt>
                <c:pt idx="4">
                  <c:v>2023</c:v>
                </c:pt>
              </c:numCache>
            </c:numRef>
          </c:cat>
          <c:val>
            <c:numRef>
              <c:f>KPIs!$U$26:$Y$26</c:f>
              <c:numCache>
                <c:formatCode>#,##0</c:formatCode>
                <c:ptCount val="5"/>
                <c:pt idx="0">
                  <c:v>116</c:v>
                </c:pt>
                <c:pt idx="1">
                  <c:v>55</c:v>
                </c:pt>
                <c:pt idx="2">
                  <c:v>246</c:v>
                </c:pt>
                <c:pt idx="3">
                  <c:v>0</c:v>
                </c:pt>
                <c:pt idx="4">
                  <c:v>0</c:v>
                </c:pt>
              </c:numCache>
            </c:numRef>
          </c:val>
          <c:extLst>
            <c:ext xmlns:c16="http://schemas.microsoft.com/office/drawing/2014/chart" uri="{C3380CC4-5D6E-409C-BE32-E72D297353CC}">
              <c16:uniqueId val="{00000001-96E1-4B60-8E64-3050F2EE353F}"/>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KPIs!$B$26</c:f>
              <c:strCache>
                <c:ptCount val="1"/>
                <c:pt idx="0">
                  <c:v>Assets in Kazakhstan</c:v>
                </c:pt>
              </c:strCache>
            </c:strRef>
          </c:tx>
          <c:spPr>
            <a:solidFill>
              <a:srgbClr val="8EA9DA"/>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183D-4740-9584-B2252AD5B88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KPIs!$C$25:$G$25</c:f>
              <c:numCache>
                <c:formatCode>0</c:formatCode>
                <c:ptCount val="5"/>
                <c:pt idx="0">
                  <c:v>2019</c:v>
                </c:pt>
                <c:pt idx="1">
                  <c:v>2020</c:v>
                </c:pt>
                <c:pt idx="2">
                  <c:v>2021</c:v>
                </c:pt>
                <c:pt idx="3">
                  <c:v>2022</c:v>
                </c:pt>
                <c:pt idx="4">
                  <c:v>2023</c:v>
                </c:pt>
              </c:numCache>
            </c:numRef>
          </c:cat>
          <c:val>
            <c:numRef>
              <c:f>KPIs!$C$26:$G$26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183D-4740-9584-B2252AD5B88C}"/>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0-A1D7-498D-82D7-53B6F27318E5}"/>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A1D7-498D-82D7-53B6F27318E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KPIs!$C$48:$G$48</c:f>
              <c:numCache>
                <c:formatCode>0</c:formatCode>
                <c:ptCount val="5"/>
                <c:pt idx="0">
                  <c:v>2019</c:v>
                </c:pt>
                <c:pt idx="1">
                  <c:v>2020</c:v>
                </c:pt>
                <c:pt idx="2">
                  <c:v>2021</c:v>
                </c:pt>
                <c:pt idx="3">
                  <c:v>2022</c:v>
                </c:pt>
                <c:pt idx="4">
                  <c:v>2023</c:v>
                </c:pt>
              </c:numCache>
            </c:numRef>
          </c:cat>
          <c:val>
            <c:numRef>
              <c:f>KPIs!$C$49:$G$49</c:f>
              <c:numCache>
                <c:formatCode>#,##0.0</c:formatCode>
                <c:ptCount val="5"/>
                <c:pt idx="0">
                  <c:v>4.2</c:v>
                </c:pt>
                <c:pt idx="1">
                  <c:v>2.8</c:v>
                </c:pt>
                <c:pt idx="2">
                  <c:v>4.4000000000000004</c:v>
                </c:pt>
                <c:pt idx="3">
                  <c:v>4.5999999999999996</c:v>
                </c:pt>
                <c:pt idx="4">
                  <c:v>1.4</c:v>
                </c:pt>
              </c:numCache>
            </c:numRef>
          </c:val>
          <c:extLst>
            <c:ext xmlns:c16="http://schemas.microsoft.com/office/drawing/2014/chart" uri="{C3380CC4-5D6E-409C-BE32-E72D297353CC}">
              <c16:uniqueId val="{00000001-A1D7-498D-82D7-53B6F27318E5}"/>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1-AEB9-4ADD-AAAA-104F57A903C9}"/>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AEB9-4ADD-AAAA-104F57A903C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KPIs!$L$48:$P$48</c:f>
              <c:numCache>
                <c:formatCode>0</c:formatCode>
                <c:ptCount val="5"/>
                <c:pt idx="0">
                  <c:v>2019</c:v>
                </c:pt>
                <c:pt idx="1">
                  <c:v>2020</c:v>
                </c:pt>
                <c:pt idx="2">
                  <c:v>2021</c:v>
                </c:pt>
                <c:pt idx="3">
                  <c:v>2022</c:v>
                </c:pt>
                <c:pt idx="4">
                  <c:v>2023</c:v>
                </c:pt>
              </c:numCache>
            </c:numRef>
          </c:cat>
          <c:val>
            <c:numRef>
              <c:f>KPIs!$L$49:$P$49</c:f>
              <c:numCache>
                <c:formatCode>#,##0</c:formatCode>
                <c:ptCount val="5"/>
                <c:pt idx="0">
                  <c:v>18</c:v>
                </c:pt>
                <c:pt idx="1">
                  <c:v>18</c:v>
                </c:pt>
                <c:pt idx="2">
                  <c:v>19</c:v>
                </c:pt>
                <c:pt idx="3">
                  <c:v>20</c:v>
                </c:pt>
                <c:pt idx="4">
                  <c:v>20</c:v>
                </c:pt>
              </c:numCache>
            </c:numRef>
          </c:val>
          <c:extLst>
            <c:ext xmlns:c16="http://schemas.microsoft.com/office/drawing/2014/chart" uri="{C3380CC4-5D6E-409C-BE32-E72D297353CC}">
              <c16:uniqueId val="{00000002-AEB9-4ADD-AAAA-104F57A903C9}"/>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1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1-D49F-4D4A-B45E-754320C2DB3F}"/>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D49F-4D4A-B45E-754320C2DB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KPIs!$U$48:$Y$48</c:f>
              <c:numCache>
                <c:formatCode>0</c:formatCode>
                <c:ptCount val="5"/>
                <c:pt idx="0">
                  <c:v>2019</c:v>
                </c:pt>
                <c:pt idx="1">
                  <c:v>2020</c:v>
                </c:pt>
                <c:pt idx="2">
                  <c:v>2021</c:v>
                </c:pt>
                <c:pt idx="3">
                  <c:v>2022</c:v>
                </c:pt>
                <c:pt idx="4">
                  <c:v>2023</c:v>
                </c:pt>
              </c:numCache>
            </c:numRef>
          </c:cat>
          <c:val>
            <c:numRef>
              <c:f>KPIs!$U$49:$Y$49</c:f>
              <c:numCache>
                <c:formatCode>#,##0</c:formatCode>
                <c:ptCount val="5"/>
                <c:pt idx="0">
                  <c:v>98</c:v>
                </c:pt>
                <c:pt idx="1">
                  <c:v>97</c:v>
                </c:pt>
                <c:pt idx="2">
                  <c:v>93</c:v>
                </c:pt>
                <c:pt idx="3">
                  <c:v>93</c:v>
                </c:pt>
                <c:pt idx="4">
                  <c:v>91</c:v>
                </c:pt>
              </c:numCache>
            </c:numRef>
          </c:val>
          <c:extLst>
            <c:ext xmlns:c16="http://schemas.microsoft.com/office/drawing/2014/chart" uri="{C3380CC4-5D6E-409C-BE32-E72D297353CC}">
              <c16:uniqueId val="{00000002-D49F-4D4A-B45E-754320C2DB3F}"/>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4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1E5F-4C39-AAED-D28BFD5C3B21}"/>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1E5F-4C39-AAED-D28BFD5C3B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KPIs!$C$71:$G$71</c:f>
              <c:numCache>
                <c:formatCode>0</c:formatCode>
                <c:ptCount val="5"/>
                <c:pt idx="0">
                  <c:v>2019</c:v>
                </c:pt>
                <c:pt idx="1">
                  <c:v>2020</c:v>
                </c:pt>
                <c:pt idx="2">
                  <c:v>2021</c:v>
                </c:pt>
                <c:pt idx="3">
                  <c:v>2022</c:v>
                </c:pt>
                <c:pt idx="4">
                  <c:v>2023</c:v>
                </c:pt>
              </c:numCache>
            </c:numRef>
          </c:cat>
          <c:val>
            <c:numRef>
              <c:f>KPIs!$C$72:$G$72</c:f>
              <c:numCache>
                <c:formatCode>#,##0</c:formatCode>
                <c:ptCount val="5"/>
                <c:pt idx="0">
                  <c:v>336</c:v>
                </c:pt>
                <c:pt idx="1">
                  <c:v>227</c:v>
                </c:pt>
                <c:pt idx="2">
                  <c:v>195</c:v>
                </c:pt>
                <c:pt idx="3">
                  <c:v>188</c:v>
                </c:pt>
                <c:pt idx="4">
                  <c:v>178</c:v>
                </c:pt>
              </c:numCache>
            </c:numRef>
          </c:val>
          <c:extLst>
            <c:ext xmlns:c16="http://schemas.microsoft.com/office/drawing/2014/chart" uri="{C3380CC4-5D6E-409C-BE32-E72D297353CC}">
              <c16:uniqueId val="{00000002-1E5F-4C39-AAED-D28BFD5C3B21}"/>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7701-4A09-88F2-FF97049C2957}"/>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7701-4A09-88F2-FF97049C295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KPIs!$L$71:$P$71</c:f>
              <c:numCache>
                <c:formatCode>0</c:formatCode>
                <c:ptCount val="5"/>
                <c:pt idx="0">
                  <c:v>2019</c:v>
                </c:pt>
                <c:pt idx="1">
                  <c:v>2020</c:v>
                </c:pt>
                <c:pt idx="2">
                  <c:v>2021</c:v>
                </c:pt>
                <c:pt idx="3">
                  <c:v>2022</c:v>
                </c:pt>
                <c:pt idx="4">
                  <c:v>2023</c:v>
                </c:pt>
              </c:numCache>
            </c:numRef>
          </c:cat>
          <c:val>
            <c:numRef>
              <c:f>KPIs!$L$72:$P$72</c:f>
              <c:numCache>
                <c:formatCode>#,##0</c:formatCode>
                <c:ptCount val="5"/>
                <c:pt idx="0">
                  <c:v>81</c:v>
                </c:pt>
                <c:pt idx="1">
                  <c:v>85</c:v>
                </c:pt>
                <c:pt idx="2">
                  <c:v>88</c:v>
                </c:pt>
                <c:pt idx="3">
                  <c:v>90</c:v>
                </c:pt>
                <c:pt idx="4">
                  <c:v>90</c:v>
                </c:pt>
              </c:numCache>
            </c:numRef>
          </c:val>
          <c:extLst>
            <c:ext xmlns:c16="http://schemas.microsoft.com/office/drawing/2014/chart" uri="{C3380CC4-5D6E-409C-BE32-E72D297353CC}">
              <c16:uniqueId val="{00000002-7701-4A09-88F2-FF97049C2957}"/>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EA8D-48E4-8BEF-F3B984ADD1C0}"/>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EA8D-48E4-8BEF-F3B984ADD1C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KPIs!$U$71:$Y$71</c:f>
              <c:numCache>
                <c:formatCode>0</c:formatCode>
                <c:ptCount val="5"/>
                <c:pt idx="0">
                  <c:v>2019</c:v>
                </c:pt>
                <c:pt idx="1">
                  <c:v>2020</c:v>
                </c:pt>
                <c:pt idx="2">
                  <c:v>2021</c:v>
                </c:pt>
                <c:pt idx="3">
                  <c:v>2022</c:v>
                </c:pt>
                <c:pt idx="4">
                  <c:v>2023</c:v>
                </c:pt>
              </c:numCache>
            </c:numRef>
          </c:cat>
          <c:val>
            <c:numRef>
              <c:f>KPIs!$U$72:$Y$72</c:f>
              <c:numCache>
                <c:formatCode>#,##0</c:formatCode>
                <c:ptCount val="5"/>
                <c:pt idx="0">
                  <c:v>4</c:v>
                </c:pt>
                <c:pt idx="1">
                  <c:v>4</c:v>
                </c:pt>
                <c:pt idx="2">
                  <c:v>5</c:v>
                </c:pt>
                <c:pt idx="3">
                  <c:v>10</c:v>
                </c:pt>
                <c:pt idx="4">
                  <c:v>8</c:v>
                </c:pt>
              </c:numCache>
            </c:numRef>
          </c:val>
          <c:extLst>
            <c:ext xmlns:c16="http://schemas.microsoft.com/office/drawing/2014/chart" uri="{C3380CC4-5D6E-409C-BE32-E72D297353CC}">
              <c16:uniqueId val="{00000002-EA8D-48E4-8BEF-F3B984ADD1C0}"/>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D$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66675</xdr:rowOff>
        </xdr:from>
        <xdr:to>
          <xdr:col>2</xdr:col>
          <xdr:colOff>847725</xdr:colOff>
          <xdr:row>7</xdr:row>
          <xdr:rowOff>0</xdr:rowOff>
        </xdr:to>
        <xdr:sp macro="" textlink="">
          <xdr:nvSpPr>
            <xdr:cNvPr id="38915" name="Option Button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28575</xdr:rowOff>
        </xdr:from>
        <xdr:to>
          <xdr:col>2</xdr:col>
          <xdr:colOff>838200</xdr:colOff>
          <xdr:row>7</xdr:row>
          <xdr:rowOff>228600</xdr:rowOff>
        </xdr:to>
        <xdr:sp macro="" textlink="">
          <xdr:nvSpPr>
            <xdr:cNvPr id="38916" name="Option Button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Русский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40822</xdr:colOff>
      <xdr:row>9</xdr:row>
      <xdr:rowOff>70758</xdr:rowOff>
    </xdr:from>
    <xdr:to>
      <xdr:col>16</xdr:col>
      <xdr:colOff>163286</xdr:colOff>
      <xdr:row>25</xdr:row>
      <xdr:rowOff>149678</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40822</xdr:colOff>
      <xdr:row>9</xdr:row>
      <xdr:rowOff>68036</xdr:rowOff>
    </xdr:from>
    <xdr:to>
      <xdr:col>25</xdr:col>
      <xdr:colOff>163286</xdr:colOff>
      <xdr:row>25</xdr:row>
      <xdr:rowOff>146956</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40821</xdr:colOff>
      <xdr:row>9</xdr:row>
      <xdr:rowOff>68035</xdr:rowOff>
    </xdr:from>
    <xdr:to>
      <xdr:col>7</xdr:col>
      <xdr:colOff>163285</xdr:colOff>
      <xdr:row>25</xdr:row>
      <xdr:rowOff>146955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68036</xdr:colOff>
      <xdr:row>32</xdr:row>
      <xdr:rowOff>81644</xdr:rowOff>
    </xdr:from>
    <xdr:to>
      <xdr:col>7</xdr:col>
      <xdr:colOff>190500</xdr:colOff>
      <xdr:row>48</xdr:row>
      <xdr:rowOff>160564</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40822</xdr:colOff>
      <xdr:row>32</xdr:row>
      <xdr:rowOff>68036</xdr:rowOff>
    </xdr:from>
    <xdr:to>
      <xdr:col>16</xdr:col>
      <xdr:colOff>163286</xdr:colOff>
      <xdr:row>48</xdr:row>
      <xdr:rowOff>146956</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40822</xdr:colOff>
      <xdr:row>32</xdr:row>
      <xdr:rowOff>68035</xdr:rowOff>
    </xdr:from>
    <xdr:to>
      <xdr:col>25</xdr:col>
      <xdr:colOff>163286</xdr:colOff>
      <xdr:row>48</xdr:row>
      <xdr:rowOff>146955</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68036</xdr:colOff>
      <xdr:row>55</xdr:row>
      <xdr:rowOff>81643</xdr:rowOff>
    </xdr:from>
    <xdr:to>
      <xdr:col>7</xdr:col>
      <xdr:colOff>190500</xdr:colOff>
      <xdr:row>71</xdr:row>
      <xdr:rowOff>160563</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68036</xdr:colOff>
      <xdr:row>55</xdr:row>
      <xdr:rowOff>68037</xdr:rowOff>
    </xdr:from>
    <xdr:to>
      <xdr:col>16</xdr:col>
      <xdr:colOff>190500</xdr:colOff>
      <xdr:row>71</xdr:row>
      <xdr:rowOff>146957</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54429</xdr:colOff>
      <xdr:row>55</xdr:row>
      <xdr:rowOff>81643</xdr:rowOff>
    </xdr:from>
    <xdr:to>
      <xdr:col>25</xdr:col>
      <xdr:colOff>176893</xdr:colOff>
      <xdr:row>71</xdr:row>
      <xdr:rowOff>160563</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54427</xdr:colOff>
      <xdr:row>78</xdr:row>
      <xdr:rowOff>81643</xdr:rowOff>
    </xdr:from>
    <xdr:to>
      <xdr:col>7</xdr:col>
      <xdr:colOff>176891</xdr:colOff>
      <xdr:row>94</xdr:row>
      <xdr:rowOff>160563</xdr:rowOff>
    </xdr:to>
    <xdr:graphicFrame macro="">
      <xdr:nvGraphicFramePr>
        <xdr:cNvPr id="1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54428</xdr:colOff>
      <xdr:row>78</xdr:row>
      <xdr:rowOff>54429</xdr:rowOff>
    </xdr:from>
    <xdr:to>
      <xdr:col>16</xdr:col>
      <xdr:colOff>176892</xdr:colOff>
      <xdr:row>94</xdr:row>
      <xdr:rowOff>133349</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54429</xdr:colOff>
      <xdr:row>78</xdr:row>
      <xdr:rowOff>54430</xdr:rowOff>
    </xdr:from>
    <xdr:to>
      <xdr:col>25</xdr:col>
      <xdr:colOff>176893</xdr:colOff>
      <xdr:row>94</xdr:row>
      <xdr:rowOff>133350</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81643</xdr:colOff>
      <xdr:row>101</xdr:row>
      <xdr:rowOff>81643</xdr:rowOff>
    </xdr:from>
    <xdr:to>
      <xdr:col>7</xdr:col>
      <xdr:colOff>204107</xdr:colOff>
      <xdr:row>117</xdr:row>
      <xdr:rowOff>160564</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40821</xdr:colOff>
      <xdr:row>101</xdr:row>
      <xdr:rowOff>81643</xdr:rowOff>
    </xdr:from>
    <xdr:to>
      <xdr:col>16</xdr:col>
      <xdr:colOff>163285</xdr:colOff>
      <xdr:row>117</xdr:row>
      <xdr:rowOff>160564</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54429</xdr:colOff>
      <xdr:row>101</xdr:row>
      <xdr:rowOff>81642</xdr:rowOff>
    </xdr:from>
    <xdr:to>
      <xdr:col>25</xdr:col>
      <xdr:colOff>176893</xdr:colOff>
      <xdr:row>117</xdr:row>
      <xdr:rowOff>160563</xdr:rowOff>
    </xdr:to>
    <xdr:graphicFrame macro="">
      <xdr:nvGraphicFramePr>
        <xdr:cNvPr id="18" name="Диаграм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u-server\obshaya\&#1052;&#1086;&#1080;%20&#1076;&#1086;&#1082;&#1091;&#1084;&#1077;&#1085;&#1090;&#1099;\&#1054;&#1058;&#1080;&#1047;\2004\IV%20&#1082;&#1074;&#1072;&#1088;&#1090;&#1072;&#1083;\&#1054;&#1090;&#1095;&#1077;&#1090;%20&#1074;&#1090;&#1086;&#1088;&#1086;&#1077;%20&#1087;&#1086;&#1083;&#1091;&#1075;&#1086;&#1076;&#1080;&#1077;\&#1040;&#1085;&#1072;&#1083;&#1080;&#1079;%20&#1058;&#1056;%20&#1054;&#1043;&#1043;&#1050;%202%20&#1087;.&#1075;.%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Old%20Version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20(adjusted%20for%20new%20pack)"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2270%20Consolidated%20TB%20@%2031%2012%2020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DOCUME~1\salmanov\LOCALS~1\Temp\Rar$DI11.97031\&#1041;&#1102;&#1076;&#1078;&#1077;&#1090;%20&#1057;&#1052;%20&#1053;&#1072;%20&#1087;&#1086;&#1076;&#1087;&#1080;&#1089;&#1100;\&#1057;&#1052;%20&#1087;&#1086;&#1076;&#1087;&#1080;&#1089;&#1100;%20171209%20(2)%20&#1087;&#1086;&#1089;&#1083;&#1077;&#1076;&#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bfs01.polymetal.ru\PolyStorage\Users\victoriakhachatryan\Downloads\Worksheet%20in%20DT%20Substantive%20Analytical%20Procedures%20Templat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57;&#1059;&#1069;&#1050;\&#1056;&#1072;&#1073;&#1086;&#1095;&#1080;&#1077;%20&#1084;&#1072;&#1090;&#1077;&#1088;&#1080;&#1072;&#1083;&#1099;\&#1052;&#1072;&#1090;&#1077;&#1088;&#1080;&#1072;&#1083;&#1099;%20&#1086;&#1090;%20&#1057;&#1059;&#1069;&#1050;\&#1044;&#1086;&#1082;&#1091;&#1084;&#1077;&#1085;&#1090;&#1099;%20&#1087;&#1086;%20&#1073;&#1102;&#1076;&#1078;&#1077;&#1090;&#1080;&#1088;&#1086;&#1074;&#1072;&#1085;&#1080;&#1102;\&#1041;&#1102;&#1076;&#1078;&#1077;&#1090;&#1085;&#1099;&#1077;%20&#1092;&#1086;&#1088;&#1084;&#1099;%20&#1057;&#1059;&#1069;&#1050;\&#1092;&#1086;&#1088;&#1084;&#1099;%20&#1050;&#1041;%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Sudakov.ZSU/LOCALS~1/Temp/Rar$DI00.985/&#1041;&#1102;&#1076;&#1078;&#1077;&#1090;%202009%20&#1074;&#1099;&#1075;&#1088;&#1091;&#1079;&#1082;&#1072;%201&#1057;%2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lieva\AppData\Local\Microsoft\Windows\INetCache\Content.Outlook\WB72JEPH\&#1050;&#1086;&#1087;&#1080;&#1103;%202021_Polymetal_ESG_Datapack_eng_MV.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Tax%20Rollforward%20%20testing5.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2270%20Consolidated%20TB%20@%2031%2012%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ome\rudnev\Local%20Settings\Temporary%20Internet%20Files\Content.IE5\QWMTGMZY\home\ciganov\&#1052;&#1086;&#1080;%20&#1076;&#1086;&#1082;&#1091;&#1084;&#1077;&#1085;&#1090;&#1099;\&#1055;&#1083;&#1072;&#1085;%20&#1075;&#1086;&#1088;&#1085;&#1099;&#1093;%20&#1088;&#1072;&#1073;&#1086;&#1090;\&#1055;&#1055;&#1043;&#1056;%202007\&#1055;&#1086;&#1103;&#1089;.&#1079;&#1072;&#1087;&#1080;&#1089;&#1082;&#1072;\&#1057;&#1074;&#1086;&#1076;&#1085;&#1099;&#1077;%20&#1090;&#1072;&#1073;.%20&#1087;.1-&#1087;.15%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DOC%20my\&#1048;3\&#1052;&#1040;&#1070;\&#1056;&#1072;&#1073;&#1086;&#1095;&#1080;&#1077;%20&#1090;&#1072;&#1073;&#1083;&#1080;&#1094;&#1099;%20&#1076;&#1083;&#1103;%20&#1086;&#1090;&#1095;&#1077;&#1090;&#1085;&#1086;&#1089;&#1090;&#1080;%20&#1087;&#1086;%20&#1052;&#1057;&#1060;&#1054;.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360%20Accounts%20Receivables%20TD%20Polymetall%20@30%2006%202008"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2277%20Adjustments%20SPb%20propose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4;&#1090;&#1095;&#1077;&#1090;&#1085;&#1086;&#1089;&#1090;&#1100;\2002%20&#1075;&#1086;&#1076;\&#1046;&#1091;&#1088;&#1058;&#1077;&#1093;%20I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055;&#1058;&#1059;\&#1054;&#1073;&#1097;&#1072;&#1103;%20&#1087;&#1072;&#1087;&#1082;&#1072;\&#1041;&#1102;&#1076;&#1078;&#1077;&#1090;&#1085;&#1099;&#1081;%20&#1087;&#1088;&#1086;&#1094;&#1077;&#1089;&#1089;\&#1056;&#1072;&#1073;&#1086;&#1090;&#1072;%20&#1085;&#1072;&#1076;%20&#1073;&#1102;&#1076;&#1078;&#1077;&#1090;&#1086;&#1084;%202009%20&#1075;\&#1057;&#1052;\&#1044;&#1091;&#1082;&#1072;&#1090;\KIR-ZAPISKA\&#1055;&#1088;&#1086;&#1077;&#1082;&#1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Documents%20and%20Settings\garkach\Local%20Settings\Temporary%20Internet%20Files\OLK70\KIR-ZAPISKA\&#1055;&#1088;&#1086;&#1077;&#1082;&#109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54FA075\&#1055;&#1088;&#1086;&#1077;&#1082;&#109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CG\Treasury\&#1055;&#1050;%20&#1085;&#1072;%20200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Documents%20and%20Settings\larinp\&#1052;&#1086;&#1080;%20&#1076;&#1086;&#1082;&#1091;&#1084;&#1077;&#1085;&#1090;&#1099;\&#1045;&#1078;&#1077;&#1076;&#1085;&#1077;&#1074;&#1085;&#1099;&#1077;%20&#1088;&#1072;&#1087;&#1086;&#1088;&#1090;&#1099;\&#1087;&#1088;&#1086;&#1075;&#1088;&#1072;&#1084;&#1084;&#1072;%20&#1048;&#1083;&#1100;&#1076;&#1072;&#1088;&#1072;\&#1057;&#1087;&#1088;&#1072;&#1074;&#1086;&#1095;&#1085;&#1080;&#108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ZSRV\EXCH\&#1060;&#1080;&#1085;&#1072;&#1085;&#1089;&#1086;&#1074;&#1086;-&#1072;&#1085;&#1072;&#1083;&#1080;&#1090;&#1080;&#1095;&#1077;&#1089;&#1082;&#1080;&#1081;%20&#1086;&#1090;&#1076;&#1077;&#1083;\&#1054;&#1090;&#1095;&#1077;&#1090;&#1085;&#1086;&#1089;&#1090;&#1100;%20&#1044;&#1077;&#1087;&#1072;&#1088;&#1090;&#1072;&#1084;&#1077;&#1085;&#1090;&#1072;%20&#1057;&#1085;&#1072;&#1073;&#1078;&#1077;&#1085;&#1080;&#1103;\&#1051;&#1080;&#1094;&#1077;&#1074;&#1072;&#1103;&#1050;&#1072;&#1088;&#1090;&#1072;&#1064;&#1058;&#1056;&#1048;&#1055;&#1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40;&#1085;&#1076;&#1088;&#1077;&#1081;\&#1055;&#1083;&#1072;&#1090;&#1077;&#1078;&#1080;\&#1056;&#1072;&#1073;&#1086;&#1090;&#107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rait\PolyStorage\Home\berezkin\LOCALS~1\Temp\Rar$DI00.472\U1604\Models\Received%20Models\BanksModel-Ju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S2\Data\Documents%20and%20Settings\nigmatylin\&#1052;&#1086;&#1080;%20&#1076;&#1086;&#1082;&#1091;&#1084;&#1077;&#1085;&#1090;&#1099;\&#1041;&#1102;&#1076;&#1078;&#1077;&#1090;&#1099;\&#1054;&#1082;&#1090;&#1103;&#1073;&#1088;&#1100;\&#1041;&#1102;&#1076;&#1078;&#1077;&#1090;%20&#1086;&#1082;&#1090;&#1103;&#1073;&#1088;&#1100;%20&#1056;&#1059;&#105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lat8\common\&#1044;&#1086;&#1082;&#1091;&#1084;&#1077;&#1085;&#1090;&#1099;\&#1054;&#1090;&#1095;&#1105;&#1090;&#1099;%202006&#1075;\1%20&#1082;&#1074;&#1072;&#1088;&#1090;&#1072;&#1083;\&#1054;&#1090;&#1095;&#1077;&#1090;%20&#1087;&#1086;%20&#1101;&#1083;%20%20&#1101;&#1085;&#1077;&#1088;&#1075;&#1080;&#1080;%20&#1079;&#1072;%201%20&#1082;&#1074;&#1072;&#1088;&#1090;&#1072;&#1083;%2020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Documents%20and%20Settings\aleksandrov\Local%20Settings\Temporary%20Internet%20Files\Content.Outlook\X5A48S18\&#1052;&#1054;&#1044;&#1045;&#1051;&#1068;%20&#1040;&#1083;&#1073;&#1072;&#1079;&#1080;&#1085;&#108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CG\Treasury\&#1055;&#1050;%20&#1085;&#1072;%202004%2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1055;&#1041;&#1059;\&#1059;&#1041;&#1080;&#1054;\&#1059;&#1055;&#1056;&#1040;&#1042;&#1051;&#1071;&#1045;&#1052;&#1067;&#1045;%20&#1055;&#1056;&#1045;&#1044;&#1055;&#1056;&#1048;&#1071;&#1058;&#1048;&#1071;%202011\&#1054;&#1058;&#1063;&#1045;&#1058;&#1067;\&#1045;&#1046;&#1045;&#1052;&#1045;&#1057;&#1071;&#1063;&#1053;&#1040;&#1071;%20&#1054;&#1058;&#1063;&#1045;&#1058;&#1053;&#1054;&#1057;&#1058;&#1068;\&#1072;&#1074;&#1075;&#1091;&#1089;&#1090;%202011\&#1044;&#1045;&#1051;&#1054;&#1049;&#1058;%20&#1072;&#1074;&#1075;&#1091;&#1089;&#1090;%202011\Cash%20Cost\&#1082;%20&#1086;&#1090;&#1087;&#1088;&#1072;&#1074;&#1082;&#1077;\&#1060;&#1040;&#1050;&#1058;%20&#1088;&#1072;&#1089;&#1095;&#1077;&#1090;%20&#1072;&#1074;&#1075;&#1091;&#1089;&#1090;%2020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1087;&#1088;&#1086;&#1075;&#1088;&#1072;&#1084;&#1084;&#1072;%20&#1048;&#1083;&#1100;&#1076;&#1072;&#1088;&#1072;\&#1057;&#1077;&#1085;&#1090;&#1103;&#1073;&#1088;&#1100;%202002\&#1057;&#1077;&#1085;&#1090;&#1103;&#1073;&#1088;&#1100;%20&#1088;&#1072;&#1073;&#1086;&#1095;&#1080;&#1081;%2020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Y:\Documents%20and%20Settings\eremeeva\Local%20Settings\Temporary%20Internet%20Files\OLK5\&#1058;&#1069;&#1054;%20&#1082;&#1086;&#1085;&#1076;.&#1051;&#1091;&#1085;&#1085;&#1086;&#1077;_&#1087;&#1086;&#1089;&#1083;\home\suhanov\&#1052;&#1086;&#1080;%20&#1076;&#1086;&#1082;&#1091;&#1084;&#1077;&#1085;&#1090;&#1099;\&#1087;&#1086;&#1083;&#1080;&#1084;&#1077;&#1090;&#1072;&#1083;&#1083;\2005\&#1058;&#1069;&#1054;%20&#1082;&#1086;&#1085;&#1076;&#1080;&#1094;&#1080;&#1081;%20&#1044;&#1091;&#1082;&#1072;&#1090;\&#1058;&#1069;&#1054;%20&#1082;&#1086;&#1085;&#1076;&#1080;&#1094;&#1080;&#1081;%20&#1044;&#1091;&#1082;&#1072;&#1090;%20(&#1101;&#1082;&#1086;&#1085;&#1086;&#1084;&#1080;&#1082;&#107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u-server\obshaya\&#1051;&#1091;&#1085;&#1072;-&#1079;&#1072;&#1087;&#1080;&#1089;&#1082;&#1072;-&#1072;&#1088;&#1093;&#1080;&#1074;\TOM2\GRAFIC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1\c\&#1052;&#1086;&#1080;%20&#1076;&#1086;&#1082;&#1091;&#1084;&#1077;&#1085;&#1090;&#1099;\&#1052;&#1086;&#1103;%20&#1088;&#1072;&#1073;&#1086;&#1090;&#1072;\&#1056;&#1072;&#1089;&#1093;&#1086;&#1076;%20&#1042;&#1042;%20&#1074;%202001%20&#1075;\&#1056;&#1072;&#1089;&#1093;&#1086;&#1076;%20&#1042;&#1042;%20&#1074;%202001%20&#107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2\Data\!!!%20&#1042;&#1085;&#1091;&#1090;&#1088;&#1077;&#1085;&#1085;&#1103;&#1103;%20&#1087;&#1086;&#1095;&#1090;&#1072;\%23%23%23&#1050;&#1088;&#1080;&#1079;&#1080;&#1089;\&#1042;&#1085;&#1091;&#1090;&#1088;&#1077;&#1085;&#1085;&#1103;&#1103;%20&#1087;&#1086;&#1095;&#1090;&#1072;\&#1055;&#1077;&#1083;&#1100;&#1084;&#1077;&#1085;&#1077;&#1074;%20&#1057;&#1077;&#1088;&#1075;&#1077;&#1081;\&#1057;&#1077;&#1085;&#1090;&#1103;&#1073;&#1088;&#1100;&#1089;&#1082;&#1080;&#1077;%20&#1087;&#1083;&#1072;&#1085;&#1099;%2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Y:\Data\Docs\&#1054;&#1058;&#1063;&#1045;&#1058;&#1053;&#1054;&#1057;&#1058;&#1068;\reports%20for%20IPO\&#1052;&#1045;&#1057;&#1071;&#1063;&#1053;&#1040;&#1071;%20&#1054;&#1058;&#1063;&#1045;&#1058;&#1053;&#1054;&#1057;&#1058;&#1068;%20&#1044;&#1051;&#1071;%20&#1044;&#1045;&#1051;&#1054;&#1049;&#1058;\&#1052;&#1077;&#1089;&#1103;&#1095;&#1085;&#1072;&#1103;%20&#1086;&#1090;&#1095;&#1077;&#1090;&#1085;&#1086;&#1089;&#1090;&#1100;%20&#1044;&#1077;&#1083;&#1086;&#1081;&#1090;_&#1048;&#1102;&#1083;&#1100;%202011\&#1052;&#1086;&#1076;&#1077;&#1083;&#1080;\&#1052;&#1054;&#1044;&#1045;&#1051;&#1068;%20&#1086;&#1073;&#1097;&#1072;&#110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1PEO\&#1041;&#1070;&#1044;&#1046;&#1045;&#1058;\&#1055;&#1088;&#1086;&#1077;&#1082;&#1090;%20&#1073;&#1102;&#1076;&#1078;&#1077;&#1090;&#1072;%20&#1085;&#1072;%2005-06\&#1048;&#1058;&#1054;&#1043;&#1054;&#1042;&#1040;&#1071;\End\&#1055;&#1041;&#1059;\_&#1041;&#1102;&#1076;&#1078;&#1077;&#1090;&#1099;\&#1056;&#1072;&#1073;&#1086;&#1095;&#1080;&#1077;%20&#1073;&#1102;&#1076;&#1078;&#1077;&#1090;&#1099;%202005\&#1056;&#1040;&#1041;&#1054;&#1063;&#1048;&#1049;%20&#1041;&#1070;&#1044;&#1046;&#1045;&#1058;%202005%20&#1047;&#1057;&#1059;\&#1041;&#1070;&#1044;&#1046;&#1045;&#1058;%20&#1047;&#1057;&#1059;%202005%20(&#1056;&#1040;&#1041;&#1054;&#1063;&#1040;&#1071;%20&#1042;&#1045;&#1056;&#1057;&#1048;&#1071;%20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BUDGET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Polymetal_data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at8\common\Apshtein\Hak-doc\&#1043;&#1088;&#1072;&#1092;-&#1088;&#1072;&#1079;&#107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1054;&#1089;&#1085;&#1086;&#1074;&#1085;&#1086;&#1081;\Polymetal\9%20months%202006\WINDOWS\TEMP\notesEA312D\Restatement_file_2004%2021.05.2005\Mapping%20Cons%20file%20to%20FS%202003\Mapping%20Cons%20file%20to%20FS%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честь"/>
      <sheetName val="Произв-ть"/>
      <sheetName val="Структура ФЗП 2 п.г."/>
      <sheetName val="Структура ФЗП 4 кв"/>
      <sheetName val="ФЗП 4 кв 2004 ОГГК"/>
      <sheetName val="Проект2002"/>
      <sheetName val="ИТОГОВАЯ"/>
      <sheetName val="KAR10"/>
      <sheetName val="Контакты"/>
      <sheetName val="Рез-т"/>
      <sheetName val="Лист1"/>
      <sheetName val="E&amp;PM"/>
      <sheetName val="CapX"/>
      <sheetName val="Exploration"/>
      <sheetName val="Maint"/>
      <sheetName val="SiteConstr"/>
      <sheetName val="Processing"/>
      <sheetName val="SiteGen"/>
      <sheetName val="SurfaceMine"/>
      <sheetName val="UGMine"/>
      <sheetName val="СДМ"/>
      <sheetName val="грузовой тр"/>
      <sheetName val="Факт"/>
      <sheetName val="Sheet1"/>
      <sheetName val="Варианты обеспечения"/>
      <sheetName val="Лист_2"/>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Варианты размещение оборудован."/>
      <sheetName val="Источник энергии"/>
      <sheetName val="Склады"/>
      <sheetName val="Выработки"/>
      <sheetName val="У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ed Budget"/>
      <sheetName val="Links to Word"/>
      <sheetName val="besc"/>
      <sheetName val="Esc Rates"/>
      <sheetName val="Расчет-выпуск"/>
      <sheetName val="#REF"/>
      <sheetName val="Labor"/>
      <sheetName val="Input"/>
      <sheetName val="Exploration"/>
      <sheetName val="#ССЫЛКА"/>
    </sheetNames>
    <sheetDataSet>
      <sheetData sheetId="0" refreshError="1">
        <row r="1894">
          <cell r="B1894">
            <v>1.59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CF"/>
      <sheetName val="Summary of Misstatements"/>
      <sheetName val="12 разд. все"/>
      <sheetName val="Profit and loss"/>
      <sheetName val="Bal Sheet"/>
      <sheetName val="HideSheet"/>
      <sheetName val="Profit'n'loss st"/>
      <sheetName val="Inf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equity ob"/>
      <sheetName val="Consolid Y2010"/>
      <sheetName val="Consolid Y2009"/>
      <sheetName val="INSERT HERE"/>
      <sheetName val="Mappings"/>
      <sheetName val="MAPPINGS FINAL"/>
      <sheetName val="Update Status"/>
      <sheetName val="Consolid transactions"/>
      <sheetName val="Insurance stock"/>
      <sheetName val="Tickmarks"/>
      <sheetName val="FINAL MAPPING"/>
      <sheetName val="Reconciliation with base"/>
      <sheetName val="Segment note"/>
      <sheetName val="Worksheet in 2270 Consolidated "/>
      <sheetName val="TRANSACTIONS"/>
      <sheetName val="Sheet1"/>
      <sheetName val="PBE Capex"/>
    </sheetNames>
    <sheetDataSet>
      <sheetData sheetId="0" refreshError="1">
        <row r="6">
          <cell r="A6" t="str">
            <v xml:space="preserve">Cash and cash equivalents </v>
          </cell>
        </row>
        <row r="100">
          <cell r="B100">
            <v>320191.73329330643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sheetName val="свод_физ"/>
      <sheetName val="свод"/>
      <sheetName val="1 кв"/>
      <sheetName val="2 кв"/>
      <sheetName val="3 кв"/>
      <sheetName val="4 кв"/>
    </sheetNames>
    <sheetDataSet>
      <sheetData sheetId="0">
        <row r="9">
          <cell r="B9">
            <v>31.1035</v>
          </cell>
        </row>
        <row r="11">
          <cell r="B11">
            <v>30</v>
          </cell>
        </row>
        <row r="12">
          <cell r="B12">
            <v>71.432000000000002</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Procedures"/>
      <sheetName val="Threshold Table"/>
      <sheetName val="Tickmarks"/>
      <sheetName val="Income Statement"/>
      <sheetName val="Ratios"/>
      <sheetName val="Balance Sheet"/>
      <sheetName val="12 разд. все"/>
      <sheetName val="Anlagevermögen"/>
      <sheetName val="Inf"/>
      <sheetName val="PagD"/>
      <sheetName val="свод_$"/>
    </sheetNames>
    <sheetDataSet>
      <sheetData sheetId="0" refreshError="1">
        <row r="32">
          <cell r="C32">
            <v>0</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платы"/>
      <sheetName val="Транспорт"/>
      <sheetName val="план по управлениям"/>
      <sheetName val="план по филиалам"/>
      <sheetName val="по управлениям"/>
      <sheetName val="по филиалам"/>
      <sheetName val="реестр отгрузка"/>
      <sheetName val="План по филиалам1"/>
      <sheetName val="по управлениям (2)"/>
      <sheetName val="Транспорт (2)"/>
      <sheetName val="план по управлениям (2)"/>
      <sheetName val="Служебный"/>
      <sheetName val="Escalated Budget"/>
      <sheetName val="текучесть"/>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Journals"/>
      <sheetName val="Лист1"/>
      <sheetName val="TА7"/>
      <sheetName val="Закупки"/>
      <sheetName val="Услов"/>
      <sheetName val="F1_detail"/>
      <sheetName val="TasAt"/>
      <sheetName val="Bendra"/>
      <sheetName val="Договор № 356Л01001"/>
      <sheetName val="формы КБ 2"/>
      <sheetName val="1. основная деят."/>
      <sheetName val="титул"/>
      <sheetName val="2. коммерческие"/>
      <sheetName val="3. накладные"/>
      <sheetName val="4. прочее"/>
      <sheetName val="5. инвестиции"/>
      <sheetName val="6. финансы"/>
      <sheetName val="стат"/>
      <sheetName val="Исходные"/>
      <sheetName val="#REF"/>
      <sheetName val="реестротгрузка"/>
      <sheetName val="Кедровский"/>
      <sheetName val="ОС"/>
      <sheetName val="Расшифровка затрат"/>
      <sheetName val="Ликв. ком.ПЕ"/>
      <sheetName val="Tax Rollforward as of 30.06.05"/>
      <sheetName val="dates"/>
      <sheetName val="Tickmarks"/>
      <sheetName val="Бюджет эл.энергии"/>
      <sheetName val="об"/>
      <sheetName val="Коэфф"/>
      <sheetName val="МСФО"/>
      <sheetName val="Бюдж реал уг прод"/>
      <sheetName val="ПЭБ-1-01"/>
      <sheetName val="SPR"/>
      <sheetName val="ФС"/>
      <sheetName val="Номенклатура"/>
      <sheetName val="гр"/>
      <sheetName val="реестр_оплаты"/>
      <sheetName val="план_по_управлениям"/>
      <sheetName val="план_по_филиалам"/>
      <sheetName val="по_управлениям"/>
      <sheetName val="по_филиалам"/>
      <sheetName val="реестр_отгрузка"/>
      <sheetName val="План_по_филиалам1"/>
      <sheetName val="по_управлениям_(2)"/>
      <sheetName val="Транспорт_(2)"/>
      <sheetName val="план_по_управлениям_(2)"/>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Услуги"/>
      <sheetName val="RAS BS"/>
      <sheetName val="бизнесплан"/>
      <sheetName val="Процедуры"/>
      <sheetName val="2005"/>
      <sheetName val="янв-май GAAP"/>
      <sheetName val="янв-июнь GAAP"/>
      <sheetName val="янв-май РСБУ"/>
      <sheetName val="янв-фев GAAP"/>
      <sheetName val="янв-мар GAAP"/>
      <sheetName val="янв-апр GAAP"/>
      <sheetName val="янв -фев РСБУ"/>
      <sheetName val="янв-мар РСБУ"/>
      <sheetName val="янв-апр РСБУ"/>
      <sheetName val="Поставщики К"/>
      <sheetName val="16пКГМК(по оплате)"/>
      <sheetName val="Шупр"/>
      <sheetName val="Pieņēmumi"/>
      <sheetName val="СпрПред"/>
      <sheetName val="Допущения"/>
      <sheetName val="РСБУ_МСФО"/>
      <sheetName val="Проводки_02"/>
      <sheetName val="УрРасч"/>
      <sheetName val="АКРасч"/>
      <sheetName val="F4"/>
      <sheetName val="расшифровка ф 2"/>
      <sheetName val="F3"/>
      <sheetName val="Справочно"/>
      <sheetName val="Flash Report SDC(EUR)"/>
      <sheetName val="Tr"/>
      <sheetName val="UPR"/>
      <sheetName val="стр_145 рос_"/>
      <sheetName val="стр_515"/>
      <sheetName val="стр_511"/>
      <sheetName val="Ис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Sales and Volumes"/>
      <sheetName val="Проект2002"/>
    </sheetNames>
    <sheetDataSet>
      <sheetData sheetId="0"/>
      <sheetData sheetId="1"/>
      <sheetData sheetId="2"/>
      <sheetData sheetId="3"/>
      <sheetData sheetId="4"/>
      <sheetData sheetId="5"/>
      <sheetData sheetId="6">
        <row r="40">
          <cell r="C40">
            <v>0</v>
          </cell>
        </row>
        <row r="42">
          <cell r="C42">
            <v>0</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Charts"/>
      <sheetName val="H&amp;S "/>
      <sheetName val="Employees "/>
      <sheetName val="Climate Change "/>
      <sheetName val="Environment"/>
      <sheetName val="Biodiversity"/>
      <sheetName val="Communities"/>
      <sheetName val="Economic"/>
      <sheetName val="energy"/>
      <sheetName val="water"/>
      <sheetName val="waste"/>
      <sheetName val="env_exp"/>
      <sheetName val="Governance and Ethics"/>
      <sheetName val="Site level"/>
      <sheetName val="Reportable Segments"/>
      <sheetName val="charts_ch1"/>
      <sheetName val="charts_ch2"/>
      <sheetName val="charts_ch3"/>
      <sheetName val="charts_ch4"/>
      <sheetName val="charts_ch5"/>
      <sheetName val="charts_ch6"/>
      <sheetName val="charts_ch7"/>
      <sheetName val="charts_ch8"/>
      <sheetName val="map figures"/>
      <sheetName val="headcount"/>
      <sheetName val="in-text numb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sheetName val="Other taxes"/>
      <sheetName val="VAT reconciliation"/>
      <sheetName val="Tickmarks"/>
      <sheetName val=" Tax rollforward-2002"/>
      <sheetName val="Profits Tax"/>
      <sheetName val="Road users tax"/>
      <sheetName val="UST"/>
      <sheetName val="Tax Payments"/>
      <sheetName val="Personal income tax"/>
      <sheetName val="Input VAT compliance"/>
      <sheetName val="Escalated Budget"/>
      <sheetName val="Setup"/>
      <sheetName val="Breakdown"/>
      <sheetName val="Confirmations @30.09.2006"/>
      <sheetName val="COS reconciliation"/>
      <sheetName val="RJEs, AJEs, IAS 29"/>
      <sheetName val="IAS 29"/>
      <sheetName val="RAS FS"/>
      <sheetName val="LINK"/>
      <sheetName val="Выбытие"/>
      <sheetName val="НаНачалоОП"/>
      <sheetName val="Приход"/>
      <sheetName val="ADJUST"/>
      <sheetName val="РСБУ_МСФО"/>
      <sheetName val="Rollfwd"/>
      <sheetName val="Inventory breakdown"/>
      <sheetName val="AJEs"/>
      <sheetName val="BS"/>
      <sheetName val="Links"/>
      <sheetName val="Tax Movement"/>
      <sheetName val="Reconciliation"/>
      <sheetName val="TB 2004"/>
      <sheetName val="Справочники"/>
      <sheetName val="Breakdown @30.09.2008"/>
      <sheetName val="5"/>
      <sheetName val="References"/>
      <sheetName val="N31"/>
      <sheetName val="реестр отгрузка"/>
      <sheetName val="FA,CIP&amp;EFI PHYSICAL OBSERVATION"/>
      <sheetName val="Summary (COS)"/>
      <sheetName val="Rollforward"/>
      <sheetName val="selection"/>
      <sheetName val="Breakdown Dr 10 Cr 6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RE check"/>
      <sheetName val="Consolid Y2009"/>
      <sheetName val="Consolid Y 2008"/>
      <sheetName val="TRANSACTIONS"/>
      <sheetName val="Mappings"/>
      <sheetName val="MAPPINGS FINAL"/>
      <sheetName val="Update Status"/>
      <sheetName val="Tickmarks"/>
      <sheetName val="PY CONSOLID AJE Reconciliation"/>
      <sheetName val="Other"/>
      <sheetName val="Worksheet in (C) 2270 Consolida"/>
    </sheetNames>
    <sheetDataSet>
      <sheetData sheetId="0" refreshError="1">
        <row r="72">
          <cell r="B72">
            <v>914331</v>
          </cell>
        </row>
        <row r="78">
          <cell r="B78">
            <v>538756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ОГР"/>
      <sheetName val="П-4 ПГР"/>
      <sheetName val="П-5"/>
      <sheetName val="П-6"/>
      <sheetName val="П-6а"/>
      <sheetName val="П-7"/>
      <sheetName val="П-8"/>
      <sheetName val="П-9"/>
      <sheetName val="П-10"/>
      <sheetName val="П-11"/>
      <sheetName val="П-12"/>
      <sheetName val="П-13, П-14.1, П-14.2"/>
      <sheetName val="П-14"/>
      <sheetName val="П-15-1, П-15-2"/>
      <sheetName val="П-15-2"/>
      <sheetName val="П-16"/>
      <sheetName val="Опасные зоны"/>
      <sheetName val="1_5_1 СХЕМА ТРАНСП РУДЫ"/>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VAT"/>
      <sheetName val="Other taxes"/>
      <sheetName val="VAT reconciliation"/>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RJE"/>
      <sheetName val="Note"/>
      <sheetName val="rfwd &quot;Polymetall TD&quot; "/>
      <sheetName val="brkdwn &quot;Polimetall TD&quot; "/>
      <sheetName val="Advances for FA"/>
      <sheetName val="Ageing "/>
      <sheetName val="Tickmarks"/>
      <sheetName val="PBE "/>
      <sheetName val="AR Trade analysis"/>
      <sheetName val="Sheet2"/>
      <sheetName val="Prepayments to sup."/>
    </sheetNames>
    <sheetDataSet>
      <sheetData sheetId="0"/>
      <sheetData sheetId="1"/>
      <sheetData sheetId="2">
        <row r="25">
          <cell r="D25">
            <v>218654.11377</v>
          </cell>
        </row>
        <row r="28">
          <cell r="D28">
            <v>235012.81597</v>
          </cell>
        </row>
        <row r="38">
          <cell r="F38">
            <v>19495.520980000008</v>
          </cell>
        </row>
        <row r="39">
          <cell r="D39">
            <v>19486.557299999997</v>
          </cell>
          <cell r="F39">
            <v>19648.325580000004</v>
          </cell>
        </row>
      </sheetData>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amp;RJE"/>
      <sheetName val="1"/>
      <sheetName val="2"/>
      <sheetName val="3"/>
      <sheetName val="4"/>
      <sheetName val="5"/>
      <sheetName val="6"/>
      <sheetName val="7"/>
      <sheetName val="8"/>
      <sheetName val="new adj=&gt;"/>
      <sheetName val="9.1"/>
      <sheetName val="9.2"/>
      <sheetName val="10"/>
      <sheetName val="11"/>
      <sheetName val="=&gt;"/>
      <sheetName val="12"/>
      <sheetName val="IR"/>
    </sheetNames>
    <sheetDataSet>
      <sheetData sheetId="0">
        <row r="28">
          <cell r="F28">
            <v>-4216.9221610767454</v>
          </cell>
        </row>
        <row r="30">
          <cell r="L30">
            <v>-4878</v>
          </cell>
        </row>
        <row r="49">
          <cell r="E49">
            <v>11246.300000000001</v>
          </cell>
        </row>
        <row r="57">
          <cell r="E57">
            <v>685.75</v>
          </cell>
        </row>
        <row r="65">
          <cell r="L65">
            <v>15684</v>
          </cell>
        </row>
        <row r="72">
          <cell r="E72">
            <v>7361.6186399999997</v>
          </cell>
        </row>
        <row r="80">
          <cell r="E80">
            <v>10260.153999999999</v>
          </cell>
        </row>
        <row r="88">
          <cell r="E88">
            <v>26304.815999999999</v>
          </cell>
        </row>
        <row r="97">
          <cell r="E97">
            <v>10617.917734724291</v>
          </cell>
        </row>
        <row r="106">
          <cell r="E106">
            <v>9119.9485651834511</v>
          </cell>
        </row>
        <row r="115">
          <cell r="F115">
            <v>-13226.669091297124</v>
          </cell>
        </row>
        <row r="131">
          <cell r="E131">
            <v>10462.840550000001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1"/>
      <sheetName val="ПосутИтог"/>
      <sheetName val="БД"/>
      <sheetName val="Склад"/>
      <sheetName val="Цементат"/>
      <sheetName val="ОперСводка"/>
      <sheetName val="Справка"/>
      <sheetName val="Expense Summary"/>
      <sheetName val="TI_Inputs"/>
      <sheetName val="Б130-1(1)"/>
      <sheetName val="проект2002"/>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Рез-т"/>
      <sheetName val="Проект2002"/>
      <sheetName val="Б130-1(1)"/>
      <sheetName val="Расчет-выпуск"/>
      <sheetName val="Lists"/>
      <sheetName val="текучесть"/>
    </sheetNames>
    <sheetDataSet>
      <sheetData sheetId="0">
        <row r="28">
          <cell r="L28">
            <v>0.5</v>
          </cell>
        </row>
      </sheetData>
      <sheetData sheetId="1">
        <row r="28">
          <cell r="L28">
            <v>0.5</v>
          </cell>
        </row>
      </sheetData>
      <sheetData sheetId="2">
        <row r="28">
          <cell r="L28">
            <v>0.5</v>
          </cell>
        </row>
      </sheetData>
      <sheetData sheetId="3">
        <row r="28">
          <cell r="L28">
            <v>0.5</v>
          </cell>
        </row>
      </sheetData>
      <sheetData sheetId="4">
        <row r="28">
          <cell r="L28">
            <v>0.5</v>
          </cell>
        </row>
      </sheetData>
      <sheetData sheetId="5">
        <row r="28">
          <cell r="L28">
            <v>0.5</v>
          </cell>
        </row>
      </sheetData>
      <sheetData sheetId="6">
        <row r="28">
          <cell r="L28">
            <v>0.5</v>
          </cell>
        </row>
      </sheetData>
      <sheetData sheetId="7">
        <row r="28">
          <cell r="L28">
            <v>0.5</v>
          </cell>
        </row>
      </sheetData>
      <sheetData sheetId="8" refreshError="1">
        <row r="28">
          <cell r="L28">
            <v>0.5</v>
          </cell>
          <cell r="N28">
            <v>1.27</v>
          </cell>
        </row>
        <row r="29">
          <cell r="L29">
            <v>1.2</v>
          </cell>
          <cell r="M29">
            <v>2.2999999999999998</v>
          </cell>
        </row>
      </sheetData>
      <sheetData sheetId="9"/>
      <sheetData sheetId="10"/>
      <sheetData sheetId="11"/>
      <sheetData sheetId="12"/>
      <sheetData sheetId="13" refreshError="1">
        <row r="18">
          <cell r="K18">
            <v>20.2</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M28">
            <v>0.66</v>
          </cell>
          <cell r="N28">
            <v>1.27</v>
          </cell>
        </row>
        <row r="29">
          <cell r="L29">
            <v>1.2</v>
          </cell>
          <cell r="M29">
            <v>2.2999999999999998</v>
          </cell>
          <cell r="N29">
            <v>3.5</v>
          </cell>
        </row>
      </sheetData>
      <sheetData sheetId="9"/>
      <sheetData sheetId="10"/>
      <sheetData sheetId="11"/>
      <sheetData sheetId="12"/>
      <sheetData sheetId="13" refreshError="1">
        <row r="18">
          <cell r="K18">
            <v>20.2</v>
          </cell>
        </row>
        <row r="31">
          <cell r="K31">
            <v>24.6</v>
          </cell>
        </row>
        <row r="44">
          <cell r="K44">
            <v>31</v>
          </cell>
        </row>
      </sheetData>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N28">
            <v>1.27</v>
          </cell>
        </row>
      </sheetData>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текучесть"/>
      <sheetName val="Произв-ть"/>
      <sheetName val="Структура ФЗП 2 п.г."/>
      <sheetName val="Структура ФЗП 4 кв"/>
      <sheetName val="ФЗП 4 кв 2004 ОГГК"/>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Заря"/>
      <sheetName val="Гранич"/>
      <sheetName val="М3"/>
      <sheetName val="M4"/>
      <sheetName val="Г-кпр-ти"/>
      <sheetName val="Календ"/>
      <sheetName val="Кал-вып"/>
      <sheetName val="KAR10"/>
      <sheetName val="K11-2"/>
      <sheetName val="K11-8"/>
      <sheetName val="K11-3"/>
      <sheetName val="m5-p-kar10"/>
      <sheetName val="Табл4-3"/>
      <sheetName val="Лист1"/>
      <sheetName val="Баланс (2)"/>
      <sheetName val="Баланс"/>
      <sheetName val="Тр-т"/>
      <sheetName val="Макрос"/>
      <sheetName val="1_4_3 Баланс времени вспом"/>
      <sheetName val="1_4_6 Работа хоз транспорта"/>
      <sheetName val="1_4_7  Перечень техники"/>
      <sheetName val="1_4_8 Кап ремонты"/>
      <sheetName val="свод_$"/>
      <sheetName val="свод_физ"/>
      <sheetName val="свод"/>
      <sheetName val="1 кв"/>
      <sheetName val="2 кв"/>
      <sheetName val="3 кв"/>
      <sheetName val="4 кв"/>
      <sheetName val="ШР_Общее"/>
      <sheetName val="Сводная_таблица"/>
      <sheetName val="свод подп"/>
      <sheetName val=" Tax rollforward-2002"/>
      <sheetName val="Profits Tax"/>
      <sheetName val="VAT"/>
      <sheetName val="Road users tax"/>
      <sheetName val="VAT reconciliation"/>
      <sheetName val="UST"/>
      <sheetName val="Other taxes"/>
      <sheetName val="Tax Payments"/>
      <sheetName val="Personal income tax"/>
      <sheetName val="Input VAT compliance"/>
      <sheetName val="Tickmarks"/>
      <sheetName val="Escalated Budget"/>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Бюджетные операции 3 кв."/>
      <sheetName val="Бюджет 3 кв. с Ам"/>
      <sheetName val="ОПП 3 кв"/>
      <sheetName val="Свод ОПП 3 кв"/>
      <sheetName val="Бюджет 2010"/>
      <sheetName val="Внутр.оборот 3 кв."/>
      <sheetName val="Перевозка руды 3 кв."/>
      <sheetName val="Выручка 3 кв."/>
      <sheetName val="План ПП"/>
      <sheetName val="ФАКТ ПП"/>
      <sheetName val="ПП"/>
      <sheetName val="Форма2 1 пол"/>
      <sheetName val="Форма 2 9 мес"/>
      <sheetName val="Прил. №2"/>
      <sheetName val="21"/>
      <sheetName val="20"/>
      <sheetName val="43"/>
      <sheetName val="90,2"/>
      <sheetName val="20ЗИФ"/>
      <sheetName val="26"/>
      <sheetName val="02"/>
      <sheetName val="ТЭП_эксп"/>
      <sheetName val="СЕБЕСТОИМОСТЬ ДЭС"/>
      <sheetName val="СТАТЬЯМ ЗАТРАТ"/>
      <sheetName val="РАСХОДЫ ПО ЦЕНТРАМ (проверка)"/>
      <sheetName val="Основное горное оборуд"/>
      <sheetName val="Выполнение по Кар транспот"/>
      <sheetName val="План_ОГР_2011г"/>
      <sheetName val="БДМ ОЗРК+РК 2011"/>
      <sheetName val="СЕБЕСТОИМОСТЬ ПЕРЕДЕЛЫ"/>
      <sheetName val="ЗАТРАТЫ ЗИФ"/>
      <sheetName val="Себестоимо КВТ"/>
      <sheetName val="ПО ВИДАМ ЗАТРАТ"/>
      <sheetName val="БВР"/>
      <sheetName val="ФЗП"/>
      <sheetName val="РАСХОДЫ ПЕРСОНАЛА"/>
      <sheetName val="СУММОВЫЕ"/>
      <sheetName val="БЮДЖЕТНЫЕ СТАТЬИ"/>
      <sheetName val="РАСХОДЫ ГТТТ"/>
      <sheetName val="НДПИ"/>
      <sheetName val="Афф2011_ОЗРК+РК"/>
      <sheetName val="Реал2011_ОЗРК+РК"/>
      <sheetName val="КОНСТ"/>
      <sheetName val="Выработка электрэ"/>
      <sheetName val="Курс долора май"/>
      <sheetName val="Продажи"/>
      <sheetName val="КЦ_Кубака 08.09"/>
      <sheetName val="КЦ_СК 08.09"/>
      <sheetName val="КВАРЦЕВЫЙ_п"/>
      <sheetName val="БИРКАЧАН_п"/>
      <sheetName val="Контрольные РК 2011"/>
      <sheetName val="Афф2011_РК"/>
      <sheetName val="Реал2011_РК"/>
      <sheetName val="Афф2011_ОЗРК"/>
      <sheetName val="Баланс ДМ 2011. (2)"/>
      <sheetName val="Баланс ДМ 2011."/>
      <sheetName val="Реал2011_ОЗРК"/>
      <sheetName val="ДПП"/>
      <sheetName val="СВ_РАСЧЁТ"/>
      <sheetName val="Распр23"/>
      <sheetName val="Контрольные ОЗРК 2011"/>
      <sheetName val="Баланс ДМ 2011"/>
      <sheetName val="(Ф-6) Движение-08 "/>
      <sheetName val="Протокол"/>
      <sheetName val="Отчет по ТМЦ"/>
      <sheetName val="Планы производства"/>
      <sheetName val="Выгрузка от 23.04."/>
      <sheetName val="Выгрузка от 25.04.11"/>
      <sheetName val="ПО -1"/>
      <sheetName val="Баланс метал"/>
      <sheetName val="Статьи затрат (план-факт)"/>
      <sheetName val="Статьи затрат"/>
      <sheetName val="Отчет"/>
      <sheetName val="20 счет"/>
      <sheetName val="23 счет"/>
      <sheetName val="25 счет"/>
      <sheetName val="26 счет"/>
      <sheetName val="Форма №3"/>
      <sheetName val="Форма №4 Анализ"/>
      <sheetName val="ВМ"/>
      <sheetName val="Отчет по планам производ"/>
      <sheetName val="Выгрузка от 20.07.11"/>
      <sheetName val="Лист3"/>
      <sheetName val="Внутрен оборот"/>
      <sheetName val="ПО-1"/>
      <sheetName val="20 счет (Отчет по проводкам)"/>
      <sheetName val="Лист2"/>
      <sheetName val="Лист4"/>
      <sheetName val="Лист5"/>
      <sheetName val="Лист6"/>
      <sheetName val="23 счет (Отчет по проводкам)"/>
      <sheetName val="25 счет (Отчет по проводкам)"/>
      <sheetName val="26 счет (Отчет по проводкам)"/>
      <sheetName val="Лист7"/>
      <sheetName val="Лист8"/>
      <sheetName val="Лист9"/>
      <sheetName val="Лист10"/>
      <sheetName val="Лист11"/>
      <sheetName val="Лист12"/>
      <sheetName val="Лист13"/>
      <sheetName val="Лист14"/>
      <sheetName val="Лист15"/>
      <sheetName val="Лист17"/>
      <sheetName val="Лист18"/>
      <sheetName val="Лист16"/>
      <sheetName val="Лист19"/>
      <sheetName val="Лист20"/>
      <sheetName val="Лист21"/>
      <sheetName val="для работы"/>
      <sheetName val="Свод (План-Факт)"/>
      <sheetName val="Бюджет (План-Факт)"/>
      <sheetName val="Поступление"/>
      <sheetName val="Модернизация "/>
      <sheetName val="выбытие 01.04.05-30.09.05"/>
      <sheetName val="поступ."/>
      <sheetName val="модерниз."/>
      <sheetName val="списан."/>
      <sheetName val="XLR_NoRangeSheet"/>
      <sheetName val="Рез-т"/>
      <sheetName val="Расчет-выпуск"/>
      <sheetName val="ао драг"/>
      <sheetName val="свод драг"/>
      <sheetName val="ао"/>
      <sheetName val="бгмк"/>
      <sheetName val="ВМХК"/>
      <sheetName val="БГОК"/>
      <sheetName val="ксс"/>
      <sheetName val="ВАЮЗЖР Год"/>
      <sheetName val="АО ЖЦМ"/>
      <sheetName val="АЖР"/>
      <sheetName val="СЖР"/>
      <sheetName val="СОФ"/>
      <sheetName val="ЖОФ"/>
      <sheetName val="ЖМЗ"/>
      <sheetName val="БХМК"/>
      <sheetName val="ЖГОК МХК БГОК м - ц"/>
      <sheetName val="ВЮЗЖР"/>
      <sheetName val="Год ЖГОК МХК БГОК"/>
      <sheetName val="X-rates"/>
      <sheetName val="IS"/>
      <sheetName val="BS"/>
      <sheetName val="CF"/>
      <sheetName val="CE"/>
      <sheetName val="5"/>
      <sheetName val="6"/>
      <sheetName val="7"/>
      <sheetName val="8"/>
      <sheetName val="9"/>
      <sheetName val="10"/>
      <sheetName val="11"/>
      <sheetName val="12"/>
      <sheetName val="15"/>
      <sheetName val="16"/>
      <sheetName val="19"/>
      <sheetName val="22"/>
      <sheetName val="23"/>
      <sheetName val="25"/>
      <sheetName val="29"/>
      <sheetName val="30"/>
      <sheetName val="32"/>
      <sheetName val="LK"/>
      <sheetName val="Отп.раб.январь"/>
      <sheetName val="Отп.раб.февраль"/>
      <sheetName val="Отп.раб.март"/>
      <sheetName val="Оплата ночных"/>
      <sheetName val="Вахта январь"/>
      <sheetName val="Вахта февраль"/>
      <sheetName val="Вахта март"/>
      <sheetName val="Проезд в отпуск"/>
      <sheetName val="Межвахта февраль"/>
      <sheetName val="Межвахта март"/>
      <sheetName val="Оплата проезда по ТК"/>
      <sheetName val="УЧ.отп. январь"/>
      <sheetName val="Уч.отп. февраль"/>
      <sheetName val="Уч.отп.март"/>
      <sheetName val="Оплата проезда вахты"/>
      <sheetName val="При ув. январь"/>
      <sheetName val="При ув.февраль"/>
      <sheetName val="При ув.март"/>
      <sheetName val="Межвахта "/>
      <sheetName val="Оплата дней в пути январь"/>
      <sheetName val="Допик январь"/>
      <sheetName val="Опл.дней в пути февраль"/>
      <sheetName val="Допик февраль"/>
      <sheetName val="Опл.дней в пути март"/>
      <sheetName val="Допик март"/>
      <sheetName val="Вахтовая надбавка"/>
      <sheetName val="Общий свод март"/>
      <sheetName val="Межвахта январь"/>
      <sheetName val="Проездные январь"/>
      <sheetName val="Проездные фераль"/>
      <sheetName val="Проездные март"/>
      <sheetName val="ФСС"/>
      <sheetName val="Сверхурочка"/>
      <sheetName val="Отп.семье январь"/>
      <sheetName val="Отп.семье февраль"/>
      <sheetName val="Отп.семье март"/>
      <sheetName val="1_7_1 План ЦАЛ+ОТК"/>
      <sheetName val="Общепроизводственные"/>
      <sheetName val="1_5_2-ХозТрансп (2)"/>
      <sheetName val="1(свод КР)"/>
      <sheetName val="1(КР)"/>
      <sheetName val="2(КР)"/>
      <sheetName val="3(КР)"/>
      <sheetName val="матер.-во"/>
      <sheetName val="Таблица №1 (2 коп)"/>
      <sheetName val="Таблица № 2 (2 коп)"/>
      <sheetName val="Таблица № 5(2 коп)"/>
      <sheetName val="Таблица № (2 коп) "/>
      <sheetName val="Таблица №4 (2 коп)"/>
      <sheetName val="Данные"/>
      <sheetName val="14--1,2 (2)"/>
      <sheetName val="Ф5"/>
      <sheetName val="Ф6"/>
      <sheetName val="Ф7"/>
      <sheetName val="Ф8"/>
      <sheetName val="Ф9(свод)"/>
      <sheetName val="Ф9(дрова)"/>
      <sheetName val="Ф9(уголь)"/>
      <sheetName val="Ф9(нефть)"/>
      <sheetName val="мест бюд."/>
      <sheetName val="Прилож №1 к Ф1"/>
      <sheetName val="Прилож №2 к Ф1"/>
      <sheetName val="Прилож №3 к Ф1"/>
      <sheetName val="Прилож №5 к Ф1 улус и наслега"/>
      <sheetName val="Прилож №6 к Ф1 респуб."/>
      <sheetName val="рес"/>
      <sheetName val="Прилож №7 к Ф1 федералы"/>
      <sheetName val="фед"/>
      <sheetName val="Прилож №6 к Ф1"/>
      <sheetName val="Прилож №7 к Ф1"/>
      <sheetName val=" по отраслям прил.№7 к Ф1"/>
      <sheetName val="проч"/>
      <sheetName val="Прилож №8 к Ф1 (2)"/>
      <sheetName val="Фор"/>
      <sheetName val="Текст обоснования"/>
      <sheetName val="ОХЗ ГУП"/>
      <sheetName val="ОХЗ КТС"/>
      <sheetName val="ГУП"/>
      <sheetName val="Абый"/>
      <sheetName val="Алдан"/>
      <sheetName val="Аллайх"/>
      <sheetName val="Амга"/>
      <sheetName val="Анаб"/>
      <sheetName val="Булун"/>
      <sheetName val="В-Вил"/>
      <sheetName val="В-Кол"/>
      <sheetName val="В-Янск"/>
      <sheetName val="Вилюй"/>
      <sheetName val="Кыз-Сыр"/>
      <sheetName val="Горный"/>
      <sheetName val="жиган"/>
      <sheetName val="Кобяй"/>
      <sheetName val="Зареч"/>
      <sheetName val="Мег-Кан"/>
      <sheetName val="Мома"/>
      <sheetName val="Намцы"/>
      <sheetName val="Н-Кол"/>
      <sheetName val="Нюрба"/>
      <sheetName val="Оймякон"/>
      <sheetName val="Олекм"/>
      <sheetName val="Оленек"/>
      <sheetName val="С-Кол"/>
      <sheetName val="Сунтары"/>
      <sheetName val="Татта"/>
      <sheetName val="Томпон"/>
      <sheetName val="Джеб-Х"/>
      <sheetName val="Усть-Ал"/>
      <sheetName val="Усть-М"/>
      <sheetName val="Усть-Я"/>
      <sheetName val="Хангал"/>
      <sheetName val="Чурап"/>
      <sheetName val="Эвено-Б"/>
      <sheetName val="Коммунтепл"/>
      <sheetName val="Коммунк"/>
      <sheetName val="Маган"/>
      <sheetName val="АУП"/>
      <sheetName val="ОХЗ филиалов"/>
      <sheetName val="Отнесение общехоз"/>
      <sheetName val="Защит"/>
      <sheetName val="Финансово-экономическое у"/>
      <sheetName val="Пояснения"/>
      <sheetName val="Финансово-экономическое упр"/>
      <sheetName val="Анабар"/>
      <sheetName val="ОСВ Анабар"/>
      <sheetName val="ВЯнск"/>
      <sheetName val="ОСВ Верхоянск"/>
      <sheetName val="Олекма"/>
      <sheetName val="ОСВ Олекма"/>
      <sheetName val="УАлдан"/>
      <sheetName val="ОСВ Усть-Алдан"/>
      <sheetName val="Реестр общ "/>
      <sheetName val="тэ (бюдж)"/>
      <sheetName val="саночистка"/>
      <sheetName val="расчет q по интерполяции"/>
      <sheetName val="форма 1(амортизация)"/>
      <sheetName val="форма 2(амортизация)"/>
      <sheetName val="Свод амортизация"/>
      <sheetName val="форма 3 (аммортизация)"/>
      <sheetName val="форма 4 (амортизация)"/>
      <sheetName val="Аналитика"/>
      <sheetName val="Телефон"/>
      <sheetName val="Свод (филиалы с резерв)"/>
      <sheetName val="Свод (филиалы)"/>
      <sheetName val="Санкционированный бюджет"/>
      <sheetName val="ЦФО"/>
      <sheetName val="Аллаиха"/>
      <sheetName val="Верхневил"/>
      <sheetName val="Верхнекол"/>
      <sheetName val="Верхоян"/>
      <sheetName val="Жиганский"/>
      <sheetName val="Заречье"/>
      <sheetName val="Мегин_Канг"/>
      <sheetName val="Н_Кол"/>
      <sheetName val="Среднекол"/>
      <sheetName val="Сунтар"/>
      <sheetName val="Томпо"/>
      <sheetName val="Джебарики"/>
      <sheetName val="У_Алдан"/>
      <sheetName val="Чурапча"/>
      <sheetName val="Эв_Быт"/>
      <sheetName val="ИД"/>
      <sheetName val="КТС"/>
      <sheetName val="КК"/>
      <sheetName val="резерв"/>
      <sheetName val="вилюйск"/>
      <sheetName val="заречный"/>
      <sheetName val="Проверка"/>
      <sheetName val="Соц выплаты распред"/>
      <sheetName val="закуп тн"/>
      <sheetName val="закуп руб"/>
      <sheetName val="хранение"/>
      <sheetName val="транспорт"/>
      <sheetName val="транспорт ЖД"/>
      <sheetName val="транспорт водный фрахт"/>
      <sheetName val="транспортавто"/>
      <sheetName val="анализ"/>
      <sheetName val="СВОД не стирать"/>
      <sheetName val="ФКК"/>
      <sheetName val="TDSheet"/>
      <sheetName val="прилож с 1вар жилф по дог сМО"/>
      <sheetName val="приложение с изм жилфонд"/>
      <sheetName val="1(вс)Арылах"/>
      <sheetName val="1(вс)Эльгетск"/>
      <sheetName val="1(вс)Бетенкес"/>
      <sheetName val="1(вс)Сайды"/>
      <sheetName val="1(вс)Боронук"/>
      <sheetName val="1(вс)Юттях"/>
      <sheetName val="1(вс)Эге-Хая"/>
      <sheetName val="1(вс)Верхоянск"/>
      <sheetName val="1(вс) Батагай"/>
      <sheetName val="1(вс)Свод на 4 тарифа"/>
      <sheetName val="2(вс)"/>
      <sheetName val="3(вс)"/>
      <sheetName val="5(вс)"/>
      <sheetName val="4(вс)"/>
      <sheetName val="6(вс)."/>
      <sheetName val="7(вс)"/>
      <sheetName val="8(вс)"/>
      <sheetName val="10-тх"/>
      <sheetName val="технол"/>
      <sheetName val="подвоз"/>
      <sheetName val="Ф 1(техн вода) ДСК 2010"/>
      <sheetName val="ВЯнск (2) ДСК 2010"/>
      <sheetName val="1(тх) Арылах"/>
      <sheetName val="Прил №1 Ар"/>
      <sheetName val="1(тх) Эльгетск"/>
      <sheetName val="Прил №1 Эльг"/>
      <sheetName val="1 (тх)Бетенкес"/>
      <sheetName val="Прил №1 Бет"/>
      <sheetName val="1(тх) сайды"/>
      <sheetName val="Прил №1 Сай"/>
      <sheetName val="1(тх) Боронук"/>
      <sheetName val="Прил №1 Бор"/>
      <sheetName val="1(тх) Юттях"/>
      <sheetName val="Прил №1Ют"/>
      <sheetName val="1(тх) Эге-х"/>
      <sheetName val="Прилож №1 Эг-Х"/>
      <sheetName val="1(тх) Верх"/>
      <sheetName val="Прилож№1"/>
      <sheetName val="1 (тх) Батаг"/>
      <sheetName val="Прил №1"/>
      <sheetName val="Свод приложений"/>
      <sheetName val="ф 1 (тх) свод."/>
      <sheetName val="форма 2 (тх)"/>
      <sheetName val="форма 3(тх) "/>
      <sheetName val="(форма 4(тх)"/>
      <sheetName val="Ф 1 топливо "/>
      <sheetName val="Ф-6 хранение"/>
      <sheetName val="1 автотрансп"/>
      <sheetName val="5(тх )."/>
      <sheetName val="6тх "/>
      <sheetName val="7 тх"/>
      <sheetName val="8 тх "/>
      <sheetName val="форма 9(тх)"/>
      <sheetName val="форма 10( тх) "/>
      <sheetName val="ТБ_Нефть"/>
      <sheetName val="ТБ_Уголь"/>
      <sheetName val="НУРТ"/>
      <sheetName val="1автотранс -новя форма"/>
      <sheetName val="% распределения"/>
      <sheetName val="ВВил"/>
      <sheetName val="Вил"/>
      <sheetName val="ВКол"/>
      <sheetName val="Верхоянск"/>
      <sheetName val="Дж-Хая"/>
      <sheetName val="Жиганск"/>
      <sheetName val="Мегино"/>
      <sheetName val="Нам"/>
      <sheetName val="НКол"/>
      <sheetName val="СКол"/>
      <sheetName val="У-Алдан"/>
      <sheetName val="Ханг"/>
      <sheetName val="Э-Быт"/>
      <sheetName val="Финансово-экономич"/>
      <sheetName val="газ"/>
      <sheetName val="нефть"/>
      <sheetName val="итого уголь"/>
      <sheetName val="уг1"/>
      <sheetName val="уголь"/>
      <sheetName val="дрова"/>
      <sheetName val="Бют.Нов.шк(н)"/>
      <sheetName val="Бют.Муз(д)"/>
      <sheetName val="Бют.Инт(у)"/>
      <sheetName val="Бют.Детс(у)"/>
      <sheetName val="Бют.Конт.(у)"/>
      <sheetName val="Бют.Больн(у)"/>
      <sheetName val="Бют.СДК(у)"/>
      <sheetName val="Тараг.ЦК(н)"/>
      <sheetName val="Тараг.ФАП(у)"/>
      <sheetName val="Тараг.Детс(у)"/>
      <sheetName val="Хороб.Шк(н)"/>
      <sheetName val="Хороб.Кв(н)"/>
      <sheetName val="Хороб.Больн(у)"/>
      <sheetName val="Тылл-1.Шк(н)"/>
      <sheetName val="Тылл-1.Кв(у)"/>
      <sheetName val="Тылл-1.Детс(у)"/>
      <sheetName val="Тылл-1.Инт(у)"/>
      <sheetName val="Жабыл.Цк(н)"/>
      <sheetName val="Жабыл.Гараж(у)"/>
      <sheetName val="Мельж.ЦК(н)"/>
      <sheetName val="Мельж.Гараж(у)"/>
      <sheetName val="Батар.ЦК(н)"/>
      <sheetName val="Алтан.ЦК(н)"/>
      <sheetName val="Ходор.Шк(н)"/>
      <sheetName val="Ходор.Детс(у)"/>
      <sheetName val="Ходоро СДК(у)"/>
      <sheetName val="Ходор.Гараж(у)"/>
      <sheetName val="Тюнг.ЦК-1(н)"/>
      <sheetName val="Тюнг.ЦК-2(н)"/>
      <sheetName val="Тюнг.Детс(у)"/>
      <sheetName val="Тюнг.Гараж(у)"/>
      <sheetName val="Жанх.Шк(н)"/>
      <sheetName val="Жанх.ЦК(н)"/>
      <sheetName val="Жанх.Детс(у)"/>
      <sheetName val="Майя.СОК(н)"/>
      <sheetName val="Майя.60кв жд(н)"/>
      <sheetName val="Майя.Гост(г)"/>
      <sheetName val="Майя.Кв(г)"/>
      <sheetName val="Майя.СХТ(г)"/>
      <sheetName val="Майя.РИК(г)"/>
      <sheetName val="Майя.ЦРБ(г)"/>
      <sheetName val="Майя.Баня(г)"/>
      <sheetName val="Майя.Кинопр.(г)"/>
      <sheetName val="Майя.Лесоп.(г)"/>
      <sheetName val="Майя.База ТКЭ(у)"/>
      <sheetName val="Майя.Мелиор.(у)"/>
      <sheetName val="Майя.Колб.(у)"/>
      <sheetName val="Майя.Гараж ЖКХ(у)"/>
      <sheetName val="Майя.Мегинострой(н)"/>
      <sheetName val="Н-Б.Н-ЛЭП(н)"/>
      <sheetName val="Н-Б.Шк(г)"/>
      <sheetName val="Н-БЛесхоз(у)"/>
      <sheetName val="Н-Б.ДРСУ(г)"/>
      <sheetName val="Н-Б.Солн(у)"/>
      <sheetName val="Н-Б.Энерг(у)"/>
      <sheetName val="Н-Б.Холб(г)"/>
      <sheetName val="Н-Б.ПМК ЛЭП(у)"/>
      <sheetName val="Хапт.Кв(г)"/>
      <sheetName val="Хапт.Адм.(у)"/>
      <sheetName val="Хапт.Инт(у)"/>
      <sheetName val="Чемоик.ЦК(у)"/>
      <sheetName val="Чемоик.ФАП(д)"/>
      <sheetName val="Чемоик.Спортз(у)"/>
      <sheetName val="Чемоик.Гараж(у)"/>
      <sheetName val="Нахар-1.ЦК(у)"/>
      <sheetName val="Нахар-1.Гараж(д)"/>
      <sheetName val="Нахар-1.Нач.шк(у)"/>
      <sheetName val="Бед.Гараж(у)"/>
      <sheetName val="Бед.Кв(у)"/>
      <sheetName val="Бед.Инт(у)"/>
      <sheetName val="Бед.ФАП(у)"/>
      <sheetName val="Холг.Гараж(д)"/>
      <sheetName val="Холг.Детс(у)"/>
      <sheetName val="Холг.ЦК(у)"/>
      <sheetName val="Дойд.Гараж(у)"/>
      <sheetName val="Дойд.Шк(у)"/>
      <sheetName val="Тылл-2.Скваж(д)"/>
      <sheetName val="Тылл-2.Гараж(д)"/>
      <sheetName val="Тылл-2.Адм(у)"/>
      <sheetName val="Тылл-2.Кв(у)"/>
      <sheetName val="Хара.Лицей(г)"/>
      <sheetName val="Хара.Кв(у)"/>
      <sheetName val="Павл.ЦК(г)"/>
      <sheetName val="Павл.Кв(г)"/>
      <sheetName val="Павл.Детса(у)"/>
      <sheetName val="Доллу.Шк(у)"/>
      <sheetName val="Доллу.СДК(у)"/>
      <sheetName val="Доллу.ФАП(у)"/>
      <sheetName val="Мегин.Шк(у)"/>
      <sheetName val="Мегин.Кв(у)"/>
      <sheetName val="Мегин.Гараж(у)"/>
      <sheetName val="Мегин.Детс(у)"/>
      <sheetName val="Мегин.Больн(у)"/>
      <sheetName val="Мегин.Физз(у)"/>
      <sheetName val="Мегин.Ароч(у)"/>
      <sheetName val="Догд.ЦК(у)"/>
      <sheetName val="Догд.ФАП(у)"/>
      <sheetName val="Догд.Гараж(у)"/>
      <sheetName val="Нахар-2.Больн(у)"/>
      <sheetName val="Нахар-2.Гараж(у)"/>
      <sheetName val="Нахар-2.Кв(у)"/>
      <sheetName val="Нахар-2.Солн(у)"/>
      <sheetName val="Рассол.Шк(у)"/>
      <sheetName val="Рассол.ФАП(у)"/>
      <sheetName val="Рассол.СДК(у)"/>
      <sheetName val="Томтор.ФОК(у)"/>
      <sheetName val="Томтор.ФАП(у)"/>
      <sheetName val="Томтор.СДК(у)"/>
      <sheetName val="Томтор.Гараж(у)"/>
      <sheetName val="Томтор.Шк(у)"/>
      <sheetName val="Томтор.Адм(у)"/>
      <sheetName val="Аранг.ЦК(у)"/>
      <sheetName val="Аранг.Детс(у)"/>
      <sheetName val="Аранг.Гараж(у)"/>
      <sheetName val="Морук.ЦК(у)"/>
      <sheetName val="Мегюр.ЦК(у)"/>
      <sheetName val="Мегюр.СДК(у)"/>
      <sheetName val="Восстановленная_внешняя_ссылка1"/>
      <sheetName val="02.03.09(в значениях)"/>
      <sheetName val="утвержд сумм (в знач)"/>
      <sheetName val="утвержд сумм"/>
      <sheetName val="Контракты Директоров"/>
      <sheetName val="Контракты Гл.инженеров"/>
      <sheetName val="Контракты Гл.бухгалтеров"/>
      <sheetName val="Контракты Гл.экономистов"/>
      <sheetName val="свод сумм"/>
      <sheetName val="1"/>
      <sheetName val=" 2"/>
      <sheetName val="3"/>
      <sheetName val="4"/>
      <sheetName val="вар-1"/>
      <sheetName val="кал.гр. 1"/>
      <sheetName val="Chart"/>
      <sheetName val="Summary"/>
      <sheetName val="Stockpile"/>
      <sheetName val="WasteT"/>
      <sheetName val="OreT"/>
      <sheetName val="WasteV"/>
      <sheetName val="OreSulphV"/>
      <sheetName val="OreKaolV"/>
      <sheetName val="Mining"/>
      <sheetName val="Bench Data"/>
      <sheetName val="StagesReport"/>
      <sheetName val="StockpileOriginal"/>
      <sheetName val="SummaryOriginal"/>
      <sheetName val="waste_dmp_inf"/>
      <sheetName val="ore_inf"/>
      <sheetName val="Горн. план"/>
      <sheetName val="Экспл карьера АК-I-A"/>
      <sheetName val="Актогай моб ФОТ"/>
      <sheetName val="КВ.ИО.ЭВ."/>
      <sheetName val="Capex"/>
      <sheetName val="Аморт"/>
      <sheetName val="Модель NPV"/>
      <sheetName val="assumptions"/>
      <sheetName val="Sensitivity (2)"/>
      <sheetName val="Sensitivity"/>
      <sheetName val="Opex"/>
      <sheetName val="Stacking Limited Case- New Base"/>
      <sheetName val="Average Grade Case"/>
      <sheetName val="EW Limited Case"/>
      <sheetName val="Schedule push back 6months"/>
      <sheetName val="Модель NPV SIMULUS"/>
      <sheetName val="Кап. затр. кучного"/>
      <sheetName val="Экспл карьера"/>
      <sheetName val="Капитальные затраты"/>
      <sheetName val="Удельные затраты"/>
      <sheetName val="Ценник"/>
      <sheetName val="P11D"/>
      <sheetName val="Ass."/>
      <sheetName val="K11D"/>
      <sheetName val="P11E"/>
      <sheetName val="N16A"/>
      <sheetName val="N16SEDAN"/>
      <sheetName val="C23"/>
      <sheetName val="V10A"/>
      <sheetName val="A33B"/>
      <sheetName val="Group Budget"/>
      <sheetName val="Group Eliminations"/>
      <sheetName val="Aggregated Group Budget"/>
      <sheetName val="KCCI"/>
      <sheetName val="MKM"/>
      <sheetName val="KCC"/>
      <sheetName val="Eliminations"/>
      <sheetName val="Aggregated Budget"/>
      <sheetName val="CC_N"/>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Банк1"/>
      <sheetName val="Банк ориг"/>
      <sheetName val="Банк"/>
      <sheetName val="ЦЗ"/>
      <sheetName val="КМ"/>
      <sheetName val="Отчет 1"/>
      <sheetName val="МЭМР"/>
      <sheetName val="Бизнес план"/>
      <sheetName val="прогноз"/>
      <sheetName val="USS99"/>
      <sheetName val="dolarrate"/>
      <sheetName val="1996"/>
      <sheetName val="INDIECO1"/>
      <sheetName val="I-XII"/>
      <sheetName val="Comshare"/>
      <sheetName val="I-XII ГААП"/>
      <sheetName val="расходы буд периодов ( 2004)"/>
      <sheetName val="расходы буд периодов ( 2003)"/>
      <sheetName val="SHELL"/>
      <sheetName val="Quick Summ"/>
      <sheetName val="Changes"/>
      <sheetName val="Income"/>
      <sheetName val="Rev"/>
      <sheetName val="Cash &amp; Returns"/>
      <sheetName val="Forecasts"/>
      <sheetName val="Load"/>
      <sheetName val="8-O&amp;M Data"/>
      <sheetName val="O&amp;M"/>
      <sheetName val="Emissions"/>
      <sheetName val="Project Data"/>
      <sheetName val="Construction"/>
      <sheetName val="EPC Costs"/>
      <sheetName val="Future Work"/>
      <sheetName val="Owners Costs, Tax, Econ"/>
      <sheetName val="Debt"/>
      <sheetName val="Dep&amp;Tax"/>
      <sheetName val="Finance Input"/>
      <sheetName val="CST Tax"/>
      <sheetName val="Coal Forecast"/>
      <sheetName val="Heat Rate"/>
      <sheetName val="AESPR FINANCIALS"/>
      <sheetName val="AESPR SUMMARY"/>
      <sheetName val="PROJECTED OPERATIONS"/>
      <sheetName val="GECC financing"/>
      <sheetName val="2002 detailed forecast"/>
      <sheetName val="DBT_SUMM"/>
      <sheetName val="DBT_BYOUT"/>
      <sheetName val="DRAWDOWN"/>
      <sheetName val="REVENUE"/>
      <sheetName val="TAXES"/>
      <sheetName val="AVAILABILITY"/>
      <sheetName val="TECHNICAL"/>
      <sheetName val="PPA CALCS"/>
      <sheetName val="PPA_EXHIBITS"/>
      <sheetName val="DEMAND CHARGE"/>
      <sheetName val="Tax Exempt S&amp;U"/>
      <sheetName val="Tax Exempt Draws"/>
      <sheetName val="TE_DS_CapI"/>
      <sheetName val="AESPR HISTORY"/>
      <sheetName val="Module2"/>
      <sheetName val="Debt Detail"/>
      <sheetName val="WACC"/>
      <sheetName val="Sheet1"/>
      <sheetName val="Sheet2"/>
      <sheetName val="Sheet3"/>
      <sheetName val="O_M"/>
      <sheetName val="Owners Costs_ Tax_ Econ"/>
      <sheetName val="unit1sum3"/>
      <sheetName val="unit2sum3"/>
      <sheetName val="unit1sum2"/>
      <sheetName val="unit2sum2"/>
      <sheetName val="DISCOUNT RATES"/>
      <sheetName val="COVER"/>
      <sheetName val="ECONOMICS"/>
      <sheetName val="DEVELOPMENT"/>
      <sheetName val="OPS_UNIT 1"/>
      <sheetName val="OPS_UNIT 2"/>
      <sheetName val="POWER SALES"/>
      <sheetName val="DEPRECIATION"/>
      <sheetName val="MAINT RESRV"/>
      <sheetName val="WKNG CAPITAL"/>
      <sheetName val="UNLEV FI STMNTS"/>
      <sheetName val="unit1sum1"/>
      <sheetName val="unit2sum1"/>
      <sheetName val="FI_ASSUMP"/>
      <sheetName val="CONST_FI"/>
      <sheetName val="PROJ_FI"/>
      <sheetName val="DCR"/>
      <sheetName val="DSR"/>
      <sheetName val="DEPRECIATION (lev)"/>
      <sheetName val="LEV FI STMNTS"/>
      <sheetName val="P.I.B."/>
      <sheetName val="title"/>
      <sheetName val="notes"/>
      <sheetName val="balance sheet (usd)"/>
      <sheetName val="balance sheet (tenge)"/>
      <sheetName val="income statement (usd)"/>
      <sheetName val="income statement (tenge)"/>
      <sheetName val="comparison to budget"/>
      <sheetName val="ТЭП - электроэнергия"/>
      <sheetName val="Data 1 (2)"/>
      <sheetName val="Data 1"/>
      <sheetName val="Parameters"/>
      <sheetName val="Title_1"/>
      <sheetName val="BS_MinFin"/>
      <sheetName val="BS_KCC"/>
      <sheetName val="IS_КСС"/>
      <sheetName val="IS_PLC"/>
      <sheetName val="BS_PLC"/>
      <sheetName val="1.1"/>
      <sheetName val="1.2"/>
      <sheetName val="2.1"/>
      <sheetName val="2.2"/>
      <sheetName val="15.1"/>
      <sheetName val="17"/>
      <sheetName val="18"/>
      <sheetName val="24"/>
      <sheetName val="26.1"/>
      <sheetName val="26.2"/>
      <sheetName val="Example"/>
      <sheetName val="июнь, II квартал"/>
      <sheetName val="остатки ТМЦ"/>
      <sheetName val="бюджет июнь "/>
      <sheetName val="бюджет июль"/>
      <sheetName val="бюджет август"/>
      <sheetName val="бюджет сентябрь"/>
      <sheetName val="3 квартал"/>
      <sheetName val="янв тенге"/>
      <sheetName val="янв 09"/>
      <sheetName val="фев 09"/>
      <sheetName val="фев тенге"/>
      <sheetName val="2 мес"/>
      <sheetName val="март"/>
      <sheetName val="март тенге"/>
      <sheetName val="3 мес "/>
      <sheetName val="апр  тенге"/>
      <sheetName val="4 мес "/>
      <sheetName val="4 мес тенге"/>
      <sheetName val="май тенге"/>
      <sheetName val="5 мес тенге"/>
      <sheetName val="июнь"/>
      <sheetName val="6 мес тенге"/>
      <sheetName val="июль"/>
      <sheetName val="7 мес тенге"/>
      <sheetName val="август"/>
      <sheetName val="8 мес тенге"/>
      <sheetName val="сентябрь"/>
      <sheetName val="9 мес тенге"/>
      <sheetName val="октябрь"/>
      <sheetName val="10 мес тенге"/>
      <sheetName val="с-ть грэс сентябрь"/>
      <sheetName val="с-ть грэс октябрь"/>
      <sheetName val="с-ть грэс ноябрь "/>
      <sheetName val="с-ть грэс декабрь"/>
      <sheetName val="грэс"/>
      <sheetName val="PR Budget 2010"/>
      <sheetName val="comments"/>
      <sheetName val="$CF_Detail"/>
      <sheetName val="IS KZT"/>
      <sheetName val="IS USD"/>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Capex 2009 v2"/>
      <sheetName val="Repair 2010"/>
      <sheetName val="Trial Balance"/>
      <sheetName val="BD"/>
      <sheetName val="COA"/>
      <sheetName val="Корректировки"/>
      <sheetName val="Def Tax"/>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C-01"/>
      <sheetName val="Mazut"/>
      <sheetName val="Уголь Майкубе"/>
      <sheetName val="Движение угля"/>
      <sheetName val="SC-уголь"/>
      <sheetName val="AES Corp Charges"/>
      <sheetName val="Instructions"/>
      <sheetName val="Index"/>
      <sheetName val="Var Cost"/>
      <sheetName val="AKSU SWAP"/>
      <sheetName val="DT transactions"/>
      <sheetName val="Cons Apr"/>
      <sheetName val="Cons Apr (2)"/>
      <sheetName val="D&amp;T"/>
      <sheetName val="CTA"/>
      <sheetName val="Sheet5"/>
      <sheetName val="Flash"/>
      <sheetName val="Generation"/>
      <sheetName val="Sheet6"/>
      <sheetName val="Open Bal Reclasses"/>
      <sheetName val="Opening balances"/>
      <sheetName val="Sheet4"/>
      <sheetName val="Suntree"/>
      <sheetName val="CIT Payments"/>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CY_ADJ"/>
      <sheetName val="Non IC Input"/>
      <sheetName val="Deferred Tax"/>
      <sheetName val="temp_perm_diff"/>
      <sheetName val="Tax PP&amp;E"/>
      <sheetName val="FA summary"/>
      <sheetName val="GAAP COA"/>
      <sheetName val="списание ОС  ГААП КАЗ"/>
      <sheetName val="J C "/>
      <sheetName val="Acc 2411"/>
      <sheetName val="Acc 2732"/>
      <sheetName val="Acc 2412"/>
      <sheetName val="Acc 2413"/>
      <sheetName val="Acc 2414"/>
      <sheetName val="Acc 2415"/>
      <sheetName val="Acc 2930"/>
      <sheetName val="Endeavor Income Statement"/>
      <sheetName val="Pretax Contribution by Entity"/>
      <sheetName val="Income Statement by LOB"/>
      <sheetName val="#REF"/>
      <sheetName val="Факт_2008"/>
      <sheetName val="план 2009"/>
      <sheetName val="план 2009 с инв.составл."/>
      <sheetName val="Settings"/>
      <sheetName val="Template"/>
      <sheetName val="Reconciliation"/>
      <sheetName val="ADJ#14"/>
      <sheetName val="TB"/>
      <sheetName val="Раскрытие"/>
      <sheetName val="Баланс. метод"/>
      <sheetName val="ОС.К-07"/>
      <sheetName val="Движение"/>
      <sheetName val="сверка ОС"/>
      <sheetName val="22.кд"/>
      <sheetName val="ОС.В-07"/>
      <sheetName val="ОС.23-07"/>
      <sheetName val="22.вд"/>
      <sheetName val="ОС.Ц-07"/>
      <sheetName val="23.кд"/>
      <sheetName val="ОС.сс"/>
      <sheetName val="Ф-19"/>
      <sheetName val="РБП"/>
      <sheetName val="Y5.130 MSC"/>
      <sheetName val="Y5.131 MSC"/>
      <sheetName val="32-07"/>
      <sheetName val="НА"/>
      <sheetName val="ДЗ"/>
      <sheetName val="налоги"/>
      <sheetName val="убытки"/>
      <sheetName val="Ф-32"/>
      <sheetName val="BS LLC"/>
      <sheetName val="IS LLC"/>
      <sheetName val="data"/>
      <sheetName val="validation"/>
      <sheetName val="Trail balance"/>
      <sheetName val="531"/>
      <sheetName val="KZM_v01"/>
      <sheetName val="DRS"/>
      <sheetName val="CF-i"/>
      <sheetName val="CF-d"/>
      <sheetName val="DRS SA"/>
      <sheetName val="CF-i SA"/>
      <sheetName val="CF-d SA"/>
      <sheetName val="601"/>
      <sheetName val="601a"/>
      <sheetName val="701"/>
      <sheetName val="721"/>
      <sheetName val="721a"/>
      <sheetName val="711"/>
      <sheetName val="628"/>
      <sheetName val="741"/>
      <sheetName val="611"/>
      <sheetName val="771"/>
      <sheetName val="771a"/>
      <sheetName val="771b"/>
      <sheetName val="771c"/>
      <sheetName val="273"/>
      <sheetName val="273a"/>
      <sheetName val="241"/>
      <sheetName val="241a"/>
      <sheetName val="241b"/>
      <sheetName val="292"/>
      <sheetName val="292a"/>
      <sheetName val="221"/>
      <sheetName val="221a"/>
      <sheetName val="130"/>
      <sheetName val="132"/>
      <sheetName val="121"/>
      <sheetName val="161"/>
      <sheetName val="122"/>
      <sheetName val="122a"/>
      <sheetName val="122b"/>
      <sheetName val="103"/>
      <sheetName val="100"/>
      <sheetName val="101"/>
      <sheetName val="106"/>
      <sheetName val="331"/>
      <sheetName val="449"/>
      <sheetName val="321"/>
      <sheetName val="335"/>
      <sheetName val="335a"/>
      <sheetName val="S7.200"/>
      <sheetName val="V7.300"/>
      <sheetName val="V7.301"/>
      <sheetName val="Mapping"/>
      <sheetName val="System"/>
      <sheetName val="January"/>
      <sheetName val="KPower_Budget_Inp"/>
      <sheetName val="KPower_Actual_Inp"/>
      <sheetName val="Setup"/>
      <sheetName val="Front"/>
      <sheetName val="KCC_Power"/>
      <sheetName val="KPI_Jan"/>
      <sheetName val="KPI_Feb"/>
      <sheetName val="KPI_Mar"/>
      <sheetName val="KPI_Apr"/>
      <sheetName val="KPI_May"/>
      <sheetName val="KPI_June"/>
      <sheetName val="KPI_July"/>
      <sheetName val="KPI_Aug"/>
      <sheetName val="KPI_Sept"/>
      <sheetName val="KPI_Oct"/>
      <sheetName val="KPI_Nov"/>
      <sheetName val="KPI_Dec"/>
      <sheetName val="EFOR_Hours_Budget"/>
      <sheetName val="EAF_EFOR_Budget"/>
      <sheetName val="EFOR_Hours_Act"/>
      <sheetName val="EAF_EFOR_Act"/>
      <sheetName val="Executive summary"/>
      <sheetName val="Copper"/>
      <sheetName val="Other Metals"/>
      <sheetName val="A1_new"/>
      <sheetName val="A2"/>
      <sheetName val="A2.1"/>
      <sheetName val="A2.2"/>
      <sheetName val="P-4"/>
      <sheetName val="11 мес ИКП по опер"/>
      <sheetName val="22 09 09"/>
      <sheetName val="отклонение по норме"/>
      <sheetName val="Шаблон 2010"/>
      <sheetName val="сравнительная"/>
      <sheetName val="к утвержд (2)"/>
      <sheetName val="Примечания к КП"/>
      <sheetName val="к утвержд"/>
      <sheetName val="к утвер в тенге"/>
      <sheetName val="К.пл. "/>
      <sheetName val="к утвержд_2"/>
      <sheetName val="ИСХОД"/>
      <sheetName val="Лист1к"/>
      <sheetName val="УНР БИ"/>
      <sheetName val="ДТ"/>
      <sheetName val="масл"/>
      <sheetName val="АШ"/>
      <sheetName val="буршт"/>
      <sheetName val="кор"/>
      <sheetName val="муф"/>
      <sheetName val="хв"/>
      <sheetName val="УНР ВМ 1"/>
      <sheetName val="ВМ1"/>
      <sheetName val="Анк крепл"/>
      <sheetName val="ПиломатКП"/>
      <sheetName val="перем"/>
      <sheetName val="вентрукав"/>
      <sheetName val="Цепи"/>
      <sheetName val="сравнит без ОАР"/>
      <sheetName val="Рамное крепление"/>
      <sheetName val="УНР ВМ"/>
      <sheetName val="15 01 09"/>
      <sheetName val="единички"/>
      <sheetName val="сравнит (3)"/>
      <sheetName val="сравнит (2)"/>
      <sheetName val="сравнит"/>
      <sheetName val="К.пл.  (2)"/>
      <sheetName val="свод (2)"/>
      <sheetName val="19 09 09"/>
      <sheetName val="22 09 09 (2)"/>
      <sheetName val="отклон по норме"/>
      <sheetName val="КП на утвежд"/>
      <sheetName val="КП на утвежд (3)"/>
      <sheetName val="КП на утв в тенге"/>
      <sheetName val="К.пл."/>
      <sheetName val="УНР ВМ1"/>
      <sheetName val="КП на утвежд (2)"/>
      <sheetName val="ДТкп"/>
      <sheetName val="дизтопливо Белаз"/>
      <sheetName val="расчет д.т на белаз 55тн"/>
      <sheetName val="маслКП"/>
      <sheetName val="АШкп"/>
      <sheetName val="буршт кп"/>
      <sheetName val="корКП"/>
      <sheetName val="муфКП"/>
      <sheetName val="хвКП"/>
      <sheetName val="Анк креплКП"/>
      <sheetName val="ПеремКП"/>
      <sheetName val="ЦепиКП"/>
      <sheetName val="Зубья Трос"/>
      <sheetName val="ВПкп"/>
      <sheetName val="ВМкп"/>
      <sheetName val="сравнит 20 01 09"/>
      <sheetName val="единички (2)"/>
      <sheetName val="К.пл. (2)"/>
      <sheetName val="Зубья,трос отвал"/>
      <sheetName val="К.пл. отвал"/>
      <sheetName val="Отвал масла"/>
      <sheetName val="оконч свод"/>
      <sheetName val="К КП"/>
      <sheetName val="КП "/>
      <sheetName val="шахм оконч"/>
      <sheetName val="подрядчики"/>
      <sheetName val="единички "/>
      <sheetName val="Материалы в КП"/>
      <sheetName val="изм"/>
      <sheetName val="ед для ОФ"/>
      <sheetName val="СР 2009 10%"/>
      <sheetName val="ШР 09 10%"/>
      <sheetName val="Шотвал 2009-10%"/>
      <sheetName val="ОФ 2009-10%"/>
      <sheetName val="БМЗ 2009 -10%"/>
      <sheetName val="СКЦ 1179810 -10%"/>
      <sheetName val="ДМЗ"/>
      <sheetName val="ТМЦ"/>
      <sheetName val="ФОТ"/>
      <sheetName val="аморттизация"/>
      <sheetName val="9 мес шахм"/>
      <sheetName val="спецпитание"/>
      <sheetName val="ДМЗ 3+9"/>
      <sheetName val="ПТМ сравнение"/>
      <sheetName val="ПТМ"/>
      <sheetName val="КР 3"/>
      <sheetName val="январь"/>
      <sheetName val="февраль"/>
      <sheetName val="апрель"/>
      <sheetName val="май"/>
      <sheetName val="ИКП на листе опер"/>
      <sheetName val="7 мес"/>
      <sheetName val="6 мес"/>
      <sheetName val="ИКП на листе по бухг"/>
      <sheetName val="4 мес"/>
      <sheetName val="таб №1"/>
      <sheetName val="таб №1 за 6 мес"/>
      <sheetName val="таб №2 месяц"/>
      <sheetName val="6 мес  таб №2"/>
      <sheetName val="5 мес"/>
      <sheetName val="процесс 6"/>
      <sheetName val="единички 1"/>
      <sheetName val="процесс 1"/>
      <sheetName val="февраль очищ.перед"/>
      <sheetName val="единички 2"/>
      <sheetName val="процесс 2"/>
      <sheetName val="процесс 3"/>
      <sheetName val="март для отиз"/>
      <sheetName val="процесс 4"/>
      <sheetName val="процесс 5"/>
      <sheetName val="ТОО КСС"/>
      <sheetName val="ст-ть факт за мес."/>
      <sheetName val="ст-ть факт за мес.2500"/>
      <sheetName val="ст-ть факт с н.г."/>
      <sheetName val="сравнение 2800 факт.курс"/>
      <sheetName val="сравнение 2800 курс 120"/>
      <sheetName val="сравнение  2500 "/>
      <sheetName val="по выпуску"/>
      <sheetName val="роялти"/>
      <sheetName val="топл"/>
      <sheetName val="мат-лы"/>
      <sheetName val="сравнение сен-окт 20.11.08"/>
      <sheetName val="КП-2010 $"/>
      <sheetName val="КП-2010 тенге"/>
      <sheetName val="сравнит.тенге"/>
      <sheetName val="динамика"/>
      <sheetName val="ОПП"/>
      <sheetName val="КП"/>
      <sheetName val="Материалы (сторона)"/>
      <sheetName val="Сторонники услуги"/>
      <sheetName val="САТ980Н СР"/>
      <sheetName val="Т-9+ СР "/>
      <sheetName val="CAT980GII СР"/>
      <sheetName val="САТ980G СР"/>
      <sheetName val="Т50+ СР"/>
      <sheetName val="Услуги сторонних"/>
      <sheetName val="Приложение №4"/>
      <sheetName val=" Приложение №6 по Саяку"/>
      <sheetName val="ценник1"/>
      <sheetName val="Приложение №3"/>
      <sheetName val="сравнит 2010-2011"/>
      <sheetName val="сравнит 1 2010-2011"/>
      <sheetName val="УНР"/>
      <sheetName val="торкретирование"/>
      <sheetName val="КП по СР  на 2011 г"/>
      <sheetName val="КП на 2010 (тенге)"/>
      <sheetName val="КП на 2010 ($) "/>
      <sheetName val="Абыз"/>
      <sheetName val="Свод (тенге)"/>
      <sheetName val="Нурказган"/>
      <sheetName val="НОФ"/>
      <sheetName val="КОФ"/>
      <sheetName val="Исп.ап"/>
      <sheetName val="Акбастау"/>
      <sheetName val="СБ"/>
      <sheetName val="форма(тыс.д)"/>
      <sheetName val="форма(тыс.д) (2)"/>
      <sheetName val="КП в тенге"/>
      <sheetName val="форма(тыс.д) (3)"/>
      <sheetName val="форма(тыс.д) (4)"/>
      <sheetName val="Единицы"/>
      <sheetName val="САТобщШР"/>
      <sheetName val="САТ980Н ШР"/>
      <sheetName val="CAT980GII ШР Бер"/>
      <sheetName val="Т50+ ШР"/>
      <sheetName val="Т-9+ ШР"/>
      <sheetName val=" Приложение №6"/>
      <sheetName val="Ценник (2)"/>
      <sheetName val="сравн 2010-2011"/>
      <sheetName val="срвн 2010-2011 (10"/>
      <sheetName val="свод2"/>
      <sheetName val="Свод мес."/>
      <sheetName val="расш.услуг на осн"/>
      <sheetName val="расш.услуг на осн (2)"/>
      <sheetName val="Свод 3"/>
      <sheetName val="Свод 3 Главный"/>
      <sheetName val="питание"/>
      <sheetName val="ППК"/>
      <sheetName val="РМЗ"/>
      <sheetName val="РМСУ"/>
      <sheetName val="ЗГШО"/>
      <sheetName val="УКК"/>
      <sheetName val="ЦХЛ"/>
      <sheetName val="ПКЦ"/>
      <sheetName val="ПМТС"/>
      <sheetName val="УАТКС"/>
      <sheetName val="Соцсфера+КПТ"/>
      <sheetName val="УКС"/>
      <sheetName val="РСК"/>
      <sheetName val="ЭМЦ"/>
      <sheetName val="ЭлМНУ"/>
      <sheetName val="ЦРЭО"/>
      <sheetName val="КПТ"/>
      <sheetName val="Соцсфера-2"/>
      <sheetName val="цены"/>
      <sheetName val="УАТКС (2)"/>
      <sheetName val="УАТКС 2011"/>
      <sheetName val="4 прил."/>
      <sheetName val="КСС5мес"/>
      <sheetName val="Нурказган июнь"/>
      <sheetName val="ЦЕННИК ИЮЛЬ"/>
      <sheetName val="новые ТМЦ"/>
      <sheetName val="в работу"/>
      <sheetName val="снижение"/>
      <sheetName val="повыш"/>
      <sheetName val="новые"/>
      <sheetName val="ценник июнь"/>
      <sheetName val="список из заявок"/>
      <sheetName val="оранж+син"/>
      <sheetName val="Период"/>
      <sheetName val="База"/>
      <sheetName val="База уголь"/>
      <sheetName val="Свод уголь"/>
      <sheetName val="Зарплата"/>
      <sheetName val="Эл.энергия"/>
      <sheetName val="Налог на имущество"/>
      <sheetName val="БЗПР"/>
      <sheetName val="БЗПР (инфл)"/>
      <sheetName val="БЗПР(проходка)"/>
      <sheetName val="Процессы"/>
      <sheetName val="Процессы анализ"/>
      <sheetName val="без инфляции"/>
      <sheetName val="с инфляцией"/>
      <sheetName val="с инфляцией (2)"/>
      <sheetName val="ТЛ_реал"/>
      <sheetName val="ИзмВариант3-план"/>
      <sheetName val="График Реализации - план"/>
      <sheetName val="Потоки ДС_реал"/>
      <sheetName val="ГрафикРеал_реал"/>
      <sheetName val="График Реализации - отклонения"/>
      <sheetName val="Компл.3-план"/>
      <sheetName val="Инвестиции - план"/>
      <sheetName val="Анализ инвестиций (с инфляцией)"/>
      <sheetName val="Анализ инвестиций"/>
      <sheetName val="Финансовые КПЭ_реал"/>
      <sheetName val="Потоки денежных средств- план"/>
      <sheetName val="Вариант3- план"/>
      <sheetName val="КПЭ-план"/>
      <sheetName val="Производ КПЭ_реал"/>
      <sheetName val="Титульный лист"/>
      <sheetName val="КПЭ"/>
      <sheetName val="Варианты1"/>
      <sheetName val="Инвестиции"/>
      <sheetName val="График ввода-выбытия"/>
      <sheetName val="Выработка"/>
      <sheetName val="ИсходныеДанные"/>
      <sheetName val="Модуль_414-с"/>
      <sheetName val="Модуль_314-с"/>
      <sheetName val="Транспортировка"/>
      <sheetName val="ИндИнфляции"/>
      <sheetName val="Базовый_вариант"/>
      <sheetName val="Вариант3"/>
      <sheetName val="ИзмВариант3"/>
      <sheetName val="Компл.3"/>
      <sheetName val="Риск3"/>
      <sheetName val="Заключение"/>
      <sheetName val="Анализ рисков"/>
      <sheetName val="ИсхДан"/>
      <sheetName val="612-С"/>
      <sheetName val="assump"/>
      <sheetName val="output"/>
      <sheetName val="Cost by product CUR"/>
      <sheetName val="Cost by product PR"/>
      <sheetName val="COGS CUR"/>
      <sheetName val="COGS PR"/>
      <sheetName val="COGS total"/>
      <sheetName val="WCap"/>
      <sheetName val="Income St"/>
      <sheetName val="CashFlow &amp; Debt"/>
      <sheetName val="Balance Sheet"/>
      <sheetName val="Cost by p೗_x0000__x0000_Āct CUR"/>
      <sheetName val="Свод2001"/>
      <sheetName val="Р.г.д.01"/>
      <sheetName val="ДолУч"/>
      <sheetName val="Свод10"/>
      <sheetName val="Свод11"/>
      <sheetName val="Свод12"/>
      <sheetName val="Д_с_пр8"/>
      <sheetName val="Д_с_пр9"/>
      <sheetName val="Д_с_пр9(ф)"/>
      <sheetName val="ДП08"/>
      <sheetName val="ДП09"/>
      <sheetName val="ДП10"/>
      <sheetName val="ДП11"/>
      <sheetName val="ДП12"/>
      <sheetName val="СД8"/>
      <sheetName val="СД9"/>
      <sheetName val="СД10"/>
      <sheetName val="СД11"/>
      <sheetName val="СД12"/>
      <sheetName val="ДЗа8_01 (3)"/>
      <sheetName val="Д_с_пр8 (ф)"/>
      <sheetName val="Пл_3кв_доб "/>
      <sheetName val="Пл_3кв_доб(август)"/>
      <sheetName val="Пл_3кв_доб(СЕНТЯБРЬ)"/>
      <sheetName val="Пл_3кв_доб(СЕНТЯБРЬ) (2)"/>
      <sheetName val="Пл_4кв_доб"/>
      <sheetName val="Пл_4кв_доб (2)"/>
      <sheetName val="Пл_4кв_доб (нач)"/>
      <sheetName val="Пл_4кв_доб (нач) (3)"/>
      <sheetName val="Пл_4кв_доб (нач) (4)"/>
      <sheetName val="Д_с_пр10"/>
      <sheetName val="Д_с_пр10 (ф)"/>
      <sheetName val="Д_с_пр11"/>
      <sheetName val="Д_с_пр12(ф)"/>
      <sheetName val="Д_с_пр01_02"/>
      <sheetName val="Д_с_пр01_02 (2)"/>
      <sheetName val="Д_с_пр02_02 "/>
      <sheetName val="Д_с_пр03_02"/>
      <sheetName val="Пл_4кв_доб (нач) (5)"/>
      <sheetName val="Пл_4кв_доб (ноябрь)"/>
      <sheetName val="Пл_4кв_доб(декабрь)"/>
      <sheetName val="Пл_4кв_доб (нач) (2)"/>
      <sheetName val="Пл_1кв_доб_02"/>
      <sheetName val="ПЛ_ПР_1кв02"/>
      <sheetName val="ПЛ_ПР_3кв01"/>
      <sheetName val="ПЛ_ПР_4кв01"/>
      <sheetName val="ДЗа9_01"/>
      <sheetName val="Пл4кв_доб(3)"/>
      <sheetName val="ДЗа9_01(2)"/>
      <sheetName val="ДЗа9_01(3)"/>
      <sheetName val="ДЗа10_01"/>
      <sheetName val="ДЗа10_01 (2)"/>
      <sheetName val="ДЗа10_01 (3)"/>
      <sheetName val="ДЗа11_01"/>
      <sheetName val="ДЗа11_01 (2)"/>
      <sheetName val="ДЗа11_01 (3)"/>
      <sheetName val="ДЗа12_01"/>
      <sheetName val="ДЗа12_01 (2)"/>
      <sheetName val="ДЗа12_01 (3)"/>
      <sheetName val="Сост.зап."/>
      <sheetName val="#ССЫЛКА"/>
      <sheetName val="производство"/>
      <sheetName val="План"/>
      <sheetName val="ценообразование"/>
      <sheetName val="списание"/>
      <sheetName val="кислород"/>
      <sheetName val="ремонты"/>
      <sheetName val="топливо"/>
      <sheetName val="электро"/>
      <sheetName val="А"/>
      <sheetName val="амортизация"/>
      <sheetName val="ББЛ"/>
      <sheetName val="БДДС1"/>
      <sheetName val="25_1"/>
      <sheetName val="44"/>
      <sheetName val="ком_расх"/>
      <sheetName val="ком-р"/>
      <sheetName val="маржа"/>
      <sheetName val="БДР"/>
      <sheetName val="91"/>
      <sheetName val="Б_ Мат-лы"/>
      <sheetName val="теплоэн"/>
      <sheetName val="Тр_Нал"/>
      <sheetName val="НДС"/>
      <sheetName val="Нал_пр"/>
      <sheetName val="97"/>
      <sheetName val="страх"/>
      <sheetName val="ПФот"/>
      <sheetName val="зп"/>
      <sheetName val="деб"/>
      <sheetName val="кред"/>
      <sheetName val="IFRS"/>
      <sheetName val="Инвестиции - варианты"/>
      <sheetName val="COGS"/>
      <sheetName val="Свод Пр"/>
      <sheetName val="2"/>
      <sheetName val="13"/>
      <sheetName val="14"/>
      <sheetName val="27"/>
      <sheetName val="28"/>
      <sheetName val="31"/>
      <sheetName val="статус"/>
      <sheetName val="PL_MM cons"/>
      <sheetName val="Жерек аморт."/>
      <sheetName val="PL_FM сons"/>
      <sheetName val="BS_FM cons"/>
      <sheetName val="BS_Alel+неАлел"/>
      <sheetName val="PL_MM Alel"/>
      <sheetName val="PL_MM Zherek"/>
      <sheetName val="PL_FM_Zherek"/>
      <sheetName val="неАлел"/>
      <sheetName val="Production plan"/>
      <sheetName val="НЗП"/>
      <sheetName val="ОС_Аморт"/>
      <sheetName val="КПЭ Келтик"/>
      <sheetName val="КПЭ(641перс)"/>
      <sheetName val="Сравнение (2)"/>
      <sheetName val="д.р."/>
      <sheetName val="пнс 7 мес"/>
      <sheetName val="затр 7 мес"/>
      <sheetName val="допфонд завод"/>
      <sheetName val="допфонд рудник"/>
      <sheetName val="допфонд участок"/>
      <sheetName val="допфонд админ"/>
      <sheetName val="план горн работ"/>
      <sheetName val="оплата труда"/>
      <sheetName val="Расчет стоимости ГПР в разбивке"/>
      <sheetName val="pivot2"/>
      <sheetName val="КПЭ (614перс)"/>
      <sheetName val="3.16 Внеш.конц."/>
      <sheetName val="Питание1"/>
      <sheetName val="ОБЩЕУЧ"/>
      <sheetName val="РУДНИК"/>
      <sheetName val="ЗАВОД"/>
      <sheetName val="АДМИН"/>
      <sheetName val="ФОТ-УК"/>
      <sheetName val="2.01 ГПР"/>
      <sheetName val="2.02 очист"/>
      <sheetName val="2.03 ВШТ"/>
      <sheetName val="2.04 общеруд"/>
      <sheetName val="2.05 общешахт"/>
      <sheetName val="9.Costs by Types&amp;Centers"/>
      <sheetName val="нормы расходов"/>
      <sheetName val="3.01 дроб"/>
      <sheetName val="3.02 измельч"/>
      <sheetName val="Цены на реагенты"/>
      <sheetName val="3.04 флот"/>
      <sheetName val="3.05 biox"/>
      <sheetName val="3.06 cil"/>
      <sheetName val="3.08 элюир+зк"/>
      <sheetName val="3.09 реаг.цех"/>
      <sheetName val="3.10 хвост"/>
      <sheetName val="Analysis Costs"/>
      <sheetName val="3.12 общезав"/>
      <sheetName val="ГСМ"/>
      <sheetName val="3.14 эл.мех"/>
      <sheetName val="3.15 отк"/>
      <sheetName val="Production costs"/>
      <sheetName val="Debts"/>
      <sheetName val="справочник"/>
      <sheetName val="Внереализац"/>
      <sheetName val="Аренда техники"/>
      <sheetName val="Mining comments"/>
      <sheetName val="Plant comments"/>
      <sheetName val="Infr comments"/>
      <sheetName val="Жерек налоги"/>
      <sheetName val="Капекс тыс. дол."/>
      <sheetName val="Уд. расход реагентов по заводу "/>
      <sheetName val="Расход реагентов Кг."/>
      <sheetName val="Расходе реагентов тенге склад"/>
      <sheetName val="расход реагентов тенге завод"/>
      <sheetName val="Расход реагентов тенге Бух"/>
      <sheetName val="Расход реагентов USD"/>
      <sheetName val="Переработка"/>
      <sheetName val="Bridge EBITDA (СБП)"/>
      <sheetName val="Bridge EBITDA"/>
      <sheetName val="Cash-costs_Summary"/>
      <sheetName val="Cash-costs_Details"/>
      <sheetName val="СС_Details (собств.конц)"/>
      <sheetName val="1. вводные"/>
      <sheetName val="ПЗГ_цели"/>
      <sheetName val="KPI_YTD"/>
      <sheetName val="TCC_absolute"/>
      <sheetName val="1.1 KPI"/>
      <sheetName val="1.2 PL (с аморт)"/>
      <sheetName val="1.2 PL"/>
      <sheetName val="1.3 BS"/>
      <sheetName val="1.4 CF"/>
      <sheetName val="1.5 PL_FM"/>
      <sheetName val="1.6 BS_FM"/>
      <sheetName val="1.7 PL_MM"/>
      <sheetName val="WIP"/>
      <sheetName val="КЗкомпании"/>
      <sheetName val="Лондон"/>
      <sheetName val="8. АДМИН"/>
      <sheetName val="Соц.расх"/>
      <sheetName val="1.9 PCC_анализ_8м"/>
      <sheetName val="1.9 PCC_анализПЗГ"/>
      <sheetName val="БП_2010vs2009"/>
      <sheetName val="2.1 ПРГР"/>
      <sheetName val="2.2 План производства"/>
      <sheetName val="2.3 концентрат"/>
      <sheetName val="1.8 PCC_bridge (2)"/>
      <sheetName val="1.8 PCC_bridge"/>
      <sheetName val="ФОТ_Келтик"/>
      <sheetName val="Трансп_ руды 2010"/>
      <sheetName val="Аренда техники на 2010 машчас"/>
      <sheetName val="Спецодежда"/>
      <sheetName val="4. РУДНИК"/>
      <sheetName val="5. РУДОПОДГ"/>
      <sheetName val="ФОТ_Алел"/>
      <sheetName val="нормы"/>
      <sheetName val="БЗК"/>
      <sheetName val="4.1 ГПР"/>
      <sheetName val="4.2 очист"/>
      <sheetName val="4.3 ВШТ"/>
      <sheetName val="4.4 общеруд"/>
      <sheetName val="4.5 общешахт"/>
      <sheetName val="7. ОБЩЕУЧ"/>
      <sheetName val="4.6 ЭРР"/>
      <sheetName val="6. ЗАВОД"/>
      <sheetName val="5.1 дроб"/>
      <sheetName val="5.2 измельч"/>
      <sheetName val="6.1 флот"/>
      <sheetName val="6.2 biox"/>
      <sheetName val="6.3 cil-elution"/>
      <sheetName val="6.4 ЗК"/>
      <sheetName val="6.5 реаг.цех"/>
      <sheetName val="6.6 хвост"/>
      <sheetName val="6.7 общезав"/>
      <sheetName val="6.8 эл.мех"/>
      <sheetName val="6.9 отк"/>
      <sheetName val="справ2"/>
      <sheetName val="Хеллас_контракт"/>
      <sheetName val="стоимость на единицу_YTD"/>
      <sheetName val="стоимость на единицу_MTD"/>
      <sheetName val="Алел НИ"/>
      <sheetName val="расч по греч"/>
      <sheetName val="Пр-воБП"/>
      <sheetName val="ПРГР"/>
      <sheetName val="БП 2011"/>
      <sheetName val="AVP"/>
      <sheetName val="HLF"/>
      <sheetName val="PG"/>
      <sheetName val="KMB"/>
      <sheetName val="CL"/>
      <sheetName val="LINKS"/>
      <sheetName val="513_U"/>
      <sheetName val="титул"/>
      <sheetName val="Таблица рассрочки"/>
      <sheetName val="Продажа"/>
      <sheetName val="%D0%92%D0%BE%D1%81%D1%81%D1%82%"/>
      <sheetName val="Approximate order for #1"/>
      <sheetName val="Stores"/>
      <sheetName val="Check"/>
      <sheetName val="PRJ Total"/>
      <sheetName val="Daily"/>
      <sheetName val="Incoming"/>
      <sheetName val="Heading "/>
      <sheetName val="A 13"/>
      <sheetName val="E.P. Recap OMGC"/>
      <sheetName val="Diagramm"/>
      <sheetName val="Tea break count"/>
      <sheetName val="Сommandant count"/>
      <sheetName val="DEED"/>
      <sheetName val="TO_OC"/>
      <sheetName val="Market"/>
      <sheetName val="Market2"/>
      <sheetName val="Rolled"/>
      <sheetName val="Chains"/>
      <sheetName val="Tr"/>
      <sheetName val="Direct"/>
      <sheetName val="!"/>
      <sheetName val="тц"/>
      <sheetName val="Ops"/>
      <sheetName val="B"/>
      <sheetName val="UPR"/>
      <sheetName val="Simpl2"/>
      <sheetName val="Res"/>
      <sheetName val="Dop"/>
      <sheetName val="DP"/>
      <sheetName val="KKC"/>
      <sheetName val="OC"/>
      <sheetName val="Prokat"/>
      <sheetName val="IntImp"/>
      <sheetName val="сводная"/>
      <sheetName val="2003(окончат) "/>
      <sheetName val="Смета "/>
      <sheetName val="Данные для графиков"/>
      <sheetName val="Откл. по фин. рез"/>
      <sheetName val="план_факт"/>
      <sheetName val=" труд"/>
      <sheetName val="отрасль"/>
      <sheetName val="Data4Lineika"/>
      <sheetName val="Prices"/>
      <sheetName val="AiP"/>
      <sheetName val="RPP"/>
      <sheetName val="OZR"/>
      <sheetName val="Time"/>
      <sheetName val="Steels"/>
      <sheetName val="Class"/>
      <sheetName val="Prices2"/>
      <sheetName val="Lineika"/>
      <sheetName val="Unload"/>
      <sheetName val="forPresentation"/>
      <sheetName val="Steps"/>
      <sheetName val="1-29 (21.11)"/>
      <sheetName val="1-30 (21.11)"/>
      <sheetName val="1-31 (21.11)"/>
      <sheetName val="1-32 (21.11)"/>
      <sheetName val="350"/>
      <sheetName val="Ц-вх"/>
      <sheetName val="БТпоVC"/>
      <sheetName val="VC"/>
      <sheetName val="FC"/>
      <sheetName val="СС"/>
      <sheetName val="Ц-вых"/>
      <sheetName val="Ок-ие"/>
      <sheetName val="Ме-ия"/>
      <sheetName val="ОЗР"/>
      <sheetName val="ЭСПЦ-з"/>
      <sheetName val="ЭСПЦ-п"/>
      <sheetName val="СПЦ-з"/>
      <sheetName val="СПЦ-п"/>
      <sheetName val="СПЦ2-п"/>
      <sheetName val="ЛьготаБП"/>
      <sheetName val="ожид год"/>
      <sheetName val="БалансДС 2000"/>
      <sheetName val="Для Николаевой"/>
      <sheetName val="Для Чистова"/>
      <sheetName val="Для Чистова (2)"/>
      <sheetName val="КВстан350"/>
      <sheetName val="ОК"/>
      <sheetName val="График и КуРы"/>
      <sheetName val="Сбербанк"/>
      <sheetName val="BHF"/>
      <sheetName val="ВЭБ"/>
      <sheetName val="$2000"/>
      <sheetName val="ТамП"/>
      <sheetName val="Смета затрат"/>
      <sheetName val="Contents"/>
      <sheetName val="P&amp;L(KMK-Rails)"/>
      <sheetName val="P&amp;L(KMK-Steel)"/>
      <sheetName val="P&amp;L(Energo)"/>
      <sheetName val="P&amp;L(GOK)"/>
      <sheetName val="Cash-flow (Rails)"/>
      <sheetName val="Cash-flow (Energo)"/>
      <sheetName val="Cash-flow (SUM)"/>
      <sheetName val="Sales(Rails)"/>
      <sheetName val="Payroll (Rails)"/>
      <sheetName val="Taxes (Rails)"/>
      <sheetName val="CAPEX (Rails)"/>
      <sheetName val="Repairs (Rails)"/>
      <sheetName val="Rails_price"/>
      <sheetName val="Energy_balance"/>
      <sheetName val="Presentation (energo)"/>
      <sheetName val="CAPEX(Energo)"/>
      <sheetName val="Production(GOK)"/>
      <sheetName val="Sales(GOK)"/>
      <sheetName val="Pes.variant"/>
      <sheetName val="Opt.variant"/>
      <sheetName val="Cash-flow"/>
      <sheetName val="Lot"/>
      <sheetName val="Презентация"/>
      <sheetName val="Потоки(кред.)"/>
      <sheetName val="Оп.поток(пес-кред)"/>
      <sheetName val="Оп.поток(опт-кред)"/>
      <sheetName val="Value"/>
      <sheetName val="P&amp;L"/>
      <sheetName val="CF "/>
      <sheetName val="Tax"/>
      <sheetName val="S,G,&amp;A"/>
      <sheetName val="Mat_En"/>
      <sheetName val="VIC"/>
      <sheetName val="WC"/>
      <sheetName val="5z info"/>
      <sheetName val="Capacity "/>
      <sheetName val="Coeff"/>
      <sheetName val="DPR (IAS)"/>
      <sheetName val="DPR(TAX)"/>
      <sheetName val="Module1"/>
      <sheetName val="Other sales"/>
      <sheetName val="3-06_1"/>
      <sheetName val="3-06_2"/>
      <sheetName val="3-06_3"/>
      <sheetName val="profit"/>
      <sheetName val="Brief НТ_ЗС"/>
      <sheetName val="list"/>
      <sheetName val="Исп. приб. НТМК"/>
      <sheetName val="1 кв03"/>
      <sheetName val="decording "/>
      <sheetName val="decording  (2)"/>
      <sheetName val="1q-d"/>
      <sheetName val="ТА"/>
      <sheetName val="stock"/>
      <sheetName val="d1q"/>
      <sheetName val="Dbt"/>
      <sheetName val="1q-cr"/>
      <sheetName val="ТП"/>
      <sheetName val="cr1q"/>
      <sheetName val="МС"/>
      <sheetName val="520"/>
      <sheetName val="CR"/>
      <sheetName val="eur"/>
      <sheetName val="rez"/>
      <sheetName val="исп прибыли"/>
      <sheetName val="216"/>
      <sheetName val="211"/>
      <sheetName val="decording"/>
      <sheetName val="dt_rez"/>
      <sheetName val="240"/>
      <sheetName val="cred"/>
      <sheetName val="620"/>
      <sheetName val="660a"/>
      <sheetName val="cred (2)"/>
      <sheetName val="2002 год"/>
      <sheetName val="3-10"/>
      <sheetName val="3-04"/>
      <sheetName val="3-13"/>
      <sheetName val="бсf"/>
      <sheetName val="cf (2)"/>
      <sheetName val="кап. стр-во"/>
      <sheetName val="bsa"/>
      <sheetName val="3-01"/>
      <sheetName val="3-06"/>
      <sheetName val="3-14"/>
      <sheetName val="сортамент"/>
      <sheetName val="баланс металла"/>
      <sheetName val="баланс пр-ва"/>
      <sheetName val="бал.на рассмотрение"/>
      <sheetName val="баланс лома"/>
      <sheetName val="сталь"/>
      <sheetName val="мартIкварт"/>
      <sheetName val="ЗСМК"/>
      <sheetName val="НТМК"/>
      <sheetName val="НКМК"/>
      <sheetName val="Данные для расчета"/>
      <sheetName val="Бюджет ФД"/>
      <sheetName val="БюджетЕХ"/>
      <sheetName val="КХП (Gosha)"/>
      <sheetName val="3-25"/>
      <sheetName val="3-26"/>
      <sheetName val="НТМК Св"/>
      <sheetName val="НТМК Отделы"/>
      <sheetName val="НТМК С"/>
      <sheetName val="НТМК O"/>
      <sheetName val="ЗСМК Св"/>
      <sheetName val="ЗСМК Отделы"/>
      <sheetName val="ЗСМК С"/>
      <sheetName val="КМК Св"/>
      <sheetName val="КМК Отделы"/>
      <sheetName val="КМК"/>
      <sheetName val="КМК С"/>
      <sheetName val="ТНП С"/>
      <sheetName val="Комментарии"/>
      <sheetName val="КлассНТМК"/>
      <sheetName val="КлассЗСМК"/>
      <sheetName val="КлассНKМК"/>
      <sheetName val="Схема"/>
      <sheetName val="Coke"/>
      <sheetName val="KKCxl"/>
      <sheetName val="RPPxl"/>
      <sheetName val="Cl15"/>
      <sheetName val="DataOriginal"/>
      <sheetName val="Contra"/>
      <sheetName val="Объемы_цены_НТМК (2)"/>
      <sheetName val="Выручка П 1"/>
      <sheetName val="Смета П"/>
      <sheetName val="6_фзп"/>
      <sheetName val="7_торо"/>
      <sheetName val="8.1.Прогноз_цен_НТМК"/>
      <sheetName val="9.1._нормы"/>
      <sheetName val="10_аморт"/>
      <sheetName val="11_произ"/>
      <sheetName val="12_смета"/>
      <sheetName val="14_комм"/>
      <sheetName val="15_управ"/>
      <sheetName val="16_соц"/>
      <sheetName val="18_проч_др"/>
      <sheetName val="19_Сарех"/>
      <sheetName val="22_лиз"/>
      <sheetName val="23_страх"/>
      <sheetName val="24_кред"/>
      <sheetName val="НТМК (укр)"/>
      <sheetName val="ЗСМК(укр)"/>
      <sheetName val="НЛЗ и Мартен"/>
      <sheetName val="по цехам"/>
      <sheetName val="ТД - НТМК"/>
      <sheetName val="Помощь"/>
      <sheetName val="контрагент ..."/>
      <sheetName val="Отчет9"/>
      <sheetName val="Справ"/>
      <sheetName val="КД ЗСМК"/>
      <sheetName val="ФТТ (НКМК)"/>
      <sheetName val="КлассНКМК"/>
      <sheetName val="Контрагенты"/>
      <sheetName val="Consol_2005"/>
      <sheetName val="Consol_9m"/>
      <sheetName val="Consol_Sept"/>
      <sheetName val="Revenues_Sept"/>
      <sheetName val="Raw_mat_Sept"/>
      <sheetName val="Revenues_9m"/>
      <sheetName val="Raw_mat_9m"/>
      <sheetName val="Revenues_2005"/>
      <sheetName val="Raw_mat_2005"/>
      <sheetName val="Opex+Capex (by CFR)"/>
      <sheetName val="Opex+Capex"/>
      <sheetName val="Wages-salaries"/>
      <sheetName val="NTMK"/>
      <sheetName val="ZSMK"/>
      <sheetName val="NKMK"/>
      <sheetName val="Stal-NK"/>
      <sheetName val="KachGOK"/>
      <sheetName val="VGOK"/>
      <sheetName val="EvrazRuda"/>
      <sheetName val="MEF+EvrazEK"/>
      <sheetName val="Nakhodka"/>
      <sheetName val="FTD"/>
      <sheetName val="TD EAH"/>
      <sheetName val="TD ER"/>
      <sheetName val="ET"/>
      <sheetName val="Management EAH"/>
      <sheetName val="CF+PL_ЭК"/>
      <sheetName val="P&amp;L_ЕАХ"/>
      <sheetName val="P&amp;L_ЕАХ_YtD"/>
      <sheetName val="Нерезиденты"/>
      <sheetName val="FTD-PL"/>
      <sheetName val="FTD-NTMK"/>
      <sheetName val="FTD-ZAPSIB"/>
      <sheetName val="FTD-KMK"/>
      <sheetName val="Minority Interest"/>
      <sheetName val="Master Budget"/>
      <sheetName val="Steel Budget"/>
      <sheetName val="Mining_Budget"/>
      <sheetName val="Controls"/>
      <sheetName val="Other rev 1H"/>
      <sheetName val="ЗСМК (18.03)"/>
      <sheetName val="ЗСМК (21.03)"/>
      <sheetName val="ЗСМК (23.03)"/>
      <sheetName val="Ноябрь"/>
      <sheetName val="Декабрь"/>
      <sheetName val="Capex (2)"/>
      <sheetName val="отклонение"/>
      <sheetName val="caplink"/>
      <sheetName val="янв-дек 04"/>
      <sheetName val="эф-т 1 (2блока, зат-ты и эф-ты)"/>
      <sheetName val="показ-ли 1"/>
      <sheetName val="эффект 2 (2 блока, зат-ты)"/>
      <sheetName val="показ-ли 2"/>
      <sheetName val="эффект 3 (1 болк, затраты)"/>
      <sheetName val="показ-ли 3"/>
      <sheetName val="00"/>
      <sheetName val="000"/>
      <sheetName val="0"/>
      <sheetName val="Эффект"/>
      <sheetName val="РБЦ"/>
      <sheetName val="03"/>
      <sheetName val="04"/>
      <sheetName val="05"/>
      <sheetName val="06"/>
      <sheetName val="07"/>
      <sheetName val="07(V)"/>
      <sheetName val="Effect"/>
      <sheetName val="Inputs"/>
      <sheetName val="Effect (2)"/>
      <sheetName val="Balance"/>
      <sheetName val="Balance (2)"/>
      <sheetName val="Diagram"/>
      <sheetName val="Investments"/>
      <sheetName val="Presesentation"/>
      <sheetName val="Credit"/>
      <sheetName val="Inputs (2)"/>
      <sheetName val="Перечень"/>
      <sheetName val="1-ЭСПЦ"/>
      <sheetName val="2-РБЦ"/>
      <sheetName val="УЖДТ"/>
      <sheetName val="ДЭК"/>
      <sheetName val="КХП "/>
      <sheetName val="Листопр"/>
      <sheetName val="Энергетика"/>
      <sheetName val="Статистич комп "/>
      <sheetName val="Кислор станц"/>
      <sheetName val="план (2)"/>
      <sheetName val="Пр 2"/>
      <sheetName val="Анализ чувствительности"/>
      <sheetName val="диаграммы"/>
      <sheetName val="сводный"/>
      <sheetName val="О проекте"/>
      <sheetName val="SpInputs"/>
      <sheetName val="AM+TAX (pr)"/>
      <sheetName val="CashFlows"/>
      <sheetName val="P&amp;L (base)"/>
      <sheetName val="COGS (base)"/>
      <sheetName val="P&amp;L (project)"/>
      <sheetName val="COGS final (pr)"/>
      <sheetName val="COGS '09 (pr)"/>
      <sheetName val="COGS '08 (pr)"/>
      <sheetName val="COGS '07 (pr)"/>
      <sheetName val="COGS '06 (pr)"/>
      <sheetName val="COGS '05 (pr)"/>
      <sheetName val="COGS '04 (pr)"/>
      <sheetName val="COGS pig iron"/>
      <sheetName val="k(RBS)"/>
      <sheetName val="cost"/>
      <sheetName val="0 Структура"/>
      <sheetName val="1 Общая информация"/>
      <sheetName val="2 Параметры"/>
      <sheetName val="3 Макр показат"/>
      <sheetName val="4 Смета"/>
      <sheetName val="5 График работ"/>
      <sheetName val="6 График фин"/>
      <sheetName val="7 Кредит"/>
      <sheetName val="8 Потоки материалов"/>
      <sheetName val="9 ОФ"/>
      <sheetName val="10 Ремонт ОФ"/>
      <sheetName val="11 Эффекты"/>
      <sheetName val="12 ОДДС"/>
      <sheetName val="13 Анализ"/>
      <sheetName val="14 Итоги"/>
      <sheetName val="(20)утв инв пр+пр КВ (2)"/>
      <sheetName val="(20) не утв пр (2)"/>
      <sheetName val="(20) модерн (2)"/>
      <sheetName val="(21) закупки (2)"/>
      <sheetName val="(19)утв пр+пр КВ (2)"/>
      <sheetName val="(19) не утв (2)"/>
      <sheetName val="(19)модерн (2)"/>
      <sheetName val="КМК 4 кв."/>
      <sheetName val="октябрь план"/>
      <sheetName val="Капекс"/>
      <sheetName val="оборудование"/>
      <sheetName val="октябрь план 2"/>
      <sheetName val="ChainsOld"/>
      <sheetName val="inpArray"/>
      <sheetName val="MBuilder"/>
      <sheetName val="4 Смета "/>
      <sheetName val="7 ОФ"/>
      <sheetName val="8 Эффекты"/>
      <sheetName val="9 CF var"/>
      <sheetName val="10 Итоги"/>
      <sheetName val="I кв.2001План-Факт"/>
      <sheetName val="Цеховые"/>
      <sheetName val="Центральные"/>
      <sheetName val="MAIN_page"/>
      <sheetName val="Жд тариф"/>
      <sheetName val="цеховые_без сырья"/>
      <sheetName val="цеховые_без гр.зак"/>
      <sheetName val="Цеховые с прочими гр.зак"/>
      <sheetName val="Рис1"/>
      <sheetName val="Рис2"/>
      <sheetName val="Рис3"/>
      <sheetName val="Таб1"/>
      <sheetName val="Таб2"/>
      <sheetName val="Таб5"/>
      <sheetName val="Таб7"/>
      <sheetName val="Таб8"/>
      <sheetName val="Рис14"/>
      <sheetName val="BlooData"/>
      <sheetName val="Values"/>
      <sheetName val="FinData"/>
      <sheetName val="Spreads"/>
      <sheetName val="Final (2)"/>
      <sheetName val="Final"/>
      <sheetName val="вопросы"/>
      <sheetName val="GasPromBank Forecast"/>
      <sheetName val="EC552378 Corp Cusip8"/>
      <sheetName val="TT333718 Govt"/>
      <sheetName val="RUR-base"/>
      <sheetName val="Feed page"/>
      <sheetName val="reuter_chains"/>
      <sheetName val="CurRates"/>
      <sheetName val="полугодие"/>
      <sheetName val="кварталы"/>
      <sheetName val="Вып_П_П_"/>
      <sheetName val="Настройки"/>
      <sheetName val="Россия-экспорт"/>
      <sheetName val="Сравнение с кварталом"/>
      <sheetName val="Сравнение с кварталом (2)"/>
      <sheetName val="Сравнение 1 кв"/>
      <sheetName val="сравнение тн"/>
      <sheetName val="Сравнение "/>
      <sheetName val="Сравнение с полугодием"/>
      <sheetName val="тн"/>
      <sheetName val="Проч_продукция (с годом) "/>
      <sheetName val="доля"/>
      <sheetName val="план_профили"/>
      <sheetName val="Россия-экспорт (СУММА)"/>
      <sheetName val="1 и2 пг"/>
      <sheetName val="1 и 2 пг тн"/>
      <sheetName val="2 пг с планом"/>
      <sheetName val="Сравнение остаток"/>
      <sheetName val="Сравнение (тн)"/>
      <sheetName val="ОЖ ГОД"/>
      <sheetName val="цены с годом"/>
      <sheetName val="ОЖ ГОД (ТН)"/>
      <sheetName val="ИТОГОВОЕ (ТН сумма)"/>
      <sheetName val="план_проф (ст)"/>
      <sheetName val="СМЕТА (2)"/>
      <sheetName val="Сводная по цехам"/>
      <sheetName val="КХП"/>
      <sheetName val="СМЕТА ПРИБЛ."/>
      <sheetName val="ОГП"/>
      <sheetName val="СМЕТА"/>
      <sheetName val="Лист1 (2)"/>
      <sheetName val="смета сгруппир."/>
      <sheetName val="Смета сводная"/>
      <sheetName val="Смета на 2 месяца"/>
      <sheetName val="сравнение с III из года"/>
      <sheetName val="Расч. потр. углей"/>
      <sheetName val="Расш. цены углей"/>
      <sheetName val="Смета на программу №6"/>
      <sheetName val="Баланс кокса"/>
      <sheetName val="Путин"/>
      <sheetName val="КлассКМК(ПС)"/>
      <sheetName val="DB2002"/>
      <sheetName val="СводЕАХ"/>
      <sheetName val="4. NWABC"/>
      <sheetName val="ОЖ ГОД (ТН_x0005_"/>
      <sheetName val="3_01"/>
      <sheetName val="1 квар к 2кварт"/>
      <sheetName val="1 квартал 2001"/>
      <sheetName val="кварт"/>
      <sheetName val="месяц-месяц"/>
      <sheetName val="Гр. &quot;Динамика пр-ва &quot; "/>
      <sheetName val="Вып.П.П."/>
      <sheetName val="В УИСО (2)"/>
      <sheetName val="Динамика по месяцам"/>
      <sheetName val="ожидквартал"/>
      <sheetName val="ожидквартал (2)"/>
      <sheetName val="Динамика по годам"/>
      <sheetName val="Динамика по годам (2)"/>
      <sheetName val="Путин (2)"/>
      <sheetName val="Структура портфеля"/>
      <sheetName val="Data USA Cdn$"/>
      <sheetName val="Data USA US$"/>
      <sheetName val="COMPS"/>
      <sheetName val="NTMK sales FRT"/>
      <sheetName val="rozvaha"/>
      <sheetName val="стр.2"/>
      <sheetName val="Data USA Adj US$"/>
      <sheetName val="Sets"/>
      <sheetName val="621 оригинал"/>
      <sheetName val="Фин план"/>
      <sheetName val="Расчет сырья"/>
      <sheetName val="В500С"/>
      <sheetName val="Ёмкость и прогноз"/>
      <sheetName val="Перечень работ"/>
      <sheetName val="Карта эффектов (2)"/>
      <sheetName val="Карта эффектов"/>
      <sheetName val="расчет годовой эф-ти_"/>
      <sheetName val="сost_cляб_зсмк"/>
      <sheetName val="инфо по расходникам"/>
      <sheetName val="сost_проволока_зсмк"/>
      <sheetName val="Сквозная сс доп продукция"/>
      <sheetName val="Сквозная с_с_кокс"/>
      <sheetName val="сost_проволока_зсмк (3 ГПС)"/>
      <sheetName val="сost_проволока_зсмк (кп)"/>
      <sheetName val="сost_проволока_зсмк (пс)"/>
      <sheetName val="In2"/>
      <sheetName val="Flows"/>
      <sheetName val="Out"/>
      <sheetName val="расчет годовой эф-ти"/>
      <sheetName val="PPE"/>
      <sheetName val="Графики"/>
      <sheetName val="График фин. и осв."/>
      <sheetName val="NWC and TV"/>
      <sheetName val="NPV"/>
      <sheetName val="Sales plan (GOK)"/>
      <sheetName val="Production plan (GOK)"/>
      <sheetName val="REMARKS"/>
      <sheetName val="Steel reorganization"/>
      <sheetName val="Sensitivity analysis"/>
      <sheetName val="P&amp;L (GOK)"/>
      <sheetName val="P&amp;L(Steel)"/>
      <sheetName val="P&amp;L(Rails)"/>
      <sheetName val="Calculation(Steel)"/>
      <sheetName val="Cost calculation (Steel)"/>
      <sheetName val="Calculation(Rails)"/>
      <sheetName val="Costs calculation (Rails)"/>
      <sheetName val="Энергоресурсы (fix)"/>
      <sheetName val="Энергоресурсы (var)"/>
      <sheetName val="Sales (plan)"/>
      <sheetName val="Bal. cur"/>
      <sheetName val="Bal. Clear"/>
      <sheetName val="Bal. Full"/>
      <sheetName val="Diag"/>
      <sheetName val="Effect(-)"/>
      <sheetName val="Effect(1-0)"/>
      <sheetName val="Cost(1-0)"/>
      <sheetName val="Diag(1-0)"/>
      <sheetName val="Effect(2-1)"/>
      <sheetName val="Cost(2-1)"/>
      <sheetName val="Diag(2-1)"/>
      <sheetName val="Effect(3-2)"/>
      <sheetName val="Cost(3-2)"/>
      <sheetName val="Diag(3-2)"/>
      <sheetName val="Effect(3-0)"/>
      <sheetName val="Cost(3-0)"/>
      <sheetName val="Diag(3-0)"/>
      <sheetName val="In"/>
      <sheetName val="CF (AFS+RBS)"/>
      <sheetName val="ПДР ООО &quot;Юкос ФБЦ&quot;"/>
      <sheetName val="MACRO"/>
      <sheetName val="_ССЫЛКА"/>
      <sheetName val="Доход_расход"/>
      <sheetName val="Финансы"/>
      <sheetName val="ЦКиИ"/>
      <sheetName val="КОП"/>
      <sheetName val="Леневка"/>
      <sheetName val="МВЦ"/>
      <sheetName val="Никомед"/>
      <sheetName val="Охотник"/>
      <sheetName val="УДУ"/>
      <sheetName val="Уралец"/>
      <sheetName val="РЭУ"/>
      <sheetName val="Движение по месяцам"/>
      <sheetName val="Доход "/>
      <sheetName val="УГЭ, УГМ"/>
      <sheetName val="Зачёт"/>
      <sheetName val="ЮжКУ"/>
      <sheetName val="ЖДТ"/>
      <sheetName val="Вспом и прочие"/>
      <sheetName val="гашение и пополнение"/>
      <sheetName val="АРУ"/>
      <sheetName val="комис"/>
      <sheetName val="кредиты"/>
      <sheetName val="530_2"/>
      <sheetName val="470"/>
      <sheetName val="companies"/>
      <sheetName val="SETKI"/>
      <sheetName val="PL"/>
      <sheetName val="BS_n"/>
      <sheetName val="CF indir"/>
      <sheetName val="CF dir"/>
      <sheetName val="15св"/>
      <sheetName val="15расш"/>
      <sheetName val="Выручка"/>
      <sheetName val="Смета на ед"/>
      <sheetName val="КФИ"/>
      <sheetName val="4_Лом"/>
      <sheetName val="4_Шлак"/>
      <sheetName val="12_ЦШП"/>
      <sheetName val="9.2.Вторресурс"/>
      <sheetName val="EGO"/>
      <sheetName val="Covenants"/>
      <sheetName val="EG"/>
      <sheetName val="Rebar"/>
      <sheetName val="O"/>
      <sheetName val="EM"/>
      <sheetName val="TC"/>
      <sheetName val="NT"/>
      <sheetName val="Z"/>
      <sheetName val="NK"/>
      <sheetName val="EINA"/>
      <sheetName val="PB"/>
      <sheetName val="V"/>
      <sheetName val="EICA"/>
      <sheetName val="DMZ"/>
      <sheetName val="HV"/>
      <sheetName val="KG"/>
      <sheetName val="VG"/>
      <sheetName val="ER"/>
      <sheetName val="SB"/>
      <sheetName val="DK"/>
      <sheetName val="BK"/>
      <sheetName val="DKHZ"/>
      <sheetName val="S"/>
      <sheetName val="Tula"/>
      <sheetName val="NKM"/>
      <sheetName val="CLT"/>
      <sheetName val="M12"/>
      <sheetName val="Rasp"/>
      <sheetName val="Comparison_1Q_31.03.11"/>
      <sheetName val="Legal Commitements(NB)_1Q"/>
      <sheetName val="Vitkovice"/>
      <sheetName val="SAPBEXqueries"/>
      <sheetName val="SAPBEXfilters"/>
      <sheetName val="3.6.2. CF-INDIRECT"/>
      <sheetName val="Operational"/>
      <sheetName val="Investment"/>
      <sheetName val="Financial"/>
      <sheetName val="2010"/>
      <sheetName val="по шахтам"/>
      <sheetName val="Variables"/>
      <sheetName val="Кузнецкая"/>
      <sheetName val="Абашевская"/>
      <sheetName val="Прокопьевская"/>
      <sheetName val="production &amp; sales"/>
      <sheetName val="capex&amp;depr"/>
      <sheetName val="restor"/>
      <sheetName val="ТЭП"/>
      <sheetName val="расчет амор. по потон. ст."/>
      <sheetName val="БДР-13П ВУР (10)"/>
      <sheetName val="ДР-13П-1 ВУР (10)"/>
      <sheetName val="БДР-14П (10)"/>
      <sheetName val="общепроизводст(10)"/>
      <sheetName val="БДР-13П ВУР(11)"/>
      <sheetName val="ДР-13П-1 ВУР (11)"/>
      <sheetName val="БДР-14П (11)"/>
      <sheetName val="общепроизвод(11)"/>
      <sheetName val="БДР-13П ВУР (12)"/>
      <sheetName val="ДР-13П-1 ВУР (12)"/>
      <sheetName val="БДР-14П(12)"/>
      <sheetName val="общепроизвод(12)"/>
      <sheetName val="T"/>
      <sheetName val="L"/>
      <sheetName val="F"/>
      <sheetName val="CPIF"/>
      <sheetName val="6,1"/>
      <sheetName val="D"/>
      <sheetName val="свод_06"/>
      <sheetName val="янв.07"/>
      <sheetName val="фев.07"/>
      <sheetName val="мар.07"/>
      <sheetName val="апр.07"/>
      <sheetName val="май.07"/>
      <sheetName val="июн.07"/>
      <sheetName val="июл.07"/>
      <sheetName val="авг.07"/>
      <sheetName val="сен.07"/>
      <sheetName val="окт.07"/>
      <sheetName val="ноя.07"/>
      <sheetName val="дек.07"/>
      <sheetName val="свод_07 нар итог"/>
      <sheetName val="объём производства"/>
      <sheetName val="2007 поквартально"/>
      <sheetName val="2006, 2007 факт"/>
      <sheetName val="янв.08"/>
      <sheetName val="фев.08"/>
      <sheetName val="мар.08"/>
      <sheetName val="апр.08"/>
      <sheetName val="май.08"/>
      <sheetName val="июн.08"/>
      <sheetName val="июл.08"/>
      <sheetName val="авг.08"/>
      <sheetName val="сен.08"/>
      <sheetName val="окт.08"/>
      <sheetName val="ноя.08"/>
      <sheetName val="дек.08"/>
      <sheetName val="свод_08"/>
      <sheetName val="2008 поквартально"/>
      <sheetName val="2008 факт,2009 план"/>
      <sheetName val="2009"/>
      <sheetName val="Levihinskiy GOK"/>
      <sheetName val="Sultanovskaya GDK"/>
      <sheetName val="2009-50 Октября"/>
      <sheetName val="2009-Общехоз. 50 лет"/>
      <sheetName val="2010-50 Октября"/>
      <sheetName val="2010-Общехоз. 50 лет"/>
      <sheetName val="2010-Приорское"/>
      <sheetName val="2010-Общехоз. Приорское"/>
      <sheetName val="2011-50 Октября"/>
      <sheetName val="2011-Общехоз. 50 лет"/>
      <sheetName val="2011-Приорское"/>
      <sheetName val="2011-Общехоз. Приорское"/>
      <sheetName val="Горная масса-факт"/>
      <sheetName val="Руда-факт"/>
      <sheetName val="Вскрыша-факт"/>
      <sheetName val="ОПР"/>
      <sheetName val="Элементы"/>
      <sheetName val="90"/>
      <sheetName val="92"/>
      <sheetName val="93 статьи"/>
      <sheetName val="АТЦ "/>
      <sheetName val="РМЦ"/>
      <sheetName val="Склад"/>
      <sheetName val="отчет о доходах и расходах"/>
      <sheetName val="БДР-01А"/>
      <sheetName val="БДР-03А"/>
      <sheetName val="БДР-04А"/>
      <sheetName val="БДР-08А"/>
      <sheetName val="БДР-09А"/>
      <sheetName val="БДР-10А"/>
      <sheetName val="расход масел"/>
      <sheetName val="ГПР"/>
      <sheetName val="БДР-13А"/>
      <sheetName val="расход топлива "/>
      <sheetName val=" управленческая (1)"/>
      <sheetName val="расшифровка прочих"/>
      <sheetName val="дизтопливо"/>
      <sheetName val="план работ"/>
      <sheetName val="БДР-14П-АТЦ по участкам"/>
      <sheetName val="ГСМ АТЦ"/>
      <sheetName val="автошины АТЦ"/>
      <sheetName val="СГЭ"/>
      <sheetName val="БДР -14водоотлив "/>
      <sheetName val="БДР-14-Склад"/>
      <sheetName val="БДР-14-Вахтовый поселок"/>
      <sheetName val="БДР-14-рем.участок"/>
      <sheetName val="БДР-14-АТЦ"/>
      <sheetName val="БДР-15 А"/>
      <sheetName val="БДР-16А"/>
      <sheetName val="расшиф сот связь"/>
      <sheetName val="БДР-17А"/>
      <sheetName val="БДР-18А"/>
      <sheetName val="БДР-19А"/>
      <sheetName val="Расшифровка прочих к БДР-19-1"/>
      <sheetName val="БДР-21А"/>
      <sheetName val="БДР-22А"/>
      <sheetName val="БДР-23А"/>
      <sheetName val="БДР-28 А"/>
      <sheetName val="БДР-29 А"/>
      <sheetName val="БДР-33А"/>
      <sheetName val="БДР-34А"/>
      <sheetName val="сводная таблица ФООС с пони (2)"/>
      <sheetName val="Форма №2 отчёт бух-ия"/>
      <sheetName val="ТЭП АМК"/>
      <sheetName val="БДР-02А"/>
      <sheetName val="БДР-05А"/>
      <sheetName val="БДР-07 П"/>
      <sheetName val="БДР-10-2А"/>
      <sheetName val="БДР-11А"/>
      <sheetName val="Остатки"/>
      <sheetName val="Управл-ая смета план-факт"/>
      <sheetName val="БДР-13А-CU"/>
      <sheetName val="БДР 13CU-АУП"/>
      <sheetName val="БДР-13А-Щебень"/>
      <sheetName val="БДР-14-ТВСиК"/>
      <sheetName val="БДР 14-ГПС"/>
      <sheetName val="уч.э.с и подс."/>
      <sheetName val="БДР-СК"/>
      <sheetName val="БДР 14-СХ"/>
      <sheetName val="ЖДЦ"/>
      <sheetName val="БДР-ОТКиЦЛ"/>
      <sheetName val="БДР 14-АХЧ"/>
      <sheetName val="БДР 14-АТЦ"/>
      <sheetName val="Управл-я смета переработки факт"/>
      <sheetName val="БДР 19 П"/>
      <sheetName val="БДР 19-1 П"/>
      <sheetName val="БДР 19-2 П"/>
      <sheetName val="БДР 19-3 П"/>
      <sheetName val="БДР-14 А"/>
      <sheetName val="Смета ДСК"/>
      <sheetName val="БДР-20А"/>
      <sheetName val="Остатки ГП"/>
      <sheetName val="БДР-24 А"/>
      <sheetName val="БДР-28А"/>
      <sheetName val="БДР-29А"/>
      <sheetName val="БДР-34 А"/>
      <sheetName val="АТЦ распределение"/>
      <sheetName val="горн работы корр"/>
      <sheetName val=" управленческая "/>
      <sheetName val="расшифровка прочих услуг"/>
      <sheetName val="БДР-14-СГЭ"/>
      <sheetName val="расш.ремонта  к БДР-15"/>
      <sheetName val="БДР-23А расш."/>
      <sheetName val="Расшифровка штрафов"/>
      <sheetName val="Расшифровка прочих расходов"/>
      <sheetName val="БДР-28 П 1"/>
      <sheetName val="БДР-29 П "/>
      <sheetName val="анализ НДПИ"/>
      <sheetName val="расчет НДПИ 9 месяцев"/>
      <sheetName val="ДСК-дробление"/>
      <sheetName val="показатели себест"/>
      <sheetName val="коммерч Ормет "/>
      <sheetName val="ОХР Ормет"/>
      <sheetName val="коммерч АГК"/>
      <sheetName val="ОХР агк"/>
      <sheetName val="Коммерч АМК"/>
      <sheetName val="ОХР АМК"/>
      <sheetName val="ОХР Коппер"/>
      <sheetName val="БДР-07А"/>
      <sheetName val="БДР 19А"/>
      <sheetName val="БДР 19-1А"/>
      <sheetName val="БДР 19-2 А"/>
      <sheetName val="БДР 19-3 А"/>
      <sheetName val="БДР-29-1А"/>
      <sheetName val="производственный график"/>
      <sheetName val="Кап. затраты по ОР"/>
      <sheetName val="Приложение 2"/>
      <sheetName val="Приложение 3"/>
      <sheetName val="Приложение 4 "/>
      <sheetName val="Приложение 5"/>
      <sheetName val="Дальше не печатать"/>
      <sheetName val="Техника по годам"/>
      <sheetName val="Наличие горного оборудования"/>
      <sheetName val="Замена ОВИЗ и ОРЭП"/>
      <sheetName val="Наличие вспомог. оборудования"/>
      <sheetName val="Персонал"/>
      <sheetName val="Борт 0,2 А=12+6"/>
      <sheetName val="Борт 0,2 А=10+8"/>
      <sheetName val="Экскавация"/>
      <sheetName val="Прозводительность самосвала"/>
      <sheetName val="Бурение "/>
      <sheetName val="Капиталка по оборудованию осн"/>
      <sheetName val="Оборудование ЦРиТО"/>
      <sheetName val="Бета GMKN"/>
      <sheetName val="PS.B"/>
      <sheetName val="Г-1"/>
      <sheetName val="Т-18.3"/>
      <sheetName val="Т-18.4"/>
      <sheetName val="-"/>
      <sheetName val="АА"/>
      <sheetName val="АВ"/>
      <sheetName val="01"/>
      <sheetName val="01А"/>
      <sheetName val="01В"/>
      <sheetName val="03А"/>
      <sheetName val="09"/>
      <sheetName val="13А"/>
      <sheetName val="14А"/>
      <sheetName val="18А"/>
      <sheetName val="18В"/>
      <sheetName val="18С"/>
      <sheetName val="19А"/>
      <sheetName val="21А"/>
      <sheetName val="24А"/>
      <sheetName val="PS.A"/>
      <sheetName val="МКЗ"/>
      <sheetName val="АМК "/>
      <sheetName val="aktiva-skutečnost"/>
      <sheetName val="pasiva-skutečnost"/>
      <sheetName val="VZZ - skutečnost"/>
      <sheetName val="aktiva-plán"/>
      <sheetName val="pasiva-plán"/>
      <sheetName val="VZZ - plán"/>
      <sheetName val="pasiva_skutečnost"/>
      <sheetName val="pasiva-skute?nost"/>
      <sheetName val="VAT returns"/>
      <sheetName val="Scenario Manager"/>
      <sheetName val="PL all"/>
      <sheetName val="BS all"/>
      <sheetName val="CF indir all"/>
      <sheetName val="CF dir all"/>
      <sheetName val="WC all"/>
      <sheetName val="Stock all"/>
      <sheetName val="1_ГОКи"/>
      <sheetName val="1_КХП"/>
      <sheetName val="1_МП"/>
      <sheetName val="2.3. ГОКи"/>
      <sheetName val="2.3._КХП"/>
      <sheetName val="2.3. МП"/>
      <sheetName val="3_ГОКи"/>
      <sheetName val="3_КХП"/>
      <sheetName val="3_МП"/>
      <sheetName val="4_ГОКи"/>
      <sheetName val="4_КХП"/>
      <sheetName val="4_МП"/>
      <sheetName val="5 all"/>
      <sheetName val="6.1 all"/>
      <sheetName val="6.2 all"/>
      <sheetName val="7 all"/>
      <sheetName val="8.1. КХП"/>
      <sheetName val="8.1. МП"/>
      <sheetName val="8.2. all"/>
      <sheetName val="9.1. КХП"/>
      <sheetName val="9.1. МП"/>
      <sheetName val="9.2. all"/>
      <sheetName val="10 all"/>
      <sheetName val="11 all"/>
      <sheetName val="12 ГОКи"/>
      <sheetName val="12 КХП"/>
      <sheetName val="12_МП"/>
      <sheetName val="13 ГОКи"/>
      <sheetName val="13_КХП"/>
      <sheetName val="13_МП"/>
      <sheetName val="14 all"/>
      <sheetName val="15 all"/>
      <sheetName val="mapping 15 КОСИ"/>
      <sheetName val="16 all"/>
      <sheetName val="17.1 all УА"/>
      <sheetName val="17.2 all УА"/>
      <sheetName val="17.3 all УА"/>
      <sheetName val="17.4.2 all УА"/>
      <sheetName val="18 all"/>
      <sheetName val="19 CAPEX all"/>
      <sheetName val="20. Capex all"/>
      <sheetName val="21 all"/>
      <sheetName val="22 all"/>
      <sheetName val="23 all"/>
      <sheetName val="25 all"/>
      <sheetName val="24 all"/>
      <sheetName val="26 all"/>
      <sheetName val="28 all"/>
      <sheetName val="9.2"/>
      <sheetName val="MCOMPANY"/>
      <sheetName val="УФОП"/>
      <sheetName val="Усл.и пр._вспом"/>
      <sheetName val="описание"/>
      <sheetName val="всп1"/>
      <sheetName val="2.2_КХП"/>
      <sheetName val="2.3_КХП"/>
      <sheetName val="6.1"/>
      <sheetName val="9.1"/>
      <sheetName val="12_КХП"/>
      <sheetName val="8.2."/>
      <sheetName val="17.2 "/>
      <sheetName val="17.3"/>
      <sheetName val="17.4_1"/>
      <sheetName val="17.4_2"/>
      <sheetName val="17.1"/>
      <sheetName val="19_вспом"/>
      <sheetName val="19 CAPEX"/>
      <sheetName val="20_вспом"/>
      <sheetName val="20 CAPEX"/>
      <sheetName val="У пост и перем"/>
      <sheetName val="Произв.рас"/>
      <sheetName val="угли"/>
      <sheetName val="смола"/>
      <sheetName val="Вс.матер"/>
      <sheetName val="НЗП раб.К"/>
      <sheetName val="Коммерческие"/>
      <sheetName val="Админ."/>
      <sheetName val="Социал"/>
      <sheetName val="Прочие Р и Д"/>
      <sheetName val="Финансирование"/>
      <sheetName val="Освоение"/>
      <sheetName val="соц"/>
      <sheetName val="Социал1"/>
      <sheetName val="финансирование "/>
      <sheetName val="освоение "/>
      <sheetName val="нормы 5 лет"/>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Продажи Вход"/>
      <sheetName val="Остатки Вход"/>
      <sheetName val="Общ тенд"/>
      <sheetName val="Темпер"/>
      <sheetName val="Сезон"/>
      <sheetName val="Гран отсеч"/>
      <sheetName val="Корр 1"/>
      <sheetName val="Корр 2"/>
      <sheetName val="АНАЛИТ"/>
      <sheetName val="Доли"/>
      <sheetName val="Замещение"/>
      <sheetName val="ПРОГН"/>
      <sheetName val="Упак"/>
      <sheetName val="Копии"/>
      <sheetName val="Объекты"/>
      <sheetName val="Объекты ЭП"/>
      <sheetName val="Алгоритм"/>
      <sheetName val="Глоссарий"/>
      <sheetName val="ИсхДанные"/>
      <sheetName val="БД ЭО"/>
      <sheetName val="КР"/>
      <sheetName val="Нормативы простоев"/>
      <sheetName val="План сбыта"/>
      <sheetName val="РабочийЛист"/>
      <sheetName val="СредневзвЗнач"/>
      <sheetName val="Мощности ЭО"/>
      <sheetName val="Мощности и ПП"/>
      <sheetName val="Балансы"/>
      <sheetName val="СПрП"/>
      <sheetName val="ЖРС"/>
      <sheetName val="Визуализация"/>
      <sheetName val="Балансы ЭП"/>
      <sheetName val="Схема МП"/>
      <sheetName val="АИП"/>
      <sheetName val="ККЦ-1"/>
      <sheetName val="ККЦ-2"/>
      <sheetName val="ДЦ"/>
      <sheetName val="ОФ"/>
      <sheetName val="ЗСМК 15.01"/>
      <sheetName val="Загрузка под изменения"/>
      <sheetName val="Приоритеты стана 450"/>
      <sheetName val="2008_08.11"/>
      <sheetName val="Загрузка+Баланс"/>
      <sheetName val="Изм. пр-ти"/>
      <sheetName val="Расчет к МП-1"/>
      <sheetName val="ЗСМК_МП-1"/>
      <sheetName val="2008_акт"/>
      <sheetName val="МП-8"/>
      <sheetName val="ЗСМК 21.03"/>
      <sheetName val="НТМК 21.03"/>
      <sheetName val="НкМК 21.03"/>
      <sheetName val="Кл НкМК"/>
      <sheetName val="Кл ЗСМК"/>
      <sheetName val="Кл НТМК"/>
      <sheetName val="СНГ апрель"/>
      <sheetName val="Сорт"/>
      <sheetName val="Слит"/>
      <sheetName val="МНЛЗ"/>
      <sheetName val="Тех. отч."/>
      <sheetName val="Шлак двор"/>
      <sheetName val="Рез-ты"/>
      <sheetName val="Произ-во (в САП)"/>
      <sheetName val="Служебн.инф."/>
      <sheetName val="pro$obj_id"/>
      <sheetName val="pro$item_id"/>
      <sheetName val="pro$obj_id_r"/>
      <sheetName val="pro$item_id_r"/>
      <sheetName val="pro$type_rec"/>
      <sheetName val="Август ККЦ-1"/>
      <sheetName val="НК-баз00"/>
      <sheetName val="НК-пес00"/>
      <sheetName val="КВ(2)"/>
      <sheetName val="СводБюджет(осв)"/>
      <sheetName val="свод по осв"/>
      <sheetName val="НЗ'2006"/>
      <sheetName val="з-пл"/>
      <sheetName val="ДП№5"/>
      <sheetName val="ДП5"/>
      <sheetName val="ДИТ"/>
      <sheetName val="ИД мой"/>
      <sheetName val="ИД (ФУ)"/>
      <sheetName val="ФУ (тыс)"/>
      <sheetName val="ФУ (млн)"/>
      <sheetName val="Capex млн"/>
      <sheetName val="ИД'2006"/>
      <sheetName val="Capex (2006)"/>
      <sheetName val="Capex(1кв)"/>
      <sheetName val="Capex(1кв) млн"/>
      <sheetName val="Capex(1пг)"/>
      <sheetName val="Capex(1пг) млн"/>
      <sheetName val="084"/>
      <sheetName val="Capex (1пг)"/>
      <sheetName val="Capex млн (1пг)"/>
      <sheetName val="Capex "/>
      <sheetName val="Capex млн (млн)"/>
      <sheetName val="Прямые договора"/>
      <sheetName val="6."/>
      <sheetName val="7."/>
      <sheetName val="8."/>
      <sheetName val="от Вербицкой"/>
      <sheetName val="9."/>
      <sheetName val="Смета по уч-кам"/>
      <sheetName val="Кокс"/>
      <sheetName val="Закуп ЖРС"/>
      <sheetName val="Вход.сырье"/>
      <sheetName val="ПП_05"/>
      <sheetName val="ПП_06"/>
      <sheetName val="WCR_5"/>
      <sheetName val="ММД_май"/>
      <sheetName val="6._май"/>
      <sheetName val="Ванадий"/>
      <sheetName val="Кор-ка по налогам"/>
      <sheetName val="Шлак"/>
      <sheetName val="Кор-ка по шлаку"/>
      <sheetName val="Инструкция"/>
      <sheetName val="Нед.график "/>
      <sheetName val="кач"/>
      <sheetName val="ДОМ"/>
      <sheetName val="ПЕРЕД"/>
      <sheetName val="ВАНАД"/>
      <sheetName val="Разл"/>
      <sheetName val="МАРТЕН"/>
      <sheetName val="Об_М"/>
      <sheetName val="ЦОИ"/>
      <sheetName val="КОНВ"/>
      <sheetName val="Об_К"/>
      <sheetName val="Гр_пр-ва"/>
      <sheetName val="Гр_Отгр"/>
      <sheetName val="ОЦ-1"/>
      <sheetName val="ЦПШБ"/>
      <sheetName val="КСЦ"/>
      <sheetName val="ШПЦ"/>
      <sheetName val="КБЦ"/>
      <sheetName val="ЦКП"/>
      <sheetName val="ЦПШ"/>
      <sheetName val="ЦПТО"/>
      <sheetName val="ЦПМ"/>
      <sheetName val="цдо"/>
      <sheetName val="Факт_2007_месяц"/>
      <sheetName val="План_2007"/>
      <sheetName val="векселя НТМК"/>
      <sheetName val="rem"/>
      <sheetName val="пр.А"/>
      <sheetName val="950-959 исх"/>
      <sheetName val="ООБ все"/>
      <sheetName val="ООБ (приход)"/>
      <sheetName val="все на 01.01.06"/>
      <sheetName val="01.04.06 скл все"/>
      <sheetName val="Невостр.на 01.04"/>
      <sheetName val="01.05.06 скл все"/>
      <sheetName val="01.05.06(сумма)"/>
      <sheetName val="форма 01.05.06_ООБ "/>
      <sheetName val="Параметры"/>
      <sheetName val="Universe"/>
      <sheetName val="Commodity"/>
      <sheetName val="Specialty"/>
      <sheetName val="Diversified"/>
      <sheetName val="Electronic"/>
      <sheetName val="FineChem"/>
      <sheetName val="Fertilizer"/>
      <sheetName val="Adhesives"/>
      <sheetName val="Spec.Lubricants"/>
      <sheetName val="Paints"/>
      <sheetName val="__FDSCACHE__"/>
      <sheetName val="R&amp;M"/>
      <sheetName val="Flutes "/>
      <sheetName val="PE"/>
      <sheetName val="D2 DCF"/>
      <sheetName val="Контроль"/>
      <sheetName val="АР徸"/>
      <sheetName val="Резерв МПЗ"/>
      <sheetName val="Brew rub"/>
      <sheetName val="St"/>
      <sheetName val="по плательщикам"/>
      <sheetName val="по продукции"/>
      <sheetName val="3.6.1.CFdir (2)"/>
      <sheetName val="без схем"/>
      <sheetName val="итоги по банкам"/>
      <sheetName val="Сроки финан-я"/>
      <sheetName val="Эффекты  баз"/>
      <sheetName val="NPV баз"/>
      <sheetName val="Эффекты опт"/>
      <sheetName val="NPV опт"/>
      <sheetName val="Пок-ли эффек"/>
      <sheetName val="ЭСПЦ"/>
      <sheetName val="ДЭК1"/>
      <sheetName val="ДЭК2"/>
      <sheetName val="Пресс-ножн"/>
      <sheetName val="АСКУЭ"/>
      <sheetName val="Статич комп "/>
      <sheetName val="ЛПЦ"/>
      <sheetName val="Доменное"/>
      <sheetName val="COGS _base_"/>
      <sheetName val="НКМ"/>
      <sheetName val="FES"/>
      <sheetName val="Input"/>
      <sheetName val="Продажи_1"/>
      <sheetName val="Продажи_2"/>
      <sheetName val="Re_марж"/>
      <sheetName val="ФА"/>
      <sheetName val="СБС"/>
      <sheetName val="УР"/>
      <sheetName val="ДиР"/>
      <sheetName val="Мат-лы и эн"/>
      <sheetName val="НН"/>
      <sheetName val="БДДС"/>
      <sheetName val="PK"/>
      <sheetName val="Фин"/>
      <sheetName val="Реестр"/>
      <sheetName val="П_Пр"/>
      <sheetName val="P&amp;L_sup"/>
      <sheetName val="БДДС_sup"/>
      <sheetName val="НН_sup"/>
      <sheetName val="Остатки_sup"/>
      <sheetName val="Затраты_sup"/>
      <sheetName val="Перем_затраты"/>
      <sheetName val="FA_month"/>
      <sheetName val="FA_YTD"/>
      <sheetName val="tb 311203"/>
      <sheetName val="Disposals"/>
      <sheetName val="Model (Bank) - OLD"/>
      <sheetName val="График"/>
      <sheetName val="[]7"/>
      <sheetName val="Прогноз цен 2013"/>
      <sheetName val="Предпосылки (old)"/>
      <sheetName val="Прогноз цен (old)"/>
      <sheetName val="Восстановление обесценения ОС"/>
      <sheetName val="Пассив"/>
      <sheetName val=""/>
      <sheetName val="F4 31 12 2008"/>
      <sheetName val="K1 Lead"/>
      <sheetName val="Потоки ряд"/>
      <sheetName val="Цены ряд."/>
      <sheetName val="Потоки конц."/>
      <sheetName val="Запасы"/>
      <sheetName val="Цены конц."/>
      <sheetName val="Потоки НТМК"/>
      <sheetName val="Потоки ЕКС"/>
      <sheetName val="Потоки КХП ДМЗП"/>
      <sheetName val="Потоки БКС"/>
      <sheetName val="ЕКС"/>
      <sheetName val="ОФ ЗСМК"/>
      <sheetName val="КХП ДМЗП"/>
      <sheetName val="БКС"/>
      <sheetName val="Bal Sheet"/>
      <sheetName val="BEX_Expenses_CY"/>
      <sheetName val="BEX_Expenses_PY"/>
      <sheetName val="BEX_MAIN_PL"/>
      <sheetName val="Расчет оборачиваемости запасов"/>
      <sheetName val="Store"/>
      <sheetName val="Temp"/>
      <sheetName val="MSR"/>
      <sheetName val="исх"/>
      <sheetName val="Расчет"/>
      <sheetName val="Отрезать"/>
      <sheetName val="Рез-т-график"/>
      <sheetName val="Задание"/>
      <sheetName val="Расход матер"/>
      <sheetName val="Макро"/>
      <sheetName val="Погрузчик"/>
      <sheetName val="Погр-к-вЗаписку"/>
      <sheetName val="Рез_т"/>
      <sheetName val="ПАССАЖ. И ВСПОМ. ТРАНСП."/>
      <sheetName val="Общие начальные данные"/>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 Налоги_из_прибыли"/>
      <sheetName val="Финансовая реализуемость"/>
      <sheetName val="Эффективность_Ком"/>
      <sheetName val="Эффективность_Бю"/>
      <sheetName val="Чувствительность"/>
      <sheetName val="Коэффициенты"/>
      <sheetName val="TEP"/>
      <sheetName val="Диаграмма_чу"/>
      <sheetName val="MAIN"/>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Общая_информация"/>
      <sheetName val="Допущения"/>
      <sheetName val="Доходы"/>
      <sheetName val="Строительство"/>
      <sheetName val="IRR"/>
      <sheetName val="АВС"/>
      <sheetName val="Расходы"/>
      <sheetName val="Обортный"/>
      <sheetName val="ЛимМех"/>
      <sheetName val="расчнал"/>
      <sheetName val="ИндЗащита"/>
      <sheetName val="Аренда"/>
      <sheetName val="ШтатСентачан"/>
      <sheetName val="ЛимОсн"/>
      <sheetName val="Лимит"/>
      <sheetName val="СебТриокс"/>
      <sheetName val="Prise"/>
      <sheetName val="ПланГр"/>
      <sheetName val="Усл"/>
      <sheetName val="Зимник"/>
      <sheetName val="Себестоимости"/>
      <sheetName val="Трансп"/>
      <sheetName val="Электрич"/>
      <sheetName val="Старые"/>
      <sheetName val="Подстанция"/>
      <sheetName val="ЛЭП"/>
      <sheetName val="Геолобсл"/>
      <sheetName val="Горные"/>
      <sheetName val="Производ"/>
      <sheetName val="АУП год"/>
      <sheetName val="Маркш"/>
      <sheetName val="НАЗ"/>
      <sheetName val="Риски"/>
      <sheetName val="Траспорт"/>
      <sheetName val="Шихта"/>
      <sheetName val="Сод Sb"/>
      <sheetName val="Маркетинг"/>
      <sheetName val="Доллар"/>
      <sheetName val="Кап. вложения"/>
      <sheetName val="Кал планы"/>
      <sheetName val="Кльк. перераб"/>
      <sheetName val="Кальк. доб"/>
      <sheetName val="Сводн. себестоимость"/>
      <sheetName val="Basic Macroeconomic Assumptions"/>
      <sheetName val="ADJ"/>
      <sheetName val="ECON"/>
      <sheetName val="OIL"/>
      <sheetName val="Domestic Oil Price"/>
      <sheetName val="Export Duty on Products"/>
      <sheetName val="Export Oil Price"/>
      <sheetName val="Product Prices"/>
      <sheetName val="Domestic Crude Taxes"/>
      <sheetName val="Domestic Product Taxes"/>
      <sheetName val="Export Duty on Crude"/>
      <sheetName val="Modified CERA Oil Balance "/>
      <sheetName val="Russia Energy Balance"/>
      <sheetName val="Export Capacity"/>
      <sheetName val="Oil annual"/>
      <sheetName val="Products annual"/>
      <sheetName val="Domestic Oil Price Data"/>
      <sheetName val="InfoTEK Domestic Prices"/>
      <sheetName val="Downstream correlations"/>
      <sheetName val="Supply_Demand"/>
      <sheetName val="OPEC"/>
      <sheetName val="DOEDATA"/>
      <sheetName val="Basic_Macroeconomic_Assumptions"/>
      <sheetName val="Domestic_Oil_Price"/>
      <sheetName val="Export_Duty_on_Products"/>
      <sheetName val="Export_Oil_Price"/>
      <sheetName val="Product_Prices"/>
      <sheetName val="Domestic_Crude_Taxes"/>
      <sheetName val="Domestic_Product_Taxes"/>
      <sheetName val="Export_Duty_on_Crude"/>
      <sheetName val="Modified_CERA_Oil_Balance_"/>
      <sheetName val="Russia_Energy_Balance"/>
      <sheetName val="Export_Capacity"/>
      <sheetName val="Oil_annual"/>
      <sheetName val="Products_annual"/>
      <sheetName val="Domestic_Oil_Price_Data"/>
      <sheetName val="InfoTEK_Domestic_Prices"/>
      <sheetName val="Downstream_correlations"/>
      <sheetName val="RCF"/>
      <sheetName val="свод для 9.2"/>
      <sheetName val="нормативы"/>
      <sheetName val="ЗИП Страх"/>
      <sheetName val="ЗИП САРЕХ"/>
      <sheetName val="Св. запас"/>
      <sheetName val="график НТМЦ "/>
      <sheetName val="САРЕХ"/>
      <sheetName val="ПРТ 81  скл0110"/>
      <sheetName val="ПРТ 82  скл0111"/>
      <sheetName val="ПРТ83 скл0543"/>
      <sheetName val="ПРТ 84  скл0561"/>
      <sheetName val="ПРТ 85  скл3305"/>
      <sheetName val="ПРТ 86  скл3393"/>
      <sheetName val="ПРТ 87  скл1032"/>
      <sheetName val="ПРТ 88  скл 1004"/>
      <sheetName val="ПРТ 89  скл ЦКО"/>
      <sheetName val="ПРТ 90  скл ЦПТЭ"/>
      <sheetName val="ПРТ 91  скл ЦТНП"/>
      <sheetName val="ПРТ 92  скл 3399"/>
      <sheetName val="ПРТ 93  скл 3408"/>
      <sheetName val="ПРТ 94  скл 3515"/>
      <sheetName val="ПРТ 95  скл 3506"/>
      <sheetName val="ПРТ 96  скл 4077"/>
      <sheetName val="ПРТ 97  скл 4036"/>
      <sheetName val="ПРТ 98  скл 4515"/>
      <sheetName val="ПРТ 99  скл Запсибэнергосервис"/>
      <sheetName val="ПРТ 100  скл ПВС"/>
      <sheetName val="ПРТ 101  скл 2508"/>
      <sheetName val="ПРТ 102  скл 2513"/>
      <sheetName val="ПРТ 103  скл АТУ"/>
      <sheetName val="ПРТ 104  скл Автоколонна"/>
      <sheetName val="ПРТ 105  скл 710"/>
      <sheetName val="ПРТ 106  скл 719"/>
      <sheetName val="ПРТ 107  скл 712"/>
      <sheetName val="ПРТ 108  скл 720 "/>
      <sheetName val="ПРТ 109  скл 723"/>
      <sheetName val="ПРТ 110  скл 751"/>
      <sheetName val="ПРТ 111  скл 755"/>
      <sheetName val="ПРТ 112  скл 757"/>
      <sheetName val="ПРТ 113  скл 757 (ОС)"/>
      <sheetName val="ПРТ 114  скл 777 "/>
      <sheetName val="ПРТ 115  скл 803"/>
      <sheetName val="ПРТ 116  скл 807"/>
      <sheetName val="ПРТ 117  скл 816"/>
      <sheetName val="ПРТ 118  скл 818"/>
      <sheetName val="ПРТ 119  скл 820"/>
      <sheetName val="ПРТ 120  скл 828"/>
      <sheetName val="ПРТ 121  скл 830"/>
      <sheetName val="ПРТ 122  скл 890"/>
      <sheetName val="ПРТ 123  скл 890 ОС"/>
      <sheetName val="ПРТ 124  скл 239"/>
      <sheetName val="ПРТ 125  скл УОП ОС"/>
      <sheetName val="ПРТ 126  скл УВУиОД ОС "/>
      <sheetName val="ПРТ 127  скл  УЗРС ОС"/>
      <sheetName val="ПРТ 128  скл ССХ ОС "/>
      <sheetName val="ПРТ 129  скл 6013 СМУ-1"/>
      <sheetName val="ПРТ 130  скл 6024 Упр ПРСО"/>
      <sheetName val="ПРТ 130  скл Рудник Марган ОС"/>
      <sheetName val=" БД для осмотра оборотные"/>
      <sheetName val="БД к осмотру основные"/>
      <sheetName val="ПРТ 132 скл 780 ОС"/>
      <sheetName val="ПРТ 133 цех 289 ОС"/>
      <sheetName val="ПРТ 134 цех 224 ОС"/>
      <sheetName val="ПРТ 135 цех 272 ОС"/>
      <sheetName val="ПРТ 136 цех 075 ОС "/>
      <sheetName val="ПРТ 137 СЦСРМО АИП"/>
      <sheetName val="ПРТ 138 цех 067 ОС"/>
      <sheetName val="ПРТ 139 цех 012 ОС"/>
      <sheetName val="ПРТ 140 цех 214 ОС"/>
      <sheetName val="ПРТ 141 цех 252 ОС "/>
      <sheetName val="выписка"/>
      <sheetName val="Расч.1"/>
      <sheetName val="материалы"/>
      <sheetName val="Расч.2"/>
      <sheetName val="Расч.3"/>
      <sheetName val="Специф."/>
      <sheetName val="Доп согл"/>
      <sheetName val="Леса"/>
      <sheetName val="drivers"/>
      <sheetName val="Balance Sh+Indices"/>
      <sheetName val="EPS growth (local)"/>
      <sheetName val="П"/>
      <sheetName val="VLOOKUP"/>
      <sheetName val="INPUTMASTER"/>
      <sheetName val="Valuation"/>
      <sheetName val="NEWSTOCK"/>
      <sheetName val="более 12"/>
      <sheetName val="Лист3 (2)"/>
      <sheetName val="простой сп."/>
      <sheetName val="ТЭЦ"/>
      <sheetName val="нормативы 2012"/>
      <sheetName val="Коррек ДС+ДФЭ"/>
      <sheetName val="-10%"/>
      <sheetName val="-10% (2)"/>
      <sheetName val="исходный лист_Б2013"/>
      <sheetName val="потребление по месяцамБ2013"/>
      <sheetName val="обор-ть по месяцам Б2013"/>
      <sheetName val="Database (RUR)Mar YTD"/>
      <sheetName val="Share Price 2002"/>
      <sheetName val="to SAP 30.06.2009"/>
      <sheetName val="roll "/>
      <sheetName val="PP&amp;E (30.06.2009)вх.сальдо"/>
      <sheetName val="Write-off RAP (30.06.2009)"/>
      <sheetName val="ТМЦ на КР2008"/>
      <sheetName val="ТМЦ на кап.рем.30.06.09"/>
      <sheetName val="авансы"/>
      <sheetName val=" impairment(adj)"/>
      <sheetName val="Items"/>
      <sheetName val="с-с двиг (2)"/>
      <sheetName val="о.стр-ра1"/>
      <sheetName val="двиг2"/>
      <sheetName val="прог3"/>
      <sheetName val="дан4"/>
      <sheetName val="приб5"/>
      <sheetName val="издержк6"/>
      <sheetName val="серв7"/>
      <sheetName val="ддс9"/>
      <sheetName val="кап_з-ты10"/>
      <sheetName val="с-с двиг"/>
      <sheetName val="упр"/>
      <sheetName val="пост. изд_жк11"/>
      <sheetName val="Бал12"/>
      <sheetName val="Анализ13"/>
      <sheetName val="сырье"/>
      <sheetName val="объем продаж"/>
      <sheetName val="АМХ"/>
      <sheetName val="Графики14"/>
      <sheetName val="займ15"/>
      <sheetName val="SENS"/>
      <sheetName val="Расчеты"/>
      <sheetName val="Прибыль"/>
      <sheetName val="Кэш-фло"/>
      <sheetName val="Штат"/>
      <sheetName val="БюджетЭффект"/>
      <sheetName val="Расчеты1"/>
      <sheetName val="налог"/>
      <sheetName val="Gen"/>
      <sheetName val="LS"/>
      <sheetName val="AP"/>
      <sheetName val="платежи"/>
      <sheetName val="Advances received"/>
      <sheetName val="625_626"/>
      <sheetName val="Неотраженные обяз-ва"/>
      <sheetName val="base 620"/>
      <sheetName val="njn-invoiced at 31.12.2006"/>
      <sheetName val="260"/>
      <sheetName val="627"/>
      <sheetName val="Главная"/>
      <sheetName val="услуги01"/>
      <sheetName val="244"/>
      <sheetName val="Trade and other AR_base"/>
      <sheetName val="214_215"/>
      <sheetName val="неотфакт"/>
      <sheetName val="AR"/>
      <sheetName val="Advances issued"/>
      <sheetName val="форма № 1"/>
      <sheetName val="120_130"/>
      <sheetName val="Dis_RAP"/>
      <sheetName val="Движение ОС"/>
      <sheetName val="Gal_VarSheet"/>
      <sheetName val="Gal_TblSheet"/>
      <sheetName val="валюта"/>
      <sheetName val="264"/>
      <sheetName val="242"/>
      <sheetName val="230"/>
      <sheetName val="Движение ТМЦ"/>
      <sheetName val="213"/>
      <sheetName val="140"/>
      <sheetName val="250"/>
      <sheetName val="120 и 130"/>
      <sheetName val="Поступления ОС"/>
      <sheetName val="Выбытие ОС"/>
      <sheetName val="130-общ"/>
      <sheetName val="сч.08"/>
      <sheetName val="сч. 07"/>
      <sheetName val="135-реестр"/>
      <sheetName val="135-договоры"/>
      <sheetName val="лизинг"/>
      <sheetName val="лизинг-проводки"/>
      <sheetName val="кап %"/>
      <sheetName val="150"/>
      <sheetName val="лицензии"/>
      <sheetName val="110"/>
      <sheetName val="Кредиторы"/>
      <sheetName val="622"/>
      <sheetName val="КЗ по ОС"/>
      <sheetName val="510-610"/>
      <sheetName val="Реализация"/>
      <sheetName val="030"/>
      <sheetName val="040"/>
      <sheetName val="090-100"/>
      <sheetName val="120-130"/>
      <sheetName val="950"/>
      <sheetName val="950-гарантии"/>
      <sheetName val="960"/>
      <sheetName val="960-поручительства"/>
      <sheetName val="взаимозачет"/>
      <sheetName val="бартер-передано"/>
      <sheetName val="бартер-получено"/>
      <sheetName val="долгоср.векселя"/>
      <sheetName val="связ. стороны"/>
      <sheetName val="Закупки у Группы"/>
      <sheetName val="Закупки у НКМК"/>
      <sheetName val="Продажи на НКМК"/>
      <sheetName val="expenses_total"/>
      <sheetName val="Потребность в прибыли"/>
      <sheetName val="BEX_BSRP_OLD"/>
      <sheetName val="BEX_MAIN_BS_RP"/>
      <sheetName val="Осн_форма"/>
      <sheetName val="Актив"/>
      <sheetName val="Содержание"/>
      <sheetName val="оплата проезда 1"/>
      <sheetName val="оплата проезда 2"/>
      <sheetName val="кап.ремонты"/>
      <sheetName val="компоненты"/>
      <sheetName val="ОС на консервации"/>
      <sheetName val="НЗС-ввод в эксплуатацию"/>
      <sheetName val="НЗС в эксплуатации"/>
      <sheetName val="авансы в 130"/>
      <sheetName val="135"/>
      <sheetName val="доверит. упр."/>
      <sheetName val="резерв по фин. вложениям"/>
      <sheetName val="ТМЦ (&gt;12 мес)"/>
      <sheetName val="ТМЦ (&lt;12 мес)"/>
      <sheetName val="214, 215"/>
      <sheetName val="Резерв по ГП"/>
      <sheetName val="ГП"/>
      <sheetName val="страхование"/>
      <sheetName val="анализ НДС"/>
      <sheetName val="резерв по НДС"/>
      <sheetName val="резерв по ДЗ"/>
      <sheetName val="245"/>
      <sheetName val="перевыст. счета"/>
      <sheetName val="сч 63"/>
      <sheetName val="дивиденды"/>
      <sheetName val="520-660"/>
      <sheetName val="рестр.налоги"/>
      <sheetName val="авансы полученные"/>
      <sheetName val="Резерв по отпускам"/>
      <sheetName val="резерв по премиям"/>
      <sheetName val="625, 626"/>
      <sheetName val="тест"/>
      <sheetName val="Инструкция к Приложению 6"/>
      <sheetName val="Приложение 6"/>
      <sheetName val="Приложение 6а"/>
      <sheetName val="Приложение 8"/>
      <sheetName val="Приложение 9"/>
      <sheetName val="выручка-1"/>
      <sheetName val="выручка-2"/>
      <sheetName val="выручка-3"/>
      <sheetName val="отказы"/>
      <sheetName val="020"/>
      <sheetName val="комиссия"/>
      <sheetName val="Иски"/>
      <sheetName val="КС"/>
      <sheetName val="Продажи по дог.комиссии "/>
      <sheetName val="Сведения о сотруд. ф1 (углепр.)"/>
      <sheetName val="Сведения о сотруд. ф1 (проч.)"/>
      <sheetName val="Сведения о выбывших сотр. ф2"/>
      <sheetName val="Ветераны ф3"/>
      <sheetName val="Сведения о пенсиях ф3F"/>
      <sheetName val="Мат. помощь ф4"/>
      <sheetName val="Сведения о родств. ф5 (углепр.)"/>
      <sheetName val="Total Data"/>
      <sheetName val="бюджет"/>
      <sheetName val="Translate"/>
      <sheetName val="готово"/>
      <sheetName val="put into operation (not MA)"/>
      <sheetName val="review notes"/>
      <sheetName val="DCF1"/>
      <sheetName val="Accum_DCF_amortization"/>
      <sheetName val="IMP_ADJ"/>
      <sheetName val="sap500"/>
      <sheetName val="to SAP 31.12.2009"/>
      <sheetName val="сверка вх сальдо"/>
      <sheetName val="support"/>
      <sheetName val="PPE (31.12.2009) вх.сальдо"/>
      <sheetName val="Write-off RAP (31.12.2009)"/>
      <sheetName val="ТМЦ на кап.рем.31.12.09"/>
      <sheetName val="авансы 12м09."/>
      <sheetName val="PP&amp;E (30.09.2009)вх.сальдо"/>
      <sheetName val="авансы 2008"/>
      <sheetName val="ОН_РСБУ"/>
      <sheetName val="Заполните"/>
      <sheetName val="Ф1 "/>
      <sheetName val="SAP bef. adj"/>
      <sheetName val="USD rates"/>
      <sheetName val="RE roll "/>
      <sheetName val="MI roll"/>
      <sheetName val="Cons adj'04"/>
      <sheetName val="Cons adj'03"/>
      <sheetName val="push down adj -&gt;"/>
      <sheetName val="Unused vac - UST 04"/>
      <sheetName val="Unused vac - UST 03"/>
      <sheetName val="RBL def tax - 04 03"/>
      <sheetName val="BDR for Kapitalnaya BS 03 04"/>
      <sheetName val="Content"/>
      <sheetName val="change list"/>
      <sheetName val="ConsUnits"/>
      <sheetName val="BEX_partner"/>
      <sheetName val="BEX_IU"/>
      <sheetName val="Instruction"/>
      <sheetName val="Compilation model"/>
      <sheetName val="BEX_MAIN"/>
      <sheetName val="Transformation"/>
      <sheetName val="PP&amp;E"/>
      <sheetName val="Restricted deposits"/>
      <sheetName val="Loans receivable"/>
      <sheetName val="LT trade &amp; other AR"/>
      <sheetName val="ST trade &amp; other AR"/>
      <sheetName val="Prepayments"/>
      <sheetName val="Other NCA"/>
      <sheetName val="Inventories"/>
      <sheetName val="Dividends receivable_payable"/>
      <sheetName val="Cash &amp; cash equivalents"/>
      <sheetName val="Assets &amp; liabilities HFS"/>
      <sheetName val="Equity"/>
      <sheetName val="Loans payable"/>
      <sheetName val="Finance lease"/>
      <sheetName val="Other LT liabilities"/>
      <sheetName val="ST trade &amp; other AP, incl. adv."/>
      <sheetName val="Taxes payable"/>
      <sheetName val="Other ST liabilities"/>
      <sheetName val="Sales_COS"/>
      <sheetName val="G&amp;A_S&amp;D"/>
      <sheetName val="Other P&amp;L items"/>
      <sheetName val="Items RAP"/>
      <sheetName val="review notes "/>
      <sheetName val="IAS roll-forward"/>
      <sheetName val="For CF"/>
      <sheetName val="RAP roll-forward"/>
      <sheetName val="base"/>
      <sheetName val="advances"/>
      <sheetName val="Классы ОС"/>
      <sheetName val="ОС в запасе"/>
      <sheetName val="строка 626"/>
      <sheetName val="group"/>
      <sheetName val="rep packs"/>
      <sheetName val="1. BS-IS 2008"/>
      <sheetName val="1. BS-IS SAP"/>
      <sheetName val="3. CFS"/>
      <sheetName val="2. forex risk"/>
      <sheetName val="4. Eq"/>
      <sheetName val="5. sales"/>
      <sheetName val="6. Expenses"/>
      <sheetName val="7. PL items"/>
      <sheetName val="8. Income tax"/>
      <sheetName val="8. Income tax (interim)"/>
      <sheetName val="9. PP&amp;E"/>
      <sheetName val="10. Intangibles"/>
      <sheetName val="11. Associates"/>
      <sheetName val="12. LTI"/>
      <sheetName val="13. RD"/>
      <sheetName val="14. Inventory"/>
      <sheetName val="14. Inventory (interim)"/>
      <sheetName val="15. AR"/>
      <sheetName val="16. RP AR"/>
      <sheetName val="17. RP AP"/>
      <sheetName val="18. Other RP balances"/>
      <sheetName val="18. Other RP bal SAP"/>
      <sheetName val="19. Other RP transactions"/>
      <sheetName val="19. Other RP trans SAP"/>
      <sheetName val="20. Other RP loans"/>
      <sheetName val="21. RP loans payable IFRS 7"/>
      <sheetName val="22. STI"/>
      <sheetName val="23. AHFS"/>
      <sheetName val="RP list Ukraine"/>
      <sheetName val="names of banks"/>
      <sheetName val="24. Loans"/>
      <sheetName val="24. Loans (interim)"/>
      <sheetName val="25. Unutilised loans"/>
      <sheetName val="26. FLL"/>
      <sheetName val="27. LT PN"/>
      <sheetName val="28. Employee benefits"/>
      <sheetName val="29. Provisions"/>
      <sheetName val="30. Other LTL"/>
      <sheetName val="31. AP"/>
      <sheetName val="32. Taxes payable"/>
      <sheetName val="33. Capex"/>
      <sheetName val="34. Guaranties"/>
      <sheetName val="35. Commitments"/>
      <sheetName val="36. Sub events"/>
      <sheetName val="BEX_invest_unit"/>
      <sheetName val="BEX_partner_RUB"/>
      <sheetName val="BEX_partner_USD"/>
      <sheetName val="BEX_partner_EUR"/>
      <sheetName val="BEX_partner_CZK"/>
      <sheetName val="BEX_partner_ZAR"/>
      <sheetName val="BEX_partner_OTH"/>
      <sheetName val="BEX_Eq"/>
      <sheetName val="BEX_Expenses1"/>
      <sheetName val="BEX_Income_Tax"/>
      <sheetName val="BEX_Intangibles"/>
      <sheetName val="BEX_PP_E"/>
      <sheetName val="BEX_Associates"/>
      <sheetName val="BEX_Inventory"/>
      <sheetName val="BEX_Provisions"/>
      <sheetName val="Обеспечение"/>
      <sheetName val="Ср.взвеш.ставки"/>
      <sheetName val="База данных портфеля"/>
      <sheetName val="Проценты"/>
      <sheetName val="Исх. данные диаграммы"/>
      <sheetName val="Диаграмма"/>
      <sheetName val="Диалог1"/>
      <sheetName val="Выбытие ОС произ"/>
      <sheetName val="Sheet"/>
      <sheetName val="Типовые назначения платежа"/>
      <sheetName val="MEF 2004"/>
      <sheetName val="ОГ_x0005_"/>
      <sheetName val="Расч. потр. угле䠓"/>
      <sheetName val="Смета 恽「_x0000__x0000_矠_x0000__x0000_"/>
      <sheetName val="Смета 午_x0013_⎸ๅ恽る_x0000_"/>
      <sheetName val="РНУ 1 доходы"/>
      <sheetName val="РНУ 2  прочая реализация"/>
      <sheetName val="АВ 2.1"/>
      <sheetName val="РНУ 3 реализация ОС"/>
      <sheetName val="Справка 3.1"/>
      <sheetName val="РНУ 4"/>
      <sheetName val="АВ к РНУ 4"/>
      <sheetName val=" РНУ5"/>
      <sheetName val="РНУ 6"/>
      <sheetName val="АВ 6.1"/>
      <sheetName val="АВ 6.2"/>
      <sheetName val="АВ 6.3"/>
      <sheetName val="АВ 6.4"/>
      <sheetName val="АВ 6.4 (2)"/>
      <sheetName val="АВ 6.4 (3)"/>
      <sheetName val="РНУ 7"/>
      <sheetName val="АВ 7.1"/>
      <sheetName val="АВ 7.2"/>
      <sheetName val="АВ 7.3"/>
      <sheetName val="АВ 7.4"/>
      <sheetName val="АВ ликвидация"/>
      <sheetName val="РНУ 8"/>
      <sheetName val="АВ 8.1"/>
      <sheetName val="РНУ 9"/>
      <sheetName val="АВ 9.1"/>
      <sheetName val="РНУ 10"/>
      <sheetName val="АВ к РНУ 10"/>
      <sheetName val="РНУ 11"/>
      <sheetName val="АВ 11.1"/>
      <sheetName val="АВ 11.2"/>
      <sheetName val="АВ 11.3"/>
      <sheetName val="АВ 11.4"/>
      <sheetName val="АВ 11.5 общие"/>
      <sheetName val="АВ 11.5 прямые"/>
      <sheetName val="АВ 11.5 косвенные"/>
      <sheetName val="РНУ 12"/>
      <sheetName val="РНУ 13"/>
      <sheetName val="РНУ 14"/>
      <sheetName val="РНУ 15"/>
      <sheetName val="РНУ 16"/>
      <sheetName val="Цехи КМК"/>
      <sheetName val="Расч. потр. угл䠇ፓ"/>
      <sheetName val="Смета с_x0000__x0000_렘_x0000__x0000__x0000_"/>
      <sheetName val="Смета сво午_x0013_ڴ"/>
      <sheetName val="сравнение с III из г蚘_x0013_޹"/>
      <sheetName val="Смета 午_x0013_ؖ恽る_x0000_"/>
      <sheetName val="Input_Assumptions"/>
      <sheetName val="CFO"/>
      <sheetName val="GAAP"/>
      <sheetName val="Journals"/>
      <sheetName val="LineTrail"/>
      <sheetName val="ФФПРП 9m2004"/>
      <sheetName val="Inventory"/>
      <sheetName val="FA"/>
      <sheetName val="Review"/>
      <sheetName val="TMP"/>
      <sheetName val="Conversion"/>
      <sheetName val="Sales of other goods (T404108)"/>
      <sheetName val="Non-operating costs (P100_9000)"/>
      <sheetName val="Non-operating costs (P130_9000)"/>
      <sheetName val="charity (T416510)"/>
      <sheetName val="G&amp;A - Oth serv (T416369) 3m2004"/>
      <sheetName val="G&amp;A - Oth serv (T416369) 9m2004"/>
      <sheetName val="An_Ved91"/>
      <sheetName val="ФФПРП 3m2004"/>
      <sheetName val="ГРР"/>
      <sheetName val="advertising (T416350)"/>
      <sheetName val="запрос расшифровок"/>
      <sheetName val="для внесения изм. по году"/>
      <sheetName val="ошибки 9 мес"/>
      <sheetName val="Инфо"/>
      <sheetName val="РСБУ"/>
      <sheetName val="Поправки"/>
      <sheetName val="IFRS BS"/>
      <sheetName val="IFRS PL"/>
      <sheetName val="IFRS CFS"/>
      <sheetName val="IFRS Equity"/>
      <sheetName val="IFRS PPE"/>
      <sheetName val="TRAIL"/>
      <sheetName val="CC calculation"/>
      <sheetName val="VBA"/>
      <sheetName val="Indices"/>
      <sheetName val="итог"/>
      <sheetName val="отгрузка"/>
      <sheetName val="ресурсы"/>
      <sheetName val="цены_RUR"/>
      <sheetName val="цены_USD"/>
      <sheetName val="прогноз цены HRC"/>
      <sheetName val="СОК"/>
      <sheetName val="ДФВ"/>
      <sheetName val="ставка"/>
      <sheetName val="бета"/>
      <sheetName val="бета_euro"/>
      <sheetName val="бета_emerg"/>
      <sheetName val="инфляция и тарифы"/>
      <sheetName val="долги"/>
      <sheetName val="курc $"/>
      <sheetName val="мощности"/>
      <sheetName val="мировые цены"/>
      <sheetName val="цены_энергия"/>
      <sheetName val="..."/>
      <sheetName val="Диаграмма_цены"/>
      <sheetName val="CF_COMPILE"/>
      <sheetName val="COMPILE"/>
      <sheetName val="AP_MVT"/>
      <sheetName val="CH_ACC"/>
      <sheetName val="Накопительная ведомость"/>
      <sheetName val="Итоги"/>
      <sheetName val="Сводный отчет"/>
      <sheetName val="Настройка"/>
      <sheetName val="Общая информация"/>
      <sheetName val="Breakdown"/>
      <sheetName val="Expected vs Actual"/>
      <sheetName val="UST&amp;PIT"/>
      <sheetName val="Staff Shedule test"/>
      <sheetName val="Selection Management staff"/>
      <sheetName val="Test of details"/>
      <sheetName val="Audit Sampling Table"/>
      <sheetName val="Threshold Table (Alternative)"/>
      <sheetName val="Entity-supplied info test"/>
      <sheetName val="UST expectation"/>
      <sheetName val="XREF"/>
      <sheetName val="5Э"/>
      <sheetName val="Общие настройки"/>
      <sheetName val="Гр. ЧД+ДДС без курса"/>
      <sheetName val="Новая форма"/>
      <sheetName val="График Выплат ЛП"/>
      <sheetName val="Оферта лиз-кред"/>
      <sheetName val="Гр. Сравн. лиз. кред. без диск."/>
      <sheetName val="Ср лиз.кр"/>
      <sheetName val="Кредит"/>
      <sheetName val="ЛП"/>
      <sheetName val="Имущество"/>
      <sheetName val="Макр Т1"/>
      <sheetName val="ARM_PL"/>
      <sheetName val="мат. база"/>
      <sheetName val="мат. по МНК"/>
      <sheetName val="МЗ свод"/>
      <sheetName val="Тех.лит."/>
      <sheetName val="связь"/>
      <sheetName val="связь (2)"/>
      <sheetName val="уборка"/>
      <sheetName val="канц. (2)"/>
      <sheetName val="канц."/>
      <sheetName val="печать"/>
      <sheetName val="ТБ"/>
      <sheetName val="вахта"/>
      <sheetName val="транс. НПО"/>
      <sheetName val="транс. НПО (без 1,5 с 1 июля)"/>
      <sheetName val="Приложение (2)"/>
      <sheetName val="пропуск"/>
      <sheetName val="Приложение"/>
      <sheetName val="Химчистка"/>
      <sheetName val="смета общ"/>
      <sheetName val="смета общ (1кв.ф.)"/>
      <sheetName val="смета для анал ПРЦЭО без РНО "/>
      <sheetName val="для аналилПРЦЭО РНО"/>
      <sheetName val="смета (с А-50)посл."/>
      <sheetName val="смета УК (для ТН)"/>
      <sheetName val="смета УК (разд.)"/>
      <sheetName val="перем.по факту мая"/>
      <sheetName val="пост.по факту мая"/>
      <sheetName val="Перемен."/>
      <sheetName val="для анализа ПРЦЭО"/>
      <sheetName val="сonst"/>
      <sheetName val="смета УК (перем., пост.)"/>
      <sheetName val="8%"/>
      <sheetName val="смета УК (с РНО)"/>
      <sheetName val="смета УК (для ТН) (3)"/>
      <sheetName val="вып. за 1 полугодие"/>
      <sheetName val="смета Запад"/>
      <sheetName val="смета Восток"/>
      <sheetName val="ОХР"/>
      <sheetName val="БДР Запад-УК"/>
      <sheetName val="БДР Восток-ук"/>
      <sheetName val="БДР УК-ук"/>
      <sheetName val="БДР РНО"/>
      <sheetName val="бдр УК ТН "/>
      <sheetName val="бдр  для ТН"/>
      <sheetName val="объемы  1 кв.2006"/>
      <sheetName val="объемы 2006 (пробег-185)"/>
      <sheetName val="объемы (ВП-185-215%)"/>
      <sheetName val="объемы 2006 (185ср. посл.)"/>
      <sheetName val="ФОТ (185ср. посл)"/>
      <sheetName val="Транс. (185ср. посл)"/>
      <sheetName val="МЗ (185ср. посл)"/>
      <sheetName val="НР (185ср. посл) "/>
      <sheetName val="накл.расх. ср."/>
      <sheetName val="транзит "/>
      <sheetName val="ОНВСС"/>
      <sheetName val="объемы 2006"/>
      <sheetName val="бдр УК ТН  (2)"/>
      <sheetName val="пост.по факту мая (2)"/>
      <sheetName val="01.07.07."/>
      <sheetName val="Выпадающие меню"/>
      <sheetName val="ОТЧЕТ по 17гр по АУТТ-1 на 01_0"/>
      <sheetName val="6.-"/>
      <sheetName val="6.2"/>
      <sheetName val="Рем"/>
      <sheetName val="тмс +тпс"/>
      <sheetName val="тмс"/>
      <sheetName val="тпс"/>
      <sheetName val="энерго"/>
      <sheetName val="Транс"/>
      <sheetName val="ТСТ"/>
      <sheetName val="ТНД"/>
      <sheetName val="ГНГСС"/>
      <sheetName val="ТНГ"/>
      <sheetName val="Татбур"/>
      <sheetName val="Сист"/>
      <sheetName val="Тик"/>
      <sheetName val="свод по УК"/>
      <sheetName val="Налоги (из налогов)"/>
      <sheetName val="график выкупа"/>
      <sheetName val="Print Calc"/>
      <sheetName val="Selling data"/>
      <sheetName val="Hidden data"/>
      <sheetName val="Rentals"/>
      <sheetName val="Selling Lessee"/>
      <sheetName val="cboData"/>
      <sheetName val="samradDatePicker"/>
      <sheetName val="Ф 2.2"/>
      <sheetName val="Аморт2.1"/>
      <sheetName val="ГП УСПД"/>
      <sheetName val="7 ФЗП"/>
      <sheetName val="УАН 8.3"/>
      <sheetName val="УАН расчет"/>
      <sheetName val="8.5 УТТ"/>
      <sheetName val="УТТ расчет"/>
      <sheetName val="УСПД 8.7"/>
      <sheetName val="вода"/>
      <sheetName val="10.1"/>
      <sheetName val="10.1.1"/>
      <sheetName val="10.5"/>
      <sheetName val="12.1"/>
      <sheetName val="12.2"/>
      <sheetName val="12.3"/>
      <sheetName val="12.4"/>
      <sheetName val="12.9"/>
      <sheetName val="12.13"/>
      <sheetName val="12.15"/>
      <sheetName val="раздел II"/>
      <sheetName val="ЕСН 1"/>
      <sheetName val="ЕСН"/>
      <sheetName val="раздел VI"/>
      <sheetName val="АУПКРС"/>
      <sheetName val="УАН"/>
      <sheetName val="АУРОНО"/>
      <sheetName val="АУСПД"/>
      <sheetName val="УНСМ"/>
      <sheetName val="УТТ строка VII.9"/>
      <sheetName val="V раздел"/>
      <sheetName val="рент.1"/>
      <sheetName val="рент"/>
      <sheetName val="F1002"/>
      <sheetName val="КРС"/>
      <sheetName val="Квал.состав"/>
      <sheetName val="Структура цеха (2)"/>
      <sheetName val="ф.2"/>
      <sheetName val="Лист 2"/>
      <sheetName val="Ф№1"/>
      <sheetName val="УНВ и Р Ц на Р по А, С и М"/>
      <sheetName val="bal1005"/>
      <sheetName val="bal1004"/>
      <sheetName val="bal1003"/>
      <sheetName val="BAL1006"/>
      <sheetName val="bal1002"/>
      <sheetName val="BAL1001"/>
      <sheetName val="uv"/>
      <sheetName val="F1000"/>
      <sheetName val="F1001"/>
      <sheetName val="к  прог.экон."/>
      <sheetName val="варианты"/>
      <sheetName val="вар к  пятнице"/>
      <sheetName val="оконч."/>
      <sheetName val=" Нефть"/>
      <sheetName val="Основные"/>
      <sheetName val="Природ.газ"/>
      <sheetName val="Нефть-расш."/>
      <sheetName val="на  30%-II"/>
      <sheetName val="   30%"/>
      <sheetName val="СМ-р"/>
      <sheetName val="См"/>
      <sheetName val="Калькуляция"/>
      <sheetName val="См   ЗКК"/>
      <sheetName val="баланс  эл.эн."/>
      <sheetName val="на  30% (2)"/>
      <sheetName val="SPRmes"/>
      <sheetName val="SPRkv"/>
      <sheetName val="См (с  ЗКК)"/>
      <sheetName val="СМ-р (2)"/>
      <sheetName val="Кап ремонт"/>
      <sheetName val="СТГ"/>
      <sheetName val="F1004 (2)"/>
      <sheetName val="F1004"/>
      <sheetName val="ПОКАЗ"/>
      <sheetName val="ЦЕХА"/>
      <sheetName val="БИЗНЕС"/>
      <sheetName val="FAKS расчет"/>
      <sheetName val="FAKS pl"/>
      <sheetName val="объем  пр-ва2001"/>
      <sheetName val="УКК "/>
      <sheetName val="ОФ 2001"/>
      <sheetName val="BAL1006_kv"/>
      <sheetName val="uv_kv"/>
      <sheetName val="F1006"/>
      <sheetName val="F1003"/>
      <sheetName val="ПЕЧАТЬ_Ф1000"/>
      <sheetName val="ПЕЧАТЬ_Ф1001"/>
      <sheetName val="ПЕЧАТЬ_Ф1002"/>
      <sheetName val="ПЕЧАТЬ_Ф1006"/>
      <sheetName val="ПЕЧАТЬ_Ф1003"/>
      <sheetName val="ПЕЧАТЬ_Ф1004"/>
      <sheetName val="Лист2 (2)"/>
      <sheetName val="Лист2 (3)"/>
      <sheetName val="Лист2 (4)"/>
      <sheetName val="Лист6 (2)"/>
      <sheetName val="Лист6 (3)"/>
      <sheetName val="рас.по охр.тр."/>
      <sheetName val="2005г.план"/>
      <sheetName val="2005г.факт"/>
      <sheetName val="расш.2005г."/>
      <sheetName val="1кв.06г."/>
      <sheetName val="расшифровка 1кв."/>
      <sheetName val="расш.1пол."/>
      <sheetName val="6 мес.06г."/>
      <sheetName val="6мес.06г.(Ширяева)"/>
      <sheetName val="расш.Меж."/>
      <sheetName val="расш.9мес"/>
      <sheetName val="ф.29мес."/>
      <sheetName val="Анализ 9 мес."/>
      <sheetName val="расш.2006г."/>
      <sheetName val="расш. к форме2"/>
      <sheetName val="Ф.2(2006г.)"/>
      <sheetName val="Анализ 2006 год"/>
      <sheetName val="Расш.1кв.2007г."/>
      <sheetName val="Ф2 1кв.2007г."/>
      <sheetName val="Ф1 1кв.2007г."/>
      <sheetName val="2.План счетов"/>
      <sheetName val="3.1.Актив"/>
      <sheetName val="3.2.Пассив"/>
      <sheetName val="4.Структура"/>
      <sheetName val="Штатное_расписание 2008"/>
      <sheetName val="6.Списки раб. мест"/>
      <sheetName val="7.Ср.проводки"/>
      <sheetName val="8.Перв.документы"/>
      <sheetName val="9.Сеть"/>
      <sheetName val="ФОТ "/>
      <sheetName val="ФОТ по видам деятельности "/>
      <sheetName val="недвиж."/>
      <sheetName val="движ."/>
      <sheetName val="с коэф1,117"/>
      <sheetName val="тарифы на 1.12.07"/>
      <sheetName val="тарифы со сторонними"/>
      <sheetName val="тарифы со сторонними _2_"/>
      <sheetName val="АУРОНО оконч.вариант"/>
      <sheetName val="Основная (2)"/>
      <sheetName val="SolE294"/>
      <sheetName val="SolE294 (2)"/>
      <sheetName val="к 25.01.06"/>
      <sheetName val="к 25.01.06 (посл.)"/>
      <sheetName val="к инф.о дох.договорах"/>
      <sheetName val="для коэф.в праздники"/>
      <sheetName val="к 02.02.06."/>
      <sheetName val="к 06.02.06 (посл.)"/>
      <sheetName val="БЕ ТЭК "/>
      <sheetName val="Statements"/>
      <sheetName val="Исх (2)"/>
      <sheetName val="Техн"/>
      <sheetName val="Капвл (2)"/>
      <sheetName val="Капвл"/>
      <sheetName val="Капвл напр"/>
      <sheetName val="Экспл"/>
      <sheetName val="Приб"/>
      <sheetName val="Кв в през"/>
      <sheetName val="ТЭП в през"/>
      <sheetName val="Ам.пр"/>
      <sheetName val="Рис.чув-ть  (2)"/>
      <sheetName val="бурение"/>
      <sheetName val="матрица"/>
      <sheetName val="кустование 1-2"/>
      <sheetName val="кустование 3-4"/>
      <sheetName val="профиль"/>
      <sheetName val="обустр"/>
      <sheetName val="скв, тпр, укпг"/>
      <sheetName val="смета УКПГ"/>
      <sheetName val="окт (3)"/>
      <sheetName val="мероприятия 1"/>
      <sheetName val="таблица"/>
      <sheetName val="мероприятия 2"/>
      <sheetName val="Диаграмма3"/>
      <sheetName val="мероприятия 2 (2)"/>
      <sheetName val="июн"/>
      <sheetName val="ит.эцн,шгн"/>
      <sheetName val="Накопит."/>
      <sheetName val="Остановл."/>
      <sheetName val="Расчёт_входной_10"/>
      <sheetName val="Расчёт_добычи_10"/>
      <sheetName val="Входная_10факт"/>
      <sheetName val="Расчёт_входной_11"/>
      <sheetName val="Расчёт_ добычи_ноябрь"/>
      <sheetName val="гр_ПНФ"/>
      <sheetName val="гр_НРФ"/>
      <sheetName val="график "/>
      <sheetName val="Ввод"/>
      <sheetName val="ГРП"/>
      <sheetName val="ИДН"/>
      <sheetName val="ТКРС"/>
      <sheetName val="Опт "/>
      <sheetName val="ППД"/>
      <sheetName val="расч вых"/>
      <sheetName val="Снижение производительности"/>
      <sheetName val="Снижение(25.11)"/>
      <sheetName val="Снижение(30.11)"/>
      <sheetName val="Снижение(23.12)"/>
      <sheetName val="Расчет май"/>
      <sheetName val="БД"/>
      <sheetName val="Опт.ячеек"/>
      <sheetName val="Итог "/>
      <sheetName val="График  ЦДНГ-3"/>
      <sheetName val="топ-20"/>
      <sheetName val="13219 "/>
      <sheetName val="8690"/>
      <sheetName val="8772"/>
      <sheetName val="План по увел. частоты"/>
      <sheetName val="РАСЧЕТ ДОБЫЧИ НА МЕСЯЦ"/>
      <sheetName val="График добычи на месяц"/>
      <sheetName val="Монит.потерь"/>
      <sheetName val="Факт. график добычи"/>
      <sheetName val="Ежес. мониторинг"/>
      <sheetName val="План (отчет) ГТМ доб. фонд"/>
      <sheetName val="План (отчет) ГТМ нагнет. фонд"/>
      <sheetName val="МЭР"/>
      <sheetName val="ГТМ"/>
      <sheetName val="Запуск"/>
      <sheetName val="Загрузка в формы расчета"/>
      <sheetName val="Анализ базы и ГТМ"/>
      <sheetName val="ГТМ по фильтру"/>
      <sheetName val="Итого по ДО"/>
      <sheetName val="Амир"/>
      <sheetName val="Андр"/>
      <sheetName val="Арл"/>
      <sheetName val="Ахт"/>
      <sheetName val="Илиш"/>
      <sheetName val="Карача-елг"/>
      <sheetName val="Кушнар"/>
      <sheetName val="Манчар"/>
      <sheetName val="Менеуз"/>
      <sheetName val="Нур"/>
      <sheetName val="Саит"/>
      <sheetName val="туймурз"/>
      <sheetName val="Тузлук"/>
      <sheetName val="Чекмаг"/>
      <sheetName val="Чермас"/>
      <sheetName val="Шелкан"/>
      <sheetName val="все"/>
      <sheetName val="sapactivexlhiddensheet"/>
      <sheetName val="Ачинский НПЗ"/>
      <sheetName val="расш для новой"/>
      <sheetName val="расш по старой"/>
      <sheetName val="Нефть 2008г"/>
      <sheetName val="Приложение3(Спец-жда)"/>
      <sheetName val=" КУЭН БП 2010 по единицам-1"/>
      <sheetName val=" по единицам 2010 -1"/>
      <sheetName val="1кв. 2007-2008гг"/>
      <sheetName val="9.2. "/>
      <sheetName val="9.3"/>
      <sheetName val="9.4"/>
      <sheetName val="9.5"/>
      <sheetName val="9.6"/>
      <sheetName val="9.7"/>
      <sheetName val="9.8"/>
      <sheetName val="10.2"/>
      <sheetName val="10.4"/>
      <sheetName val="11.1"/>
      <sheetName val="11.2"/>
      <sheetName val="11.3"/>
      <sheetName val="11.4"/>
      <sheetName val="11.5"/>
      <sheetName val="11.6"/>
      <sheetName val="11.7"/>
      <sheetName val="11.8"/>
      <sheetName val="11.9"/>
      <sheetName val="11.10"/>
      <sheetName val="12.5"/>
      <sheetName val="12.6"/>
      <sheetName val="12.7"/>
      <sheetName val="12.8"/>
      <sheetName val="12.10"/>
      <sheetName val="12.11"/>
      <sheetName val="12.12"/>
      <sheetName val="12.14"/>
      <sheetName val="раздII амортизация"/>
      <sheetName val="раздII амортизация (2)"/>
      <sheetName val="рIII стр 3.1"/>
      <sheetName val="расчет к р III стр 3.1"/>
      <sheetName val="Р  III стр 3.2"/>
      <sheetName val="P III с. 3.4"/>
      <sheetName val="Р III с. 3.7."/>
      <sheetName val="не вх.в вал"/>
      <sheetName val="ППСН"/>
      <sheetName val="проч.продукция "/>
      <sheetName val="раздII реал"/>
      <sheetName val="ПТО"/>
      <sheetName val="2.2 "/>
      <sheetName val="График УУЛФ по Филиалам"/>
      <sheetName val="ПАРАМ"/>
      <sheetName val="Отдел1"/>
      <sheetName val="Отдел2"/>
      <sheetName val="Отдел3"/>
      <sheetName val="Отдел4"/>
      <sheetName val="Отдел5"/>
      <sheetName val="Отдел6"/>
      <sheetName val="Отдел7"/>
      <sheetName val="Отдел8"/>
      <sheetName val="О9"/>
      <sheetName val="Отдел10"/>
      <sheetName val="Отдел11"/>
      <sheetName val="О12"/>
      <sheetName val="Отдел13"/>
      <sheetName val="Итого"/>
      <sheetName val="смета стор."/>
      <sheetName val="смета итог"/>
      <sheetName val="смета БН"/>
      <sheetName val="Расш БН"/>
      <sheetName val="Ком"/>
      <sheetName val="Итог по НО"/>
      <sheetName val="Итого с НИС"/>
      <sheetName val="смета расч."/>
      <sheetName val="расшифр."/>
      <sheetName val="Обоснование"/>
      <sheetName val="смета итог (уточ)"/>
      <sheetName val="Расш БН для АГ"/>
      <sheetName val="смета БН для АГ"/>
      <sheetName val="Расш БН для АГ (2)"/>
      <sheetName val="Налог на им."/>
      <sheetName val="Затраты по договорам на 2003"/>
      <sheetName val="И(2)"/>
      <sheetName val="смета (3)"/>
      <sheetName val="Обоснование (3)"/>
      <sheetName val="смета (4)"/>
      <sheetName val="Обоснование (4)"/>
      <sheetName val="Обоснование 2"/>
      <sheetName val="Обоснование (2)"/>
      <sheetName val="Смета расх.приб."/>
      <sheetName val="добыча"/>
      <sheetName val="обслуж."/>
      <sheetName val="РСО"/>
      <sheetName val="сбор"/>
      <sheetName val="подготовка"/>
      <sheetName val="кальк 15%"/>
      <sheetName val="кальк 19%"/>
      <sheetName val="с_c"/>
      <sheetName val="с_c (2008)"/>
      <sheetName val="расш"/>
      <sheetName val="Эл энергия"/>
      <sheetName val="Химия"/>
      <sheetName val="амо"/>
      <sheetName val="Расчет ФЗП"/>
      <sheetName val="расчет числ раб"/>
      <sheetName val="ООО БКН"/>
      <sheetName val="на печать"/>
      <sheetName val="отправка"/>
      <sheetName val="расшифровки"/>
      <sheetName val="с подписью"/>
      <sheetName val="с подписью (2)"/>
      <sheetName val="расшифровки (2)"/>
      <sheetName val="расшифровки (2)-печать"/>
      <sheetName val="с подписью (срав)"/>
      <sheetName val="нефт"/>
      <sheetName val="нагн"/>
      <sheetName val="прочие ОС"/>
      <sheetName val="без прибыли"/>
      <sheetName val="Филиал"/>
      <sheetName val="КУДНГ"/>
      <sheetName val="АУДНГ "/>
      <sheetName val="ЮУДНГ"/>
      <sheetName val="УБР"/>
      <sheetName val="разреш.перерасход"/>
      <sheetName val="ноябрь (2)"/>
      <sheetName val="Форма 2.2 "/>
      <sheetName val="бп 2007"/>
      <sheetName val="лимит 2008"/>
      <sheetName val="2 "/>
      <sheetName val="4 "/>
      <sheetName val="Прил к 4"/>
      <sheetName val="6.1."/>
      <sheetName val="Прил к 6.1."/>
      <sheetName val="6.2. "/>
      <sheetName val="Прил к 6.2"/>
      <sheetName val="табл 1 к стр7"/>
      <sheetName val="табл 2 к стр 7"/>
      <sheetName val="Свод ООО"/>
      <sheetName val="9.2."/>
      <sheetName val="10.2."/>
      <sheetName val="кап.рем"/>
      <sheetName val="прил к 12.3"/>
      <sheetName val="прил к 12.5"/>
      <sheetName val="12.15 "/>
      <sheetName val="раздII"/>
      <sheetName val="р III cтр 3.4"/>
      <sheetName val="Р III с 3.7"/>
      <sheetName val="не вх.в вал прод "/>
      <sheetName val="прочая продукция "/>
      <sheetName val="расшифровка"/>
      <sheetName val="тепло на сторону"/>
      <sheetName val="тариф по ээ для транзита"/>
      <sheetName val="внутр.оборот"/>
      <sheetName val="распределение"/>
      <sheetName val="Газ попутный"/>
      <sheetName val="баланс нефти"/>
      <sheetName val="баланс газа"/>
      <sheetName val="фил КРС"/>
      <sheetName val="фил ПРС"/>
      <sheetName val="2008г."/>
      <sheetName val="ВПТС"/>
      <sheetName val="форма 2.2 на 10.10.08"/>
      <sheetName val="строка 3"/>
      <sheetName val="Газ попутный план 01.09.08  "/>
      <sheetName val="форма 2.2 на 20.10.08 "/>
      <sheetName val="форма 2.2 урез."/>
      <sheetName val="форма 2.2 для Давлетбаева"/>
      <sheetName val="форма 2.2 в сравнении"/>
      <sheetName val="форма 2.2 под спец-тов"/>
      <sheetName val="не вх в вал урез."/>
      <sheetName val="не вх в вал "/>
      <sheetName val="электроэнергия"/>
      <sheetName val="электроэнергия -18 млн."/>
      <sheetName val="газ попутный 2009"/>
      <sheetName val="ППСН "/>
      <sheetName val="ППСН урез."/>
      <sheetName val="план 2008"/>
      <sheetName val="не вх.в.вал"/>
      <sheetName val="13Т_БЯ"/>
      <sheetName val="Смета 2.2"/>
      <sheetName val="корректировка "/>
      <sheetName val="необх.лимит"/>
      <sheetName val="6.2(по УДН) "/>
      <sheetName val="прил.к 6.1"/>
      <sheetName val="Прил. к 6.2."/>
      <sheetName val="7 "/>
      <sheetName val="Прилож.1 к 7"/>
      <sheetName val="Прилож.2 к стр 7"/>
      <sheetName val="8. Свод ООО"/>
      <sheetName val="11.8 "/>
      <sheetName val="прил.к 12.5"/>
      <sheetName val="12.14 "/>
      <sheetName val="р.II амортизация"/>
      <sheetName val="прил. к рIII стр1."/>
      <sheetName val="Р  III стр 3.5"/>
      <sheetName val="газ попутный  "/>
      <sheetName val="проч.продукция"/>
      <sheetName val="технол.показ."/>
      <sheetName val="кап.ремонт"/>
      <sheetName val="НЗНО, ОЗНПО с 01.09.08"/>
      <sheetName val="Форма П-4"/>
      <sheetName val="оборот"/>
      <sheetName val="Данные - прош."/>
      <sheetName val="Бр. №1"/>
      <sheetName val="Бр. №2"/>
      <sheetName val="Бр. №3"/>
      <sheetName val="Бр. №4"/>
      <sheetName val="Бр. №5"/>
      <sheetName val="Бр. №6"/>
      <sheetName val="Бр. №8"/>
      <sheetName val="Бр. №9"/>
      <sheetName val="Бр. №10"/>
      <sheetName val="Бр. №11"/>
      <sheetName val="Хозрасчетная карта, Сентябрь, 2"/>
      <sheetName val="стр.1"/>
      <sheetName val="Объекты Выбросы"/>
      <sheetName val="Выбросы стац."/>
      <sheetName val="Выбросы передв."/>
      <sheetName val="Объекты Сбросы"/>
      <sheetName val="Сбросы"/>
      <sheetName val="Объекты Отходы"/>
      <sheetName val="ФККО"/>
      <sheetName val="Отходы"/>
      <sheetName val="Вещества Выбросы"/>
      <sheetName val="Виды топлива"/>
      <sheetName val="Вещества сбросы"/>
      <sheetName val="Виды отходов"/>
      <sheetName val="Боровое 9 мес"/>
      <sheetName val="свод 9 мес"/>
      <sheetName val="Правила оформления"/>
      <sheetName val="Ф2.2 КУТТ БП по кв."/>
      <sheetName val="Ф2.2 КУТТ БП помесячно"/>
      <sheetName val="2. МТР"/>
      <sheetName val="5.ГСМ"/>
      <sheetName val="6.2 Тепло Б.Энерго"/>
      <sheetName val="7.ФЗП"/>
      <sheetName val="8.1 Услуги КУЭН"/>
      <sheetName val="8.2 Услуги КУРОНО"/>
      <sheetName val="8.3 Услуги КУАН"/>
      <sheetName val="9.3 ОЗНПО"/>
      <sheetName val="9.2, 9.5, 11.6Капремонт обор. "/>
      <sheetName val="9.8 ПТУС"/>
      <sheetName val="10.5.1 Э.энергия фил."/>
      <sheetName val="10.5.2 Т.энергия фил."/>
      <sheetName val="10.5.3 вода фил."/>
      <sheetName val="10.5.4 дефектоскопия фил."/>
      <sheetName val="11.9 метрология"/>
      <sheetName val="11.10.1 техобсл.тр-та"/>
      <sheetName val="11.10.2 техобсл.оргтехники"/>
      <sheetName val="11.10.3-11.10.5 Зач, дефек, ан."/>
      <sheetName val="11.10.6.Градуировка резерв."/>
      <sheetName val="12.2 охрана труда"/>
      <sheetName val="12.3 охрана окр.среды"/>
      <sheetName val="12.4. Подготовка кадров"/>
      <sheetName val="12.6,12.7  связь и инф.усл.ст."/>
      <sheetName val="12.6.4. СКТС Автотрекер"/>
      <sheetName val="12.14 Вода и канализация"/>
      <sheetName val="12.15.1, 12.15.2 ГО и ЧС"/>
      <sheetName val="12.15.14-15Почт, канц, подписка"/>
      <sheetName val="12.15.16 Годовой СГТО"/>
      <sheetName val="Общий по ПТО"/>
      <sheetName val="12.15.19 ГИБДД МВД РБ"/>
      <sheetName val="ПЕНСИОНЕРЫ"/>
      <sheetName val="новогодние  подарки"/>
      <sheetName val="Юбиляры"/>
      <sheetName val="Накладные 2010"/>
      <sheetName val="Потребная прибыль 2010"/>
      <sheetName val="Доход по  тарифам с 01.01.2010"/>
      <sheetName val="ЦДНГ 5"/>
      <sheetName val="УУДНГ -5"/>
      <sheetName val="ЦДС УУДНГ  2009 по ед.-1"/>
      <sheetName val="План по ЦДС УДНГ на 2009 г"/>
      <sheetName val="материалы "/>
      <sheetName val="сред.взвеш.штанг"/>
      <sheetName val="мойка штанг с сорт."/>
      <sheetName val="ОМЗ мес"/>
      <sheetName val="IC_Sales"/>
      <sheetName val="IC_Purchases"/>
      <sheetName val="IC_Debtors"/>
      <sheetName val="IC_Creditors"/>
      <sheetName val="IC_OthInc"/>
      <sheetName val="FinAssets"/>
      <sheetName val="FinLiab"/>
      <sheetName val="Company"/>
      <sheetName val="Supporting data"/>
      <sheetName val="ЧТС"/>
      <sheetName val="сетка"/>
      <sheetName val="соотн"/>
      <sheetName val="водит"/>
      <sheetName val="ввод нов"/>
      <sheetName val="карьер"/>
      <sheetName val="сетка (сравнение)"/>
      <sheetName val="ИТР_руд"/>
      <sheetName val="ИТР_руд (доп1)"/>
      <sheetName val="ИТР_руд (доп2)"/>
      <sheetName val="ИТРДОП"/>
      <sheetName val="ИТР_реал."/>
      <sheetName val="ИТР_реал. (2)"/>
      <sheetName val="ИТР_зиф"/>
      <sheetName val="ИТР_сму_окс"/>
      <sheetName val="ИТР_Сковородино"/>
      <sheetName val="УГР"/>
      <sheetName val="УГР (2)"/>
      <sheetName val="АТЦ"/>
      <sheetName val="АТЦ (2)"/>
      <sheetName val="ЗИФ"/>
      <sheetName val="ЗИФ (2)"/>
      <sheetName val="ЗИФ_монт"/>
      <sheetName val="СГМ"/>
      <sheetName val="СГМ (2)"/>
      <sheetName val="ТВСиК"/>
      <sheetName val="ТВСиК (2)"/>
      <sheetName val="ЛЗУ"/>
      <sheetName val="ЛЗУ1"/>
      <sheetName val="скл_тмц"/>
      <sheetName val="скл_тмц (доп)"/>
      <sheetName val="Сковородино_грузчики"/>
      <sheetName val="гмо"/>
      <sheetName val="Столовая"/>
      <sheetName val="ЖКХ"/>
      <sheetName val="окс"/>
      <sheetName val="СМУ"/>
      <sheetName val="СМУ_Прромбаза"/>
      <sheetName val="скл_вм"/>
      <sheetName val="АУП Благ"/>
      <sheetName val="ВПО"/>
      <sheetName val="Формы"/>
      <sheetName val="1п"/>
      <sheetName val="2п(но)"/>
      <sheetName val="3п-1(НГК)"/>
      <sheetName val="3-п2(КГК)"/>
      <sheetName val="ОбьемПлан2003"/>
      <sheetName val="СтоимФакт2003"/>
      <sheetName val="СтоимПлан2003"/>
      <sheetName val="ЦенаПлан2003"/>
      <sheetName val="Апрель(ф)"/>
      <sheetName val="фев(ф)"/>
      <sheetName val="Номенклатура"/>
      <sheetName val="ДО"/>
      <sheetName val="Параметры обработки"/>
      <sheetName val="ПРИМ"/>
      <sheetName val="Технические параметры"/>
      <sheetName val="ПРОД"/>
      <sheetName val="СПИСОК"/>
      <sheetName val="СУММЫ"/>
      <sheetName val="ГРУППА"/>
      <sheetName val="КОНТРОЛЬНЫЕ"/>
      <sheetName val="БН"/>
      <sheetName val="БНГ"/>
      <sheetName val="БПГ"/>
      <sheetName val="БГПЗ"/>
      <sheetName val="ПУ"/>
      <sheetName val="ДО(квартал)"/>
      <sheetName val="ДДС(сравнение)"/>
      <sheetName val="ДДС"/>
      <sheetName val="ДДС(квартал)"/>
      <sheetName val="БР"/>
      <sheetName val="МСБк"/>
      <sheetName val="МСБс"/>
      <sheetName val="МСБ"/>
      <sheetName val="ПНиГ"/>
      <sheetName val="ПНиГ_ЗАК"/>
      <sheetName val="ПНиГ_ВР"/>
      <sheetName val="ПНиГ_ЭКСП"/>
      <sheetName val="ПП_ЗАК"/>
      <sheetName val="ПП_ВР"/>
      <sheetName val="ПП_ЭКСП"/>
      <sheetName val="ЗАКконс"/>
      <sheetName val="ЗАКстат"/>
      <sheetName val="ИТО"/>
      <sheetName val="СМЕТА(НГДО)к"/>
      <sheetName val="КОММк"/>
      <sheetName val="УПРк"/>
      <sheetName val="ТЗРк"/>
      <sheetName val="СМЕТА(НГДО)с"/>
      <sheetName val="КОММс"/>
      <sheetName val="СМЕТА(СВОД)"/>
      <sheetName val="УПРс"/>
      <sheetName val="ГПЗ"/>
      <sheetName val="Прочие"/>
      <sheetName val="ПДиР"/>
      <sheetName val="ЗАЙМЫ"/>
      <sheetName val="ИНВ_РАСХ"/>
      <sheetName val="ИНВ_ФИН"/>
      <sheetName val="РБПк"/>
      <sheetName val="РБПс"/>
      <sheetName val="ВНЕОБк"/>
      <sheetName val="ВНЕОБс"/>
      <sheetName val="ИНВ_РАСХ_ПР"/>
      <sheetName val="ПФИР"/>
      <sheetName val="ЦБ"/>
      <sheetName val="НАЛОГИс"/>
      <sheetName val="НАЛОГИк"/>
      <sheetName val="АКЦИЗЫ"/>
      <sheetName val="ТЭП(НГДО)"/>
      <sheetName val="ФЭП(НГДО)"/>
      <sheetName val="КПД(НГДО)"/>
      <sheetName val="Списки"/>
      <sheetName val="КПД (НГДО) - старый"/>
      <sheetName val="KPI пример"/>
      <sheetName val="СГФ_Свод контракты"/>
      <sheetName val="СГФ_2Д контракты"/>
      <sheetName val="СГФ_3Д контракты"/>
      <sheetName val="анализ доходов"/>
      <sheetName val="анализ доходов по объектам"/>
      <sheetName val="расшифровка МД Ф"/>
      <sheetName val="план год_н (итог) (2002)"/>
      <sheetName val="отгрузка год"/>
      <sheetName val="план годСХМ изм"/>
      <sheetName val="план годСХМ изм (2)"/>
      <sheetName val="Товар"/>
      <sheetName val="Товар (2)"/>
      <sheetName val="4кв1"/>
      <sheetName val="нед август"/>
      <sheetName val="нед сен-окт "/>
      <sheetName val="нед сентяб"/>
      <sheetName val="3кв"/>
      <sheetName val="план год_н (итог)"/>
      <sheetName val="план год_нед (итог)"/>
      <sheetName val="сентябрь (3)"/>
      <sheetName val="сентябрь (2)"/>
      <sheetName val="4кв"/>
      <sheetName val="кредиты (2)"/>
      <sheetName val="порт"/>
      <sheetName val="объем ф1"/>
      <sheetName val="цены конеч ф2"/>
      <sheetName val="тарифы по доставке общ"/>
      <sheetName val="ф 3!"/>
      <sheetName val="Ф 4!"/>
      <sheetName val="Ф 5!"/>
      <sheetName val="формирование цен"/>
      <sheetName val="коэф"/>
      <sheetName val="условия"/>
      <sheetName val="цена реал-ии"/>
      <sheetName val="с-ть нормы"/>
      <sheetName val="с-сть концентратов"/>
      <sheetName val="Ср месячный БДДС"/>
      <sheetName val="БДДС ср мес"/>
      <sheetName val="Усл ср мес"/>
      <sheetName val="БДР ср мес"/>
      <sheetName val="БДР ГОК и ТД"/>
      <sheetName val="Оборудование лизинг"/>
      <sheetName val="ЛИЗИНГ ПЛАТЕЖИ"/>
      <sheetName val="пр пр-во"/>
      <sheetName val="неосн д-ть"/>
      <sheetName val="себестоимость хв"/>
      <sheetName val="полная с ст-ть"/>
      <sheetName val="с-сть консолид"/>
      <sheetName val="кап строй"/>
      <sheetName val="кап ремонт "/>
      <sheetName val="тариф тр"/>
      <sheetName val="недра"/>
      <sheetName val="общ"/>
      <sheetName val="ВМСБ"/>
      <sheetName val="распр налогов"/>
      <sheetName val="реализация (2)"/>
      <sheetName val="цена реал-ии (2)"/>
      <sheetName val="Выручка (2)"/>
      <sheetName val="ср мес АК РФ"/>
      <sheetName val="БДР свод"/>
      <sheetName val="БДР экс"/>
      <sheetName val="БДР внутр"/>
      <sheetName val="БДДС в"/>
      <sheetName val="БДДС э"/>
      <sheetName val="БДДС свод"/>
      <sheetName val="БМК 4 Q"/>
      <sheetName val="ВМЗ 4 Q"/>
      <sheetName val="УК 4 Q"/>
      <sheetName val="УГТ 4 Q "/>
      <sheetName val="ЮК 4 Q"/>
      <sheetName val="Корр"/>
      <sheetName val="1-й ФИН"/>
      <sheetName val="ПриложФИН"/>
      <sheetName val="2006"/>
      <sheetName val="Люб"/>
      <sheetName val="Baby"/>
      <sheetName val="WB Izr"/>
      <sheetName val="WB Hol"/>
      <sheetName val="WB Cnd"/>
      <sheetName val="TESTВкусы"/>
      <sheetName val="Потребление"/>
      <sheetName val="КФ1"/>
      <sheetName val="Cost by p೗"/>
      <sheetName val="Смета 恽「"/>
      <sheetName val="Смета 午_x0013_⎸ๅ恽る"/>
      <sheetName val="Смета с"/>
      <sheetName val="Смета 午_x0013_ؖ恽る"/>
      <sheetName val="CFlows"/>
      <sheetName val="Bsheet"/>
      <sheetName val="Outputs"/>
      <sheetName val="Ownership"/>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Workings"/>
      <sheetName val="Questions"/>
      <sheetName val="Input-Time"/>
      <sheetName val="Solve&amp;Print"/>
      <sheetName val="Funding"/>
      <sheetName val="Tariff"/>
      <sheetName val="Early Gene"/>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Availability Calculation"/>
      <sheetName val="Finance &amp; Economic Data"/>
      <sheetName val="Tolling Payments"/>
      <sheetName val="ICF INPUTS"/>
      <sheetName val="Energy Market"/>
      <sheetName val="EPC Data"/>
      <sheetName val="Owners Costs"/>
      <sheetName val="Tax &amp; Depreciation"/>
      <sheetName val="MACRS"/>
      <sheetName val="LDP"/>
      <sheetName val="LDF"/>
      <sheetName val="Operating Cash flow"/>
      <sheetName val="Actual Depreciation"/>
      <sheetName val="Cash flow &amp; coverage ratios"/>
      <sheetName val="Finance data"/>
      <sheetName val="Int &amp; Amort"/>
      <sheetName val="Unit Pricing"/>
      <sheetName val="Avail. Penalty"/>
      <sheetName val="Hedge"/>
      <sheetName val="ChartData"/>
      <sheetName val="Chart1"/>
      <sheetName val="Chart2"/>
      <sheetName val="Sensitivities"/>
      <sheetName val="Southland"/>
      <sheetName val="TechInputs"/>
      <sheetName val="C&amp;F"/>
      <sheetName val="Cashflow"/>
      <sheetName val="Returns"/>
      <sheetName val="Operating budget"/>
      <sheetName val="LDs"/>
      <sheetName val="DSRA"/>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 Capex details"/>
      <sheetName val="Andres"/>
      <sheetName val="Exec. Summary"/>
      <sheetName val="Fin Stmnts Summary"/>
      <sheetName val="DPP Spot, Firm Cap &amp; Dispatch"/>
      <sheetName val="Op Assmp"/>
      <sheetName val="LosMina"/>
      <sheetName val="Refinancement"/>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P &amp; L"/>
      <sheetName val="P&amp;L VAR"/>
      <sheetName val="Cashflow VAR"/>
      <sheetName val="IRR &amp; NPV"/>
      <sheetName val="Depn &amp; Tax"/>
      <sheetName val="Penalty Caps"/>
      <sheetName val="Financ"/>
      <sheetName val="Fuel Cost"/>
      <sheetName val="Depr"/>
      <sheetName val="Corp_hyp"/>
      <sheetName val="Return"/>
      <sheetName val="Invest"/>
      <sheetName val="SHELL-Equity earnings"/>
      <sheetName val="C_hyp_ann"/>
      <sheetName val="Corp_hyp_USD"/>
      <sheetName val="OPGC"/>
      <sheetName val="Экспл_ запасы"/>
      <sheetName val="Пром_ запасы"/>
      <sheetName val="Cashflow Forecast Port"/>
      <sheetName val="Receita IRT"/>
      <sheetName val="Sul Summary_ Arlington"/>
      <sheetName val="DESPESAS 2002_BÁSICO"/>
      <sheetName val="BRGAAP "/>
      <sheetName val="восток"/>
      <sheetName val="жезказган"/>
      <sheetName val="казахмысспорт"/>
      <sheetName val="КЦМ"/>
      <sheetName val="КСП"/>
      <sheetName val="Правление"/>
      <sheetName val="жомарт"/>
      <sheetName val="шатыркуль"/>
      <sheetName val="уд борлы"/>
      <sheetName val="тэс"/>
      <sheetName val="кацентр наладка"/>
      <sheetName val="Взрыв.скв"/>
      <sheetName val="Бур. Шпуров"/>
      <sheetName val="Зар. взр.  шпуров"/>
      <sheetName val=" ТОРО-50"/>
      <sheetName val="ЭКГ-8И"/>
      <sheetName val="погрузка"/>
      <sheetName val="Бур скв."/>
      <sheetName val="Торкрет"/>
      <sheetName val="Роболт"/>
      <sheetName val="ОКНТ"/>
      <sheetName val="Вспом."/>
      <sheetName val="Себ.-2009"/>
      <sheetName val="СЕБ.УПГР "/>
      <sheetName val="экспл. затраты"/>
      <sheetName val="cur risk 0 "/>
      <sheetName val="cur risk 0_x0000_"/>
      <sheetName val="cur risk 0_x0005_"/>
      <sheetName val="Затраты на материалы"/>
      <sheetName val="БУ"/>
      <sheetName val="СПК"/>
      <sheetName val="ПДМ"/>
      <sheetName val="ПДМ (2)"/>
      <sheetName val="Торкрет-ГШО"/>
      <sheetName val="Торкрет-ЖБК-ТМЦ"/>
      <sheetName val="ПДМ ТОРО 11"/>
      <sheetName val="Бурение SOLO 7-15F"/>
      <sheetName val="Бурение Simba "/>
      <sheetName val="Материалы шп. "/>
      <sheetName val="Параматик"/>
      <sheetName val="ВМ-шп."/>
      <sheetName val="ПМЗШ"/>
      <sheetName val="Зарядная машина-шп. NORMET"/>
      <sheetName val="САТ980"/>
      <sheetName val=" ТОРО 6"/>
      <sheetName val="ТОРО 50,40Д"/>
      <sheetName val="Роболт-СПК"/>
      <sheetName val="Торкркет-ГШО"/>
      <sheetName val="Торкрет-ТМЦ"/>
      <sheetName val="SOLO 7-10F"/>
      <sheetName val="ВМ-скв."/>
      <sheetName val="Зарядная машина-скв. NORMET "/>
      <sheetName val="Заправщи NORMET "/>
      <sheetName val="Конвейер"/>
      <sheetName val="Дробилка"/>
      <sheetName val="cur risk 0 "/>
      <sheetName val="ГПР-вскрыша горная-масса"/>
      <sheetName val="Конырат"/>
      <sheetName val="Западный Нурказган"/>
      <sheetName val="Саяк"/>
      <sheetName val="Шатырколь"/>
      <sheetName val="Шлакоотвал"/>
      <sheetName val="ККШ"/>
      <sheetName val="Северный Нурказган-не включать "/>
      <sheetName val="Дивизион"/>
      <sheetName val="Лист5 (2)"/>
      <sheetName val="Проч.расх."/>
      <sheetName val="40"/>
      <sheetName val="Lead (2)"/>
      <sheetName val="60"/>
      <sheetName val="проектные"/>
      <sheetName val="Проек.расх"/>
      <sheetName val="B-4"/>
      <sheetName val="Центр.март 11г.(+;-)оконч."/>
      <sheetName val="Лимит движ.ден.ср.март "/>
      <sheetName val="Лимит движ.ден.ср.март(мой)"/>
      <sheetName val="Колич.баланс Март 11г "/>
      <sheetName val="Хоз.расч.баланс Март 11 г. "/>
      <sheetName val="справка о недопоставке март"/>
      <sheetName val="Приход  "/>
      <sheetName val="Акт приема-передачи спецодежды"/>
      <sheetName val="Баланс движ.по склад Март 11 г."/>
      <sheetName val="Движ.шахта март 11 г."/>
      <sheetName val="РАС-2 Март 11г."/>
      <sheetName val="Центр.март 11г.(+;-)"/>
      <sheetName val="Движ.центр.март 11г."/>
      <sheetName val="Процессы центр.склад Март 11г."/>
      <sheetName val="ВВ и ВМ Подземка март 11г."/>
      <sheetName val="РАС-1 Март 11 г."/>
      <sheetName val="ВВ и ВМ март 11г.общий"/>
      <sheetName val="ВВ и ВМ Максам скл.март 11г."/>
      <sheetName val="центр.фев.сличит.11г.(+;-) (2)"/>
      <sheetName val="шахта февраль 11 г.(+;-)"/>
      <sheetName val="Акт сн.ост.Air Best"/>
      <sheetName val="Акт сн.ост.шахта февраль 11 г."/>
      <sheetName val="Акт центр.февраль 11г."/>
      <sheetName val="центр.февраль 11г.(+;-)"/>
      <sheetName val="Лимит движ.ден.ср.февраль "/>
      <sheetName val="Движ.шахта февраль 11 г.(мес.)"/>
      <sheetName val="Движ.центр.февраль 11г.(с март."/>
      <sheetName val="Колич.баланс Февраль 11г "/>
      <sheetName val="РАС-2 Февраль"/>
      <sheetName val="Баланс движ.по склад Фев.11 г."/>
      <sheetName val="Процессы центр.склад февр. 11г."/>
      <sheetName val="Приход "/>
      <sheetName val="Хоз.расч.баланс Февраль 11 г. "/>
      <sheetName val="справка о недопоставке февраль"/>
      <sheetName val="Лимит движ.ден.ср.февраль(мой)"/>
      <sheetName val="РАС-1 Февраль 11 г."/>
      <sheetName val="ВВ и ВМ Подземка февр.11г."/>
      <sheetName val="ВВ и ВМ февр.11г.общий"/>
      <sheetName val="фев"/>
      <sheetName val="фев "/>
      <sheetName val="ВВ и ВМ Максам скл.февр.11г."/>
      <sheetName val="Нурказган ноябрь"/>
      <sheetName val="РАС-1 Ноябрь 10 г."/>
      <sheetName val="Колич.баланс Ноябрь 10г "/>
      <sheetName val="ВВ и ВМ ноябрь общий"/>
      <sheetName val="Акт (+;-) шахта ноябрь 10 г."/>
      <sheetName val="Движ.шахта ноябрь 10 г."/>
      <sheetName val="Движ.центр.ноябрь10г."/>
      <sheetName val="РАС-2 Ноябрь"/>
      <sheetName val="Баланс движ.по склад Нояб.10 г."/>
      <sheetName val="Акт снят.ост.шахта ноябрь 10 г."/>
      <sheetName val="ВВ и ВМ Максам скл. ноябрь"/>
      <sheetName val="ВВ и ВМ Подземка ноябрь"/>
      <sheetName val="Лимит движ.ден.ср.ноябрь(мой)"/>
      <sheetName val="Анализ остатков Ноябрь 10 г."/>
      <sheetName val="Хоз.расч.баланс Ноябрь 10 г. "/>
      <sheetName val="справка о недопоставке ноябрь"/>
      <sheetName val="Лимит движ.ден.ср.ноябрь "/>
      <sheetName val="Приход путевые"/>
      <sheetName val="Путевые"/>
      <sheetName val="Акт снят.AIR BEST сент.10 г."/>
      <sheetName val="мар"/>
      <sheetName val="Форма2"/>
      <sheetName val="БДДС (2)"/>
      <sheetName val="БДР1"/>
      <sheetName val="ГК"/>
      <sheetName val="БДР_Банк"/>
      <sheetName val="График КС"/>
      <sheetName val="1.КС"/>
      <sheetName val="2.ОС"/>
      <sheetName val="3.ОС УППР+смола"/>
      <sheetName val="4.ГПР"/>
      <sheetName val="Сводная КапВложения"/>
      <sheetName val="6.ЗП"/>
      <sheetName val="7.ППР"/>
      <sheetName val="дисконт"/>
      <sheetName val="прог.произв."/>
      <sheetName val="3.ОС УППР+смола (2)"/>
      <sheetName val="1.БДДС"/>
      <sheetName val="2.БДР"/>
      <sheetName val="3.ББЛ"/>
      <sheetName val="5.ГПР_4г"/>
      <sheetName val="6.ГПР_18л"/>
      <sheetName val="7.ГПР_св"/>
      <sheetName val="8. 1-я очередь"/>
      <sheetName val="9. 2-я очередь"/>
      <sheetName val="10. 3-я очередь"/>
      <sheetName val="11. Пр-во_Сбыт"/>
      <sheetName val="12. Общие расходы"/>
      <sheetName val="13. Персонал"/>
      <sheetName val="14. Расх. на персонал"/>
      <sheetName val="15. Налоги"/>
      <sheetName val="16. Кредиты"/>
      <sheetName val="17. Дивиденды"/>
      <sheetName val="H"/>
      <sheetName val="2@"/>
      <sheetName val="Энергия ХН 2003 (3)"/>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Ст. 06.02."/>
      <sheetName val="sensitiv"/>
      <sheetName val="Kz BS"/>
      <sheetName val="FixedAssets"/>
      <sheetName val="CashFlowА3"/>
      <sheetName val="CurrentLiabilities"/>
      <sheetName val="APC_Depts"/>
      <sheetName val="CurrentAssets"/>
      <sheetName val="AP А3"/>
      <sheetName val="Financing_Equity"/>
      <sheetName val="Sales_Debtors А3"/>
      <sheetName val="Production"/>
      <sheetName val="Fuel_Tenge"/>
      <sheetName val="Financial ratios А3"/>
      <sheetName val="А3.1"/>
      <sheetName val="А3.3."/>
      <sheetName val="А3.2"/>
      <sheetName val="масла-свод"/>
      <sheetName val="А3.4"/>
      <sheetName val="А 3.6"/>
      <sheetName val="А4.1"/>
      <sheetName val="А 7.2 и А 17.33"/>
      <sheetName val="А 7.5"/>
      <sheetName val="А 7.6"/>
      <sheetName val="А 7.7."/>
      <sheetName val="А 7.8."/>
      <sheetName val="А7.9"/>
      <sheetName val="А 7.9.1"/>
      <sheetName val="А7.9.2"/>
      <sheetName val="А7.10-7.11"/>
      <sheetName val="А 7.12"/>
      <sheetName val="А 8"/>
      <sheetName val="А10"/>
      <sheetName val="расшФОТ"/>
      <sheetName val="А12"/>
      <sheetName val="А11,А12.4"/>
      <sheetName val="А12.8"/>
      <sheetName val="А17.1"/>
      <sheetName val="А17.2"/>
      <sheetName val="А17.6"/>
      <sheetName val="А17.12-17.16"/>
      <sheetName val="А17.9.3"/>
      <sheetName val="пут"/>
      <sheetName val="А17.10"/>
      <sheetName val="А17.15"/>
      <sheetName val="А17.16"/>
      <sheetName val="А17.17"/>
      <sheetName val="А17.18-17.19"/>
      <sheetName val="А17.20"/>
      <sheetName val="А17.21"/>
      <sheetName val="А 7.29."/>
      <sheetName val="РП1.1"/>
      <sheetName val="РП 1.2"/>
      <sheetName val="РП 1.4"/>
      <sheetName val="МОП"/>
      <sheetName val="ЦДС"/>
      <sheetName val="УКХ "/>
      <sheetName val="теплоход"/>
      <sheetName val="транс.ПФ"/>
      <sheetName val="Памятка"/>
      <sheetName val="Форма1"/>
      <sheetName val="Форма3"/>
      <sheetName val="Форма4"/>
      <sheetName val="Форма5"/>
      <sheetName val="Форма6"/>
      <sheetName val="Форма7"/>
      <sheetName val="Форма8"/>
      <sheetName val="титфин"/>
      <sheetName val="Пр.М"/>
      <sheetName val="Ф10"/>
      <sheetName val="Пр1"/>
      <sheetName val="Пр2"/>
      <sheetName val="Пр2.2"/>
      <sheetName val="Пр3"/>
      <sheetName val="Пр4"/>
      <sheetName val="Расчеты ОСД"/>
      <sheetName val="Info"/>
      <sheetName val="Ф11"/>
      <sheetName val="Пр4 (2)"/>
      <sheetName val="потр"/>
      <sheetName val="СН"/>
      <sheetName val="Ф3РД"/>
      <sheetName val="Ф3УДТГ"/>
      <sheetName val="Ф3УПГ"/>
      <sheetName val="Ф3УДТВ"/>
      <sheetName val="ТЭПиКПД"/>
      <sheetName val="Пр.план"/>
      <sheetName val="ОТМ"/>
      <sheetName val="ДоходСбыт"/>
      <sheetName val="ПрЗатр"/>
      <sheetName val="РасхПер."/>
      <sheetName val="КВЛ"/>
      <sheetName val="1NK"/>
      <sheetName val="2.2 ОтклОТМ"/>
      <sheetName val="1.3.2 ОТМ"/>
      <sheetName val="Предпр"/>
      <sheetName val="ЦентрЗатр"/>
      <sheetName val="ЕдИзм"/>
      <sheetName val="2NK"/>
      <sheetName val="3NK"/>
      <sheetName val="4NK"/>
      <sheetName val="5NK "/>
      <sheetName val="5NK КТГ_ИЦА_Шатекову"/>
      <sheetName val="Налоги 2002-2006"/>
      <sheetName val="July_03_Pg8"/>
      <sheetName val="cant sim"/>
      <sheetName val="предприятия"/>
      <sheetName val="TEI $"/>
      <sheetName val="BP_Update for WCM"/>
      <sheetName val="Структура"/>
      <sheetName val="1.1 Паспорт"/>
      <sheetName val="1.2 Сценарий"/>
      <sheetName val="1.3.1 ОбъемПроизв"/>
      <sheetName val="Поставки"/>
      <sheetName val="1.3.2 ОТМ (УМГ)"/>
      <sheetName val="1.3.2 ОТМ (ЭМГ)"/>
      <sheetName val="1.4 ПланСоцЗатр"/>
      <sheetName val="1.5 ПСнижЗатр"/>
      <sheetName val="ПСнижЗатрЭМГ"/>
      <sheetName val="ПСнижЗатрУМГ"/>
      <sheetName val="1.6 КФУ"/>
      <sheetName val="1.7 ИнвестПроекты"/>
      <sheetName val="1.8 Займы"/>
      <sheetName val="2.1 Доходы"/>
      <sheetName val="промеж. себестоим"/>
      <sheetName val="2.3 Себестоимость"/>
      <sheetName val="2.3 Себестоимость УМГ"/>
      <sheetName val="2.3 Себестоимость ЭМГ"/>
      <sheetName val="2.4 Непроизв. расходы"/>
      <sheetName val="2.4 Непроизв. расходы УМГ"/>
      <sheetName val="2.4 Непроизв. расходы ЭМГ"/>
      <sheetName val="2.4 Непроизв. расходы ЦА"/>
      <sheetName val="промеж. КВЛ"/>
      <sheetName val="2.5 КВЛ"/>
      <sheetName val="2.5 КВЛ_УМГ"/>
      <sheetName val="2.5 КВЛ_ЭМГ"/>
      <sheetName val="2.5 КВЛ_ЦА"/>
      <sheetName val="Займы в валюте"/>
      <sheetName val="4061-KZ"/>
      <sheetName val="3744-KZ"/>
      <sheetName val="Султанат Оман"/>
      <sheetName val="BNP Paribas"/>
      <sheetName val="2.6 Займы в тенге"/>
      <sheetName val="2.7 Налоги"/>
      <sheetName val="2.8 Труд"/>
      <sheetName val="2.8 Труд УМГ"/>
      <sheetName val="2.8 Труд ЭМГ"/>
      <sheetName val="2.8 Труд ЦА"/>
      <sheetName val="3 Справ"/>
      <sheetName val="Cash_All"/>
      <sheetName val="Ден.поток"/>
      <sheetName val="Dir_Cash"/>
      <sheetName val="Indir_Cash"/>
      <sheetName val="1БП"/>
      <sheetName val="2.1БП"/>
      <sheetName val="2.2БП"/>
      <sheetName val="3БП"/>
      <sheetName val="4БП"/>
      <sheetName val="5БП"/>
      <sheetName val="6БП"/>
      <sheetName val="7БП"/>
      <sheetName val="8БП"/>
      <sheetName val="9БП"/>
      <sheetName val="10БП"/>
      <sheetName val="5NK"/>
      <sheetName val="6NK"/>
      <sheetName val="проект 2007г."/>
      <sheetName val="Капитализ_рем"/>
      <sheetName val="Пр_строит"/>
      <sheetName val="автотр.ЦА"/>
      <sheetName val="автотр_фил"/>
      <sheetName val="децентр ОС"/>
      <sheetName val="обоснов_здание Акмол_ОДТ"/>
      <sheetName val="Предст_в РФ"/>
      <sheetName val="Предст_Китай"/>
      <sheetName val="Пок"/>
      <sheetName val="флормиро"/>
      <sheetName val="Форма 7.1."/>
      <sheetName val="Форма 7 (2)"/>
      <sheetName val="Форма 7 балансировка (2)"/>
      <sheetName val="Форма 7 балансировка"/>
      <sheetName val="Форма 7 пр"/>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5.1"/>
      <sheetName val="Форма5.2"/>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PROGNOS"/>
      <sheetName val="PROJECT"/>
      <sheetName val="REPORT"/>
      <sheetName val="REP"/>
      <sheetName val="REED"/>
      <sheetName val="MD3"/>
      <sheetName val="Справка ИЦА"/>
      <sheetName val="Итоговая таблица"/>
      <sheetName val="УСО-СЭОМХ ДЭО 07.01"/>
      <sheetName val="УСО-СКТО ДЭО 07.02"/>
      <sheetName val="УСО-СЭТО ДЭО 07.03"/>
      <sheetName val="УСО-экол.ДТР 08.01.02"/>
      <sheetName val="УСО-ТБ.ДТР 08.01.03"/>
      <sheetName val="УСО-КТГ.ДТР 08.02"/>
      <sheetName val="УСО-ЭТГ.ДТР 08.03"/>
      <sheetName val="УСО-ГР РЗА.ДТР 08.04"/>
      <sheetName val="УСО-ЛМиС.ДТР 08.05"/>
      <sheetName val="УСО-ГМХ.ДТР 08.06"/>
      <sheetName val="УСО-ГХВО.ДТР 08.07"/>
      <sheetName val="УСО ДРО-Данияру"/>
      <sheetName val="УСО-ДРО"/>
      <sheetName val="УСО-СРЗАИ"/>
      <sheetName val="УСО-СРЗАИ (метрология)"/>
      <sheetName val="Форма-СРЗАИ"/>
      <sheetName val="УСО-ОТ и ТБ"/>
      <sheetName val="УСО-АХО ДПО"/>
      <sheetName val="УСО-АГ ДПО"/>
      <sheetName val="УСО-БО ДПО"/>
      <sheetName val="УСО-ГО,ЧС ДПО"/>
      <sheetName val="УСО-Общее"/>
      <sheetName val="УСО-вкл.в УСО,были в ТМЦ"/>
      <sheetName val="УСО-Общее (2)"/>
      <sheetName val="Полищуку"/>
      <sheetName val="Ф17 ФОТ"/>
      <sheetName val="1_3_2 ОТМ"/>
      <sheetName val="2_2 ОтклОТМ"/>
      <sheetName val="Comp06"/>
      <sheetName val="из сем"/>
      <sheetName val="ФБ"/>
      <sheetName val="1БО"/>
      <sheetName val="2БО"/>
      <sheetName val="3 БО"/>
      <sheetName val="4 БО"/>
      <sheetName val="ФБК"/>
      <sheetName val="5 БО"/>
      <sheetName val="6БО"/>
      <sheetName val="7БО"/>
      <sheetName val="показатели"/>
      <sheetName val="1БК"/>
      <sheetName val="2БК"/>
      <sheetName val="3БК"/>
      <sheetName val="4БК"/>
      <sheetName val="5БК"/>
      <sheetName val="6БК"/>
      <sheetName val="проект цены 5-90 год"/>
      <sheetName val="Бюджет 2008"/>
      <sheetName val="Закл1"/>
      <sheetName val="7БК"/>
      <sheetName val="Форма 2Дох. "/>
      <sheetName val="2008г. помес."/>
      <sheetName val="Прил.2008г. пом"/>
      <sheetName val="Показатели 09-10.г.г."/>
      <sheetName val="2008г. (тариф-6,94 т.эн)"/>
      <sheetName val="субс. ЖГРЭС 07.08 1(0,5)"/>
      <sheetName val="субс. ЖГРЭС 07.08 1(0,43) "/>
      <sheetName val="ЖГРЭС 07.08 1(0,5) (изм объ )"/>
      <sheetName val="ЖГРЭС 07.08 1(0,43) (изм объ"/>
      <sheetName val="От Зарины"/>
      <sheetName val="ЖГРЭС по июль фактОбъм по прог "/>
      <sheetName val=" газ07-08"/>
      <sheetName val="мазут 07-08"/>
      <sheetName val="Справка 2"/>
      <sheetName val="на 10.02.06"/>
      <sheetName val="обрасх"/>
      <sheetName val="топл затр"/>
      <sheetName val="пок.ээ"/>
      <sheetName val="дисп"/>
      <sheetName val="хв,кан ОЦ"/>
      <sheetName val="газ ОЦ"/>
      <sheetName val="хв2009"/>
      <sheetName val="трЖЭС 09"/>
      <sheetName val="Бак 1"/>
      <sheetName val="Бак2"/>
      <sheetName val="Бак 3"/>
      <sheetName val="Бак № 8"/>
      <sheetName val="Бак №9"/>
      <sheetName val="Бак №10"/>
      <sheetName val="Бак12"/>
      <sheetName val="Бак № 11 "/>
      <sheetName val="Бак 6"/>
      <sheetName val="Бак 7"/>
      <sheetName val="Эксплуат.затраты"/>
      <sheetName val="э.энергия"/>
      <sheetName val="Бак № 툀꽘ԯ"/>
      <sheetName val="Бак № ԯ_x0000_缀"/>
      <sheetName val="Сверка"/>
      <sheetName val="US Dollar 2003"/>
      <sheetName val="SDR 2003"/>
      <sheetName val="бал май"/>
      <sheetName val="лим май"/>
      <sheetName val="ТМЦ май"/>
      <sheetName val="распред.денег"/>
      <sheetName val="РАС-2 за 2012г"/>
      <sheetName val="РАС1"/>
      <sheetName val="Колбал"/>
      <sheetName val="бу1-15"/>
      <sheetName val="по техникам р.ф."/>
      <sheetName val="по техникам и.ф."/>
      <sheetName val="Отчет по установке"/>
      <sheetName val="движение осн"/>
      <sheetName val="РАС 1"/>
      <sheetName val="РАС1+2"/>
      <sheetName val="Лимит сентябрь12"/>
      <sheetName val="Доходимость"/>
      <sheetName val="Кол.баланс"/>
      <sheetName val="откл"/>
      <sheetName val="РАС2"/>
      <sheetName val="хозрасчет баланс"/>
      <sheetName val="баланс ТМЦ"/>
      <sheetName val="пэо"/>
      <sheetName val="Фонды"/>
      <sheetName val="Изменения"/>
      <sheetName val="Customize Your Loan Manager"/>
      <sheetName val="Loan Amortization Table"/>
      <sheetName val="Loan Data"/>
      <sheetName val="Summary Graph"/>
      <sheetName val="Macros"/>
      <sheetName val="Lock"/>
      <sheetName val="ChgLoan"/>
      <sheetName val="Intl Data Table"/>
      <sheetName val="FINANAL"/>
      <sheetName val="preferred"/>
      <sheetName val="DEBT PYMTS"/>
      <sheetName val="dads loan."/>
      <sheetName val="Details"/>
      <sheetName val="MassBal mill"/>
      <sheetName val="mac_LOP Sched  Personnel"/>
      <sheetName val="Сводный (октябрь)"/>
      <sheetName val="Сводный (ноябрь-дек)Мониторинг"/>
      <sheetName val="Сводный (авг-дек)Мониторинг"/>
      <sheetName val="Дмитров участ(не  польз)"/>
      <sheetName val="Дмитров участ-дек05"/>
      <sheetName val="Стек.пески-нояб05"/>
      <sheetName val="Стек.пески-дек05"/>
      <sheetName val="ОРИН"/>
      <sheetName val="Пр.14а (ОРИН)"/>
      <sheetName val="Ц  СМ1 (ок.с Казанью-06)"/>
      <sheetName val="Ц  СМ1 (ок.без Казани-06)"/>
      <sheetName val="Титул Ц"/>
      <sheetName val="Ц  СМ1(не оконч.)"/>
      <sheetName val="Прил.1 Расч по ССН"/>
      <sheetName val="Прил 2 геоф. ССН"/>
      <sheetName val="Прил 3 Амор комп "/>
      <sheetName val="А-1&quot;Проект&quot;"/>
      <sheetName val="А-2&quot;Подгот&quot;"/>
      <sheetName val="Б-1 Развед инф"/>
      <sheetName val="Б-2 Экс. оцен."/>
      <sheetName val="Б-3 Модель"/>
      <sheetName val="Б-4 ТЭП"/>
      <sheetName val="В-1.&quot;Предполев&quot;"/>
      <sheetName val="В-2 Камер Оконч. Поиски"/>
      <sheetName val="Г-1 Карта 500"/>
      <sheetName val="Г-2 Инвест пр."/>
      <sheetName val="Г-3 Информац отчеты"/>
      <sheetName val="Г-4 Окон отчет "/>
      <sheetName val="Д-1 Коман"/>
      <sheetName val="Д2 Аренда "/>
      <sheetName val="Д-3 Консультации"/>
      <sheetName val="Д-4Рецензии "/>
      <sheetName val="СВодная таблица"/>
      <sheetName val="НЕОБЯЗАТЕЛ аренды помещен"/>
      <sheetName val="НЕОБЯЗатПлан до 2008 г."/>
      <sheetName val="НЕОБЯЗАТМаршруты"/>
      <sheetName val="т.210-СФР(1кв.)"/>
      <sheetName val="т.210-проект(2-4кв.)"/>
      <sheetName val="т.210(акт)"/>
      <sheetName val="т.210-(2-4кв.)(пересчетЧуриной)"/>
      <sheetName val="т.210(сведения)"/>
      <sheetName val="т.210-проект(совр.цены)"/>
      <sheetName val="т.210-свод.табл.на2002г.(спр.)"/>
      <sheetName val="т.210-свод.табл.на2002г.(сп (2)"/>
      <sheetName val="т.210-свод.табл.на2002г. (крат)"/>
      <sheetName val="т.210-свод.табл.на2002г."/>
      <sheetName val="т.210-свод.табл.на2002г. (н.)"/>
      <sheetName val="Москва (7)"/>
      <sheetName val="Москва (8)"/>
      <sheetName val="Московская область (7)"/>
      <sheetName val="Московская область (8)"/>
      <sheetName val="Малая Истра (7)"/>
      <sheetName val="Малая Истра (8)"/>
      <sheetName val="Титул сметы "/>
      <sheetName val="Осн. показатели"/>
      <sheetName val="СМ_1"/>
      <sheetName val="пр.3 ССН"/>
      <sheetName val="4-Парам.ВЭЗ"/>
      <sheetName val="5_(вспом)"/>
      <sheetName val="11_ГИС"/>
      <sheetName val="6_Фотодокум."/>
      <sheetName val="7_Сокр. керна"/>
      <sheetName val="8_Геол. сопр"/>
      <sheetName val="16_Полевое дов."/>
      <sheetName val="9_Ваг.-дом."/>
      <sheetName val="10_Камер_обр"/>
      <sheetName val="12 "/>
      <sheetName val="15_Инф.отч"/>
      <sheetName val="17_Экспл.помещ."/>
      <sheetName val="17а_(стоим.экспл.)"/>
      <sheetName val="18_командировки"/>
      <sheetName val="19_Консультации"/>
      <sheetName val="справка"/>
      <sheetName val="Геоцентр-Москва-2 кв.2015г."/>
      <sheetName val="Геоцентр-Москва-3 кв.2015г."/>
      <sheetName val="Геоцентр-Москва-4 кв.2015г."/>
      <sheetName val="Пр.1_ЦФО (2016)"/>
      <sheetName val="1-2-3 этапы 2016г."/>
      <sheetName val="1 этап 2017г. "/>
      <sheetName val="Пр.1_ЦФО"/>
      <sheetName val="РФ 1"/>
      <sheetName val="СФ 1"/>
      <sheetName val="Дог 1"/>
      <sheetName val="Подряд 1"/>
      <sheetName val="Вып 1"/>
      <sheetName val="РФ 2"/>
      <sheetName val="СФ 2"/>
      <sheetName val="Дог 2"/>
      <sheetName val="Подряд 2"/>
      <sheetName val="Подряд (1-2)"/>
      <sheetName val="Вып 2"/>
      <sheetName val="Вып (1+2)"/>
      <sheetName val="РФ 3"/>
      <sheetName val="СФ 3"/>
      <sheetName val="Дог 3"/>
      <sheetName val="Подряд 3"/>
      <sheetName val="Подряд (1-3)"/>
      <sheetName val="Вып 3"/>
      <sheetName val="Вып (1 квартал)"/>
      <sheetName val="СРаВНЕНИЕ-2015(1кв.)"/>
      <sheetName val="АНАЛИЗ(1кв.2015г.)"/>
      <sheetName val="РФ 4"/>
      <sheetName val="СФ 4"/>
      <sheetName val="Дог 4"/>
      <sheetName val="Подряд 4"/>
      <sheetName val="Подряд (1-4)"/>
      <sheetName val="Вып 4"/>
      <sheetName val="Вып (4 мес)"/>
      <sheetName val="РФ 5"/>
      <sheetName val="СФ 5"/>
      <sheetName val="Дог 5"/>
      <sheetName val="Подряд 5"/>
      <sheetName val="Подряд (1-5)"/>
      <sheetName val="Вып 5"/>
      <sheetName val="Вып (5 мес)"/>
      <sheetName val="РФ 6"/>
      <sheetName val="СФ 6"/>
      <sheetName val="Дог 6"/>
      <sheetName val="Подряд 6"/>
      <sheetName val="Подряд (1-6)"/>
      <sheetName val="Вып 6"/>
      <sheetName val="Вып (6 мес)"/>
      <sheetName val="Вып (2квартал)"/>
      <sheetName val="СРаВНЕНИЕ-2015(1полугодие)"/>
      <sheetName val="Анализ по кварталам(1+2)"/>
      <sheetName val="АНАЛИЗ(1полугодие.2015г.)"/>
      <sheetName val="РФ 7"/>
      <sheetName val="СФ 7"/>
      <sheetName val="Дог 7"/>
      <sheetName val="Подряд 7"/>
      <sheetName val="Подряд (1-7)"/>
      <sheetName val="Вып 7"/>
      <sheetName val="Вып (7 мес)"/>
      <sheetName val="РФ 8"/>
      <sheetName val="СФ 8"/>
      <sheetName val="Дог 8"/>
      <sheetName val="Подряд 8"/>
      <sheetName val="Подряд (1-8)"/>
      <sheetName val="Вып 8"/>
      <sheetName val="Вып (8 мес.)"/>
      <sheetName val="РФ 9"/>
      <sheetName val="СФ 9"/>
      <sheetName val="Дог 9"/>
      <sheetName val="Подряд 9"/>
      <sheetName val="Подряд (1-9)"/>
      <sheetName val="Вып 9"/>
      <sheetName val="Вып (9 мес.)"/>
      <sheetName val="Вып (3 квартал)"/>
      <sheetName val="Анализ по кварталам (1+2+3)"/>
      <sheetName val="АНАЛИЗ(9 месяцев 2015г.)"/>
      <sheetName val="СРаВНЕНИЕ-2015(9месяцев)"/>
      <sheetName val="РФ 10"/>
      <sheetName val="СФ 10"/>
      <sheetName val="Дог 10"/>
      <sheetName val="Дог 10(Росгео)"/>
      <sheetName val="Подряд 10"/>
      <sheetName val="Подряд (1-10)"/>
      <sheetName val="Вып 10"/>
      <sheetName val="Вып Год (10мес.)"/>
      <sheetName val="РФ 11"/>
      <sheetName val="СФ 11"/>
      <sheetName val="Дог 11"/>
      <sheetName val="Дог 11(Росгео)"/>
      <sheetName val="Подряд 11"/>
      <sheetName val="Подряд (1-11)"/>
      <sheetName val="Вып 11"/>
      <sheetName val="Вып Год (11мес.)"/>
      <sheetName val="РФ 12"/>
      <sheetName val="СФ 12"/>
      <sheetName val="Дог 12"/>
      <sheetName val="Дог 12(Росгео)"/>
      <sheetName val="Подряд 12"/>
      <sheetName val="Подряд (1-12)"/>
      <sheetName val="Вып 12"/>
      <sheetName val="Вып Год(12 мес.)"/>
      <sheetName val="Вып Год(4 квартал)"/>
      <sheetName val="СРаВНЕНИЕ-2015(12месяцев)"/>
      <sheetName val="Хозспособ-2015"/>
      <sheetName val="Задолж. на 12.10.15"/>
      <sheetName val="Анализ по кварталам (1+2+3+4)"/>
      <sheetName val="АНАЛИЗ(12 месяцев 2015г.)"/>
      <sheetName val="Анализ (1 кв.2014)"/>
      <sheetName val="Анализ-2014 "/>
      <sheetName val="ВЕСЬ_ОБЪЕМ-2014"/>
      <sheetName val="Подрядные внешние(ДОГ)-2014"/>
      <sheetName val="Подрядные внешние(ВСЕ)-2014"/>
      <sheetName val="ОХР-2015"/>
      <sheetName val="Удерж.(7% и конс)"/>
      <sheetName val="УСЛУГИ РОСГЕОЛ-2015"/>
      <sheetName val="РФ (база)"/>
      <sheetName val="СФ (база)"/>
      <sheetName val="Дог (база)"/>
      <sheetName val="Дог (Росгео) (база)"/>
      <sheetName val="РФ Год"/>
      <sheetName val="СФ Год"/>
      <sheetName val="Дог Год "/>
      <sheetName val="Дог Год (Росгео)"/>
      <sheetName val="ГРР (РФ)"/>
      <sheetName val="ГРР(СФ)"/>
      <sheetName val="ГРР(дог)"/>
      <sheetName val="ГРР (дог) (Росгео)"/>
      <sheetName val="7-гр с расшифровкой"/>
      <sheetName val="Мехбурение - 2015"/>
      <sheetName val="Лабораторные и ПОДРЯД"/>
      <sheetName val="Мех-2013"/>
      <sheetName val="ГИС_и_ВЭЗ"/>
      <sheetName val="Динамика хозспособа"/>
      <sheetName val="Вып 2007-2009 (хозспос.)"/>
      <sheetName val="02_ГР"/>
      <sheetName val="07_ГР"/>
      <sheetName val="7-гр"/>
      <sheetName val="2-гр"/>
      <sheetName val="Подр (база)"/>
      <sheetName val="Подр 1-2(внутр.)"/>
      <sheetName val="Подр 3 (внутр.)"/>
      <sheetName val="Подр 1-3(внутр.)"/>
      <sheetName val="Подр 4 (внутр.)"/>
      <sheetName val="Подр 1-4 (внутр.)"/>
      <sheetName val="Подр 5 (внутр.)"/>
      <sheetName val="Подр.1-5 (внутр.)"/>
      <sheetName val="Подр 6 (внутр.)"/>
      <sheetName val="Подр 1-6 (внутр.)"/>
      <sheetName val="Подр 7 (внутр.)"/>
      <sheetName val="Подр 1-7 (внутр.)"/>
      <sheetName val="Подр 8 (внутр.)"/>
      <sheetName val="Подр 1-8 (внутр.)"/>
      <sheetName val="Подр 9 (внутр.)"/>
      <sheetName val="Подр 1-9 (внутр.)"/>
      <sheetName val="Подр 10 (внутр.)"/>
      <sheetName val="Подр 1-10 (внутр.)"/>
      <sheetName val="Подр 11 (внутр.)"/>
      <sheetName val="Подр 1-11 (внутр.)"/>
      <sheetName val="Подр 12 (внутр.)"/>
      <sheetName val="Подр 1-12 (внутр.)"/>
      <sheetName val="Подр 4 кв. (внутр.)"/>
      <sheetName val="Договорные 1-12 (внутр.)"/>
      <sheetName val="План-2015-2016"/>
      <sheetName val="Объем выпуска (2008-2015)"/>
      <sheetName val="Объем выпуска (2008-2017)"/>
      <sheetName val="Объем выпуска (2014-2017)-крат"/>
      <sheetName val="Себест.сжатая"/>
      <sheetName val="КОЛИЧ.2014"/>
      <sheetName val="ЦНИИГеолнеруд"/>
      <sheetName val="1 этап 2016г. "/>
      <sheetName val="2 этап 2016г."/>
      <sheetName val="УКР"/>
      <sheetName val="4 этап 2018г. "/>
      <sheetName val="2 этап 2017г.  "/>
      <sheetName val="форма печатная (2)"/>
      <sheetName val="Прогноз по контракту"/>
      <sheetName val="ККпечать"/>
      <sheetName val="форма печатная"/>
      <sheetName val="Исходные"/>
      <sheetName val="ПП свод"/>
      <sheetName val="График Лето"/>
      <sheetName val="График Зима"/>
      <sheetName val="Произв. план"/>
      <sheetName val="числ ТОПО"/>
      <sheetName val="базир своим ходом"/>
      <sheetName val="расчет потребности ВВ"/>
      <sheetName val="основные материалы"/>
      <sheetName val="Зарплата и ЕСН"/>
      <sheetName val="ФОТ СП"/>
      <sheetName val="Единичные расценки"/>
      <sheetName val="ФОТ ГП"/>
      <sheetName val="ЧКС"/>
      <sheetName val="Выход персонала"/>
      <sheetName val="4-2, 2"/>
      <sheetName val="УСО"/>
      <sheetName val="УСП"/>
      <sheetName val="ОС"/>
      <sheetName val="Амортизация_факт"/>
      <sheetName val="Разные расш"/>
      <sheetName val="Субподряд топо"/>
      <sheetName val="Расценки"/>
      <sheetName val="Численность"/>
      <sheetName val="ПЗ"/>
      <sheetName val="Свод. перечень"/>
      <sheetName val="Ед.См.Расц"/>
      <sheetName val="cur risk 0"/>
      <sheetName val="Бак № ԯ"/>
      <sheetName val="Финансовая структура"/>
      <sheetName val="Лист согласования"/>
      <sheetName val="Маржинальная прибыль"/>
      <sheetName val="Дебиторская задолженность"/>
      <sheetName val="Бюджет закупок"/>
      <sheetName val="ТОиР"/>
      <sheetName val="Логистика"/>
      <sheetName val="Персонал "/>
      <sheetName val="Постоянные произв затраты"/>
      <sheetName val="Общие и админ затраты"/>
      <sheetName val="ПБ"/>
      <sheetName val="Структура доходов и расходо (2)"/>
      <sheetName val="Кредитный график"/>
      <sheetName val="тит"/>
      <sheetName val="ключевые показатели"/>
      <sheetName val="Предположения"/>
      <sheetName val="Структура доходов и расходов"/>
      <sheetName val="Структура доходов и расходо%"/>
      <sheetName val="отчет доходы и расходы"/>
      <sheetName val="на пасс."/>
      <sheetName val="cash flow statement"/>
      <sheetName val="key ratios"/>
      <sheetName val="кап.вложения"/>
      <sheetName val="обобщ.показатели"/>
      <sheetName val="расчет DSCR"/>
      <sheetName val="Баланс и отчеты"/>
      <sheetName val="0000000"/>
      <sheetName val="000001"/>
      <sheetName val="0000002"/>
      <sheetName val="План счетов"/>
      <sheetName val="38_ ПП"/>
      <sheetName val="1 БДР"/>
      <sheetName val="2 ПБ"/>
      <sheetName val="БДДС-прям (долл)"/>
      <sheetName val="БДДС-прям"/>
      <sheetName val="4_План продаж"/>
      <sheetName val="5_Доходы"/>
      <sheetName val="6_Бюджет КФВ"/>
      <sheetName val="7_Себестоимость"/>
      <sheetName val="8_Коммерч расх."/>
      <sheetName val="9_Упр. расх."/>
      <sheetName val="10_Прочие  расх. "/>
      <sheetName val="11 Расходы на материалы"/>
      <sheetName val="12_Личное страх"/>
      <sheetName val="13_Представит.расходы"/>
      <sheetName val="14_Обучение перс"/>
      <sheetName val="15_Запчасти для ВТ"/>
      <sheetName val="16_Консульт"/>
      <sheetName val="17_Спецодежда + Вода"/>
      <sheetName val="18_Сот.тф"/>
      <sheetName val="19_Труд"/>
      <sheetName val="20_Ремонт"/>
      <sheetName val="21_Коммунальные (натур)"/>
      <sheetName val="22_Коммунальные"/>
      <sheetName val="23_Амортизация"/>
      <sheetName val="24_Уборка"/>
      <sheetName val="25_Курсовые разницы"/>
      <sheetName val="26_Бюджет финансирования "/>
      <sheetName val="27_Планирование НДС"/>
      <sheetName val="28_Бюджет  налогов"/>
      <sheetName val="29_Инвестиционный бюджет"/>
      <sheetName val="30_ИТ проекты"/>
      <sheetName val="31_Движ ОС"/>
      <sheetName val="32_Расч.с пост"/>
      <sheetName val="33_Расч.с покуп"/>
      <sheetName val="34_Бюджет потребности МТР "/>
      <sheetName val="35 Бюджет закупок МТР "/>
      <sheetName val="36_Бюджет потребность в усл "/>
      <sheetName val="37_Бюджет РБП"/>
      <sheetName val="Типы изм."/>
      <sheetName val="Исходный"/>
      <sheetName val="Состав рабочей группы"/>
      <sheetName val="Lists"/>
      <sheetName val="DefTax"/>
      <sheetName val="G&amp;A(BP)"/>
      <sheetName val="Debtors"/>
      <sheetName val="Creditors"/>
      <sheetName val="Sales"/>
      <sheetName val="Sales_adj"/>
      <sheetName val="Sales_IFRS"/>
      <sheetName val="Purchases"/>
      <sheetName val="Inv"/>
      <sheetName val="Version"/>
      <sheetName val="Color code"/>
      <sheetName val="затраты 2 кв  (2)"/>
      <sheetName val="сроки сдачи"/>
      <sheetName val="обход. лист"/>
      <sheetName val="1(баланс) "/>
      <sheetName val="9(Использование прибыли)"/>
      <sheetName val="10,11Юройц"/>
      <sheetName val="12(Производств Запасы)"/>
      <sheetName val="22(ФормаПЗ) "/>
      <sheetName val="24(Приложение 10П)             "/>
      <sheetName val="Ф11.3"/>
      <sheetName val="Система"/>
      <sheetName val="5.1"/>
      <sheetName val="5.1.1"/>
      <sheetName val="5.2"/>
      <sheetName val="Ф 5.2.1 ТДМ"/>
      <sheetName val="5.3"/>
      <sheetName val="Ф5.4A"/>
      <sheetName val="Ф5.4А ТДМ"/>
      <sheetName val="Ф5.4А ЧМК"/>
      <sheetName val="Ф5.4А Спецсталь"/>
      <sheetName val="Ф5.4А Касли"/>
      <sheetName val="Ф5.4А УралКуз"/>
      <sheetName val="Ф5.4А Мечел-Центр ЧОП"/>
      <sheetName val="Ф5.4А Мечел-Сервис"/>
      <sheetName val="Ф5.4А Мечел-Энерго"/>
      <sheetName val="Ф5.4А Мечел ОАО"/>
      <sheetName val="Ф5.4А Мечел-Материалы"/>
      <sheetName val="Ф5.4А Финвест"/>
      <sheetName val="Ф5.4А "/>
      <sheetName val="Ф5.4В МИХ"/>
      <sheetName val="5.4A Мечел-Финансы"/>
      <sheetName val="5.4A"/>
      <sheetName val="план пр-ва"/>
      <sheetName val="нормы расходования"/>
      <sheetName val="основн. мат-лы"/>
      <sheetName val="ЗАП.ЧАСТИ"/>
      <sheetName val="вспом. мат-лы"/>
      <sheetName val="энергия по цехам"/>
      <sheetName val="энергия  комбинат"/>
      <sheetName val="диз.топливо технология"/>
      <sheetName val="масл,смазки по цех"/>
      <sheetName val="керосин"/>
      <sheetName val="СМЕТА ПО КОЛДОГ."/>
      <sheetName val="ОБЪЕКТЫ  СОЦСФЕРЫ"/>
      <sheetName val="ТДМ"/>
      <sheetName val="Осн"/>
      <sheetName val="ТДМ-ЧМК"/>
      <sheetName val="металл (БМК)"/>
      <sheetName val="ТДМ-ВМЗ"/>
      <sheetName val="металл (УК)"/>
      <sheetName val="металл (УК)-ЧФ"/>
      <sheetName val="ЗСМК-ЕАХ"/>
      <sheetName val="ф сплавы"/>
      <sheetName val="Взз"/>
      <sheetName val="0_33"/>
      <sheetName val="Продажи реальные и прогноз 20 л"/>
      <sheetName val="план на 2003 г."/>
      <sheetName val="Лист Microsoft Excel"/>
      <sheetName val="Справочно"/>
      <sheetName val="план закупок"/>
      <sheetName val="программа "/>
      <sheetName val="помесячные показатели"/>
      <sheetName val="прочие расходы"/>
      <sheetName val="годовые показатели"/>
      <sheetName val="ПРО"/>
      <sheetName val="ОАР"/>
      <sheetName val="ппстип_для утверждн"/>
      <sheetName val="реализация1"/>
      <sheetName val="реализация2"/>
      <sheetName val="5-З по форме СГМ"/>
      <sheetName val="общек."/>
      <sheetName val="ПРО НОВ"/>
      <sheetName val="ремонты 1"/>
      <sheetName val="ремонты 2"/>
      <sheetName val="соц расходы"/>
      <sheetName val="План произв  2 вариант"/>
      <sheetName val="_Т1"/>
      <sheetName val="_Т2"/>
      <sheetName val="_Т3"/>
      <sheetName val="_Т4"/>
      <sheetName val="_Т5"/>
      <sheetName val="_Т6"/>
      <sheetName val="_Т7"/>
      <sheetName val="_Т8"/>
      <sheetName val="_Т9"/>
      <sheetName val="_Т10"/>
      <sheetName val="импорт"/>
      <sheetName val="Сравнение для баланса"/>
      <sheetName val="арматура"/>
      <sheetName val="Изменения в строительстве"/>
      <sheetName val="отрасли"/>
      <sheetName val="регионы"/>
      <sheetName val="регионы2"/>
      <sheetName val="Поставки Россия-Экспорт"/>
      <sheetName val="баланс по Мечелу"/>
      <sheetName val="Мечел внутр данные"/>
      <sheetName val="стратегии"/>
      <sheetName val="Конечные потреб"/>
      <sheetName val="Ценовые тренды"/>
      <sheetName val="Цены (2)"/>
      <sheetName val="Потребл. арматуры на душу"/>
      <sheetName val="БелАЗ свод"/>
      <sheetName val="1 квартал"/>
      <sheetName val="2 кв."/>
      <sheetName val="6 мес."/>
      <sheetName val="3 кв."/>
      <sheetName val="9 мес."/>
      <sheetName val="с нач.года"/>
      <sheetName val="1 кв."/>
      <sheetName val="КВ 2008"/>
      <sheetName val="прил17"/>
      <sheetName val="IN_BS_(ф)"/>
      <sheetName val="По месяцам 1"/>
      <sheetName val="год"/>
      <sheetName val="2 квартал"/>
      <sheetName val="4 квартал"/>
      <sheetName val="План по месяцам"/>
      <sheetName val="ф 25"/>
      <sheetName val="Часы октябрь 08 утвержд "/>
      <sheetName val="Часы октябрь 08 оперативный"/>
      <sheetName val="октябрь 2008 "/>
      <sheetName val="ЦФО (2)"/>
      <sheetName val="П_Ф"/>
      <sheetName val="10_проц"/>
      <sheetName val="Год_ЦФО"/>
      <sheetName val="Год_НР"/>
      <sheetName val="PR"/>
      <sheetName val="ЦФО_коман"/>
      <sheetName val="ДобавитьДанные"/>
      <sheetName val="ДК"/>
      <sheetName val="ДК_2007"/>
      <sheetName val="осн.показатели"/>
      <sheetName val="производство ОВП"/>
      <sheetName val="план продаж"/>
      <sheetName val="анализ выручки"/>
      <sheetName val="Структура затрат"/>
      <sheetName val="затраты на производство"/>
      <sheetName val="затраты по элементам"/>
      <sheetName val="МатериальныеЗатраты"/>
      <sheetName val="план по труду"/>
      <sheetName val="кр+"/>
      <sheetName val="внереализационные"/>
      <sheetName val="ВСХ"/>
      <sheetName val="ремонты 1+"/>
      <sheetName val="ремонты 2+"/>
      <sheetName val="источники"/>
      <sheetName val="налог на прибыль"/>
      <sheetName val="Рестр"/>
      <sheetName val="Constants"/>
      <sheetName val="NIUs"/>
      <sheetName val="Face"/>
      <sheetName val="Flash Report SDC(EUR)"/>
      <sheetName val="PPRAnalysis"/>
      <sheetName val="ОС RUS - ДВИЖЕНИЕ_Data"/>
      <sheetName val="Группы ОС"/>
      <sheetName val="ОС RUS - ДВИЖЕНИЕ"/>
      <sheetName val="КВ RUS - ДВИЖЕНИЕ_Data"/>
      <sheetName val="ОС GAAP NGW - ДВИЖЕНИЕ_Data"/>
      <sheetName val="ОС GAAP - ДВИЖЕНИЕ"/>
      <sheetName val="КВ GAAP - ДВИЖЕНИЕ_Data"/>
      <sheetName val="ОС GAAP - ДВИЖЕНИЕ_Data"/>
      <sheetName val="ОС GAAP NGW - ДВИЖЕНИЕ"/>
      <sheetName val="КВ RUS - ДВИЖЕНИЕ"/>
      <sheetName val="КВ GAAP NGW - ДВИЖЕНИЕ_Data"/>
      <sheetName val="КВ GAAP - ДВИЖЕНИЕ"/>
      <sheetName val="КВ GAAP NGW - ДВИЖЕНИЕ"/>
      <sheetName val="7.1.2"/>
      <sheetName val="С-1"/>
      <sheetName val="??????? ???????? ? ??????? 20 ?"/>
      <sheetName val="U1.3_Transformation"/>
      <sheetName val="Rates"/>
      <sheetName val="??????"/>
      <sheetName val="A5 SAD turn around affect"/>
      <sheetName val="Форма 11.3 за 9 мес. 2004 г."/>
      <sheetName val="BExRepositorySheet"/>
      <sheetName val="Table"/>
      <sheetName val="Graph"/>
      <sheetName val="old"/>
      <sheetName val="ПС"/>
      <sheetName val="РЭ"/>
      <sheetName val="эффект 2 (2 блока렕ጺ蠀舘娒譣0_x0000_㠀"/>
      <sheetName val="эф-т 1 (2блока, зат-ты и렊ጺက_xdc6a_月譥0"/>
      <sheetName val="Восстановл_Лист1"/>
      <sheetName val="насос нзп №24"/>
      <sheetName val="Расчёт"/>
      <sheetName val="Форд Фокус"/>
      <sheetName val="Тойота ЛК Прадо"/>
      <sheetName val="УАЗ Хантер"/>
      <sheetName val="УАЗ пассажирский"/>
      <sheetName val="Форд Мондео"/>
      <sheetName val="Форд Рейнджер"/>
      <sheetName val="Форд Турнео"/>
      <sheetName val="Лексус 570"/>
      <sheetName val="Рено Логан"/>
      <sheetName val="Нива"/>
      <sheetName val="Детализация"/>
      <sheetName val="Расчет инвестиций"/>
      <sheetName val="Расчет по группе"/>
      <sheetName val="Структура выручки"/>
      <sheetName val="Тарифы"/>
      <sheetName val="Общая таблица"/>
      <sheetName val="Volvo S80"/>
      <sheetName val="Тойота Камри"/>
      <sheetName val="Тойота Королла"/>
      <sheetName val="Тойота Авенсис"/>
      <sheetName val="Тойота Хайс"/>
      <sheetName val="перечень 1"/>
      <sheetName val="Тариф"/>
      <sheetName val="Свод новых тарифов"/>
      <sheetName val="Тарифы (старые)"/>
      <sheetName val="СВод тарифов старых"/>
      <sheetName val="Свод по парку"/>
      <sheetName val="Данные по авто"/>
      <sheetName val="Данные по авто (АРМУ)"/>
      <sheetName val="Расчет ККВ"/>
      <sheetName val="Налог на имущество-36 мес"/>
      <sheetName val="СМЕТА КНПС"/>
      <sheetName val="3.3.31."/>
      <sheetName val="Смета КНПС твс+"/>
      <sheetName val="СМЕТА_КНПС"/>
      <sheetName val="3_3_31_"/>
      <sheetName val="Смета_КНПС_твс+"/>
      <sheetName val="Инфо-лист"/>
      <sheetName val="Сводка 1"/>
      <sheetName val="Расчет ФОТ"/>
      <sheetName val="расчет в рублях"/>
      <sheetName val="1_1"/>
      <sheetName val="1_2"/>
      <sheetName val="1_3"/>
      <sheetName val="1_4"/>
      <sheetName val="1_5"/>
      <sheetName val="1_6"/>
      <sheetName val="1_7"/>
      <sheetName val="1_8"/>
      <sheetName val="1_9"/>
      <sheetName val="1_10"/>
      <sheetName val="1_11"/>
      <sheetName val="1_12"/>
      <sheetName val="1_13"/>
      <sheetName val="1_14"/>
      <sheetName val="1_15"/>
      <sheetName val="1_16"/>
      <sheetName val="1_17"/>
      <sheetName val="1_18"/>
      <sheetName val="1_19"/>
      <sheetName val="1_20"/>
      <sheetName val="1_21"/>
      <sheetName val="1_22"/>
      <sheetName val="1_23"/>
      <sheetName val="1_24"/>
      <sheetName val="2_1"/>
      <sheetName val="2_2"/>
      <sheetName val="2_3"/>
      <sheetName val="2_4"/>
      <sheetName val="2_5"/>
      <sheetName val="2_6"/>
      <sheetName val="2_7"/>
      <sheetName val="2_8"/>
      <sheetName val="2_9"/>
      <sheetName val="2_10"/>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291"/>
      <sheetName val="2_30"/>
      <sheetName val="2_301"/>
      <sheetName val="2_31"/>
      <sheetName val="2_32"/>
      <sheetName val="2_33"/>
      <sheetName val="2_34"/>
      <sheetName val="ДГУ 49.1,49.2"/>
      <sheetName val="ДГУ 67.1"/>
      <sheetName val="ДГУ ВС 6.1."/>
      <sheetName val="2_35 (2)"/>
      <sheetName val="2_35"/>
      <sheetName val="2_35_2"/>
      <sheetName val="2_35_3"/>
      <sheetName val="2_35_4"/>
      <sheetName val="2_35_5"/>
      <sheetName val="2_35_6"/>
      <sheetName val="2_35_7"/>
      <sheetName val="2_35_8"/>
      <sheetName val="2_35_9"/>
      <sheetName val="2_35_10"/>
      <sheetName val="2_35_11"/>
      <sheetName val="2_35_12"/>
      <sheetName val="2_35_13"/>
      <sheetName val="2_35_14"/>
      <sheetName val="2_35_15"/>
      <sheetName val="2_35_16"/>
      <sheetName val="2_35_17"/>
      <sheetName val="Дополнительные параметры"/>
      <sheetName val="ПЗ "/>
      <sheetName val="191"/>
      <sheetName val="192"/>
      <sheetName val="193"/>
      <sheetName val="194"/>
      <sheetName val="492"/>
      <sheetName val="681"/>
      <sheetName val="697"/>
      <sheetName val="291"/>
      <sheetName val="293"/>
      <sheetName val="294"/>
      <sheetName val="195"/>
      <sheetName val="491"/>
      <sheetName val="989"/>
      <sheetName val="998"/>
      <sheetName val="182"/>
      <sheetName val="282"/>
      <sheetName val="982"/>
      <sheetName val="983"/>
      <sheetName val="991"/>
      <sheetName val="981"/>
      <sheetName val="984"/>
      <sheetName val="985"/>
      <sheetName val="сводка"/>
      <sheetName val="сводка (2)"/>
      <sheetName val="раб"/>
      <sheetName val="расчет перевозок"/>
      <sheetName val="общий расчет"/>
      <sheetName val="пр.согл."/>
      <sheetName val="свдУПКГ №1 "/>
      <sheetName val="обор.УПКГ"/>
      <sheetName val="упр.э-дв.УПКГ"/>
      <sheetName val="свдН-Б №2"/>
      <sheetName val="эл.зад.н-б"/>
      <sheetName val="обор.н-б"/>
      <sheetName val="осн.агр.н-б"/>
      <sheetName val="упр.э-дв.н-б"/>
      <sheetName val="свдГАЗ №3"/>
      <sheetName val="обор.газ."/>
      <sheetName val="эл.зад.газ."/>
      <sheetName val="комм.уз.газ."/>
      <sheetName val="свдЭЛ №4"/>
      <sheetName val="эл.н-б"/>
      <sheetName val="эл.УПКГ"/>
      <sheetName val="эл.газ."/>
      <sheetName val="свдПЖ №5"/>
      <sheetName val="пж.УПКГ"/>
      <sheetName val="пж.газ."/>
      <sheetName val="пж.н-б"/>
      <sheetName val="Сводная смета"/>
      <sheetName val="Сводная смета (хол)"/>
      <sheetName val="Сводная смета (нагр)"/>
      <sheetName val="Локальная смета №1"/>
      <sheetName val="Локальная смета №2"/>
      <sheetName val="Локальная смета №3"/>
      <sheetName val="Расчет №1"/>
      <sheetName val="Расчет №2"/>
      <sheetName val="Расчет №3"/>
      <sheetName val="Расчет № 3-1"/>
      <sheetName val="Расчет № 3-2"/>
      <sheetName val="Таблица 1"/>
      <sheetName val="Таблица 2"/>
      <sheetName val="Таблица 3"/>
      <sheetName val="ГЭСНп"/>
      <sheetName val="дек_факт"/>
      <sheetName val="нояб_факт"/>
      <sheetName val="дек(254450)"/>
      <sheetName val="прогн_дек(на 20число)"/>
      <sheetName val="нояб(241118)"/>
      <sheetName val="окт_факт"/>
      <sheetName val="прогн_дек(261897)"/>
      <sheetName val="прогн_нояб(258602)"/>
      <sheetName val="окт(272040по действ)"/>
      <sheetName val="прогн_окт(272040по утв)"/>
      <sheetName val="_сент"/>
      <sheetName val="сент_факт"/>
      <sheetName val="сент(ожид)"/>
      <sheetName val="прогн_окт(269812)"/>
      <sheetName val="авг_факт"/>
      <sheetName val="сент(260595)"/>
      <sheetName val="авг(249ожид)"/>
      <sheetName val="сент(254)"/>
      <sheetName val="авг(190)"/>
      <sheetName val="авг(250991)"/>
      <sheetName val="июль_факт"/>
      <sheetName val="авг(239352)"/>
      <sheetName val="авг(261034)"/>
      <sheetName val="июнь_факт"/>
      <sheetName val="июль 252,9(max12000)"/>
      <sheetName val="прогн_на_июль (max13000)"/>
      <sheetName val="прогн_на_июль"/>
      <sheetName val="май_факт"/>
      <sheetName val="прогн_на_июнь"/>
      <sheetName val="апр_факт"/>
      <sheetName val="май (210000) (2)"/>
      <sheetName val="май (210000)"/>
      <sheetName val="май (191704)"/>
      <sheetName val="прогн_на_май"/>
      <sheetName val="апр249871"/>
      <sheetName val="март_факт"/>
      <sheetName val="апр249571"/>
      <sheetName val="март_факт + прогн (2)"/>
      <sheetName val="март_факт + прогн"/>
      <sheetName val="прогн_на_апрель"/>
      <sheetName val="март176041"/>
      <sheetName val="март191616"/>
      <sheetName val="фев_факт"/>
      <sheetName val="март191408"/>
      <sheetName val="фев225543(правил) (2)"/>
      <sheetName val="фев225543(правил)"/>
      <sheetName val="фев225543(по нов тариф с 15_02)"/>
      <sheetName val="прогн_на_март"/>
      <sheetName val="фев250543(по нов тар весь V)"/>
      <sheetName val="фев250543(по нов тар пол)"/>
      <sheetName val="янв_факт"/>
      <sheetName val="февр250543"/>
      <sheetName val="янв_26дн"/>
      <sheetName val="прогн_на_февр"/>
      <sheetName val="янв205352"/>
      <sheetName val="прогноз на январь"/>
      <sheetName val="Форма МсК_2010 г. факт"/>
      <sheetName val="Форма МсК_2011 г. факт"/>
      <sheetName val="Всп. материалы"/>
      <sheetName val="Теплоэнергия"/>
      <sheetName val="ПиУ"/>
      <sheetName val="Перепродажи"/>
      <sheetName val="Соц. сфера"/>
      <sheetName val="Материальные изменения"/>
      <sheetName val="Классификация нов."/>
      <sheetName val="Покупатели"/>
      <sheetName val="ПиУ Консол."/>
      <sheetName val="Мероприятия"/>
      <sheetName val="Мероприятия 2011 г."/>
      <sheetName val="Покупатели (2)"/>
      <sheetName val="Прил. для мероприятий"/>
      <sheetName val="Прочая энергия"/>
      <sheetName val="Энергомероприятия"/>
      <sheetName val="Прочие доходы и расходы"/>
      <sheetName val="Прочие затраты"/>
      <sheetName val="Процессинговое сырье"/>
      <sheetName val="Материальные изменения (2)"/>
      <sheetName val="Освоение ФСП"/>
      <sheetName val="соцпрограммы"/>
      <sheetName val="затраты ВГО"/>
      <sheetName val="выручка ВГО"/>
      <sheetName val="КЛФ"/>
      <sheetName val="ПФ"/>
      <sheetName val="индексы-дефляторы"/>
      <sheetName val="Estimate History"/>
      <sheetName val="3 PP"/>
      <sheetName val="2 PDH"/>
      <sheetName val="PP History"/>
      <sheetName val="PDH History"/>
      <sheetName val="1 Grand Total Project"/>
      <sheetName val="4 PMC"/>
      <sheetName val="5 UIO"/>
      <sheetName val="1 Grand Total P"/>
      <sheetName val="Программа"/>
      <sheetName val="План-график"/>
      <sheetName val="Годовая смета"/>
      <sheetName val="ставки"/>
      <sheetName val="Меморандум"/>
      <sheetName val="Выгодность"/>
      <sheetName val="DDS"/>
      <sheetName val="Титульный"/>
      <sheetName val="Enter Date"/>
      <sheetName val="Расчет Лиз Плат Result"/>
      <sheetName val="ВыгЗатр Эффект (1)"/>
      <sheetName val="ВыгЗатр Эффект (Own)"/>
      <sheetName val="ЛизПлат Презент"/>
      <sheetName val="ЛизПлат (1)"/>
      <sheetName val="Расчет Ком"/>
      <sheetName val="Раскладка ЛП (2)"/>
      <sheetName val="Enterprice Accounting"/>
      <sheetName val="Fin Result"/>
      <sheetName val="Расчет Лиз Плат"/>
      <sheetName val="ВыгЗатр5(1)"/>
      <sheetName val="ВыгЗатр (2)"/>
      <sheetName val="ВыгЗатр"/>
      <sheetName val="ЛизПлат"/>
      <sheetName val="КредитА"/>
      <sheetName val="КредитА К&gt;К"/>
      <sheetName val="Кредит1"/>
      <sheetName val="Кредит2"/>
      <sheetName val="Кредит2 (2)"/>
      <sheetName val="Результаты"/>
      <sheetName val="Сравнение"/>
      <sheetName val="СравнДвиж"/>
      <sheetName val="Поставка"/>
      <sheetName val="Поясн"/>
      <sheetName val="Дополнительно"/>
      <sheetName val="Фондирование"/>
      <sheetName val="Расчет по лизингу"/>
      <sheetName val="Отчет о прибыли"/>
      <sheetName val="Предложение по лизингу (2)"/>
      <sheetName val="Отчет о прибыли (2)"/>
      <sheetName val="План продаж Свод"/>
      <sheetName val="Анализ затрат"/>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Факт Dink-Inv 2004"/>
      <sheetName val="экспорт"/>
      <sheetName val="НЕДЕЛИ"/>
      <sheetName val="qc_Formula"/>
      <sheetName val="yc_Formula"/>
      <sheetName val="Tornado"/>
      <sheetName val="Nodes"/>
      <sheetName val="Periods"/>
      <sheetName val="Гр5(о)"/>
      <sheetName val=" трудозатраты"/>
      <sheetName val="Cost by p೗??Āct CUR"/>
      <sheetName val="Январь_план_лимиты"/>
      <sheetName val="2004_грн_долСША (2)"/>
      <sheetName val="1-й кв_грн_дол"/>
      <sheetName val="2004_грн_долСША_1-е_полугод"/>
      <sheetName val="2004_грн_долСША"/>
      <sheetName val="грн_руб_дол"/>
      <sheetName val="2004_план_лимиты"/>
      <sheetName val="факт2004"/>
      <sheetName val="2004год"/>
      <sheetName val="Спр_общий"/>
      <sheetName val="ф 203."/>
      <sheetName val="ф 203,,,"/>
      <sheetName val="ф 202 (без учета %)"/>
      <sheetName val="ф 203"/>
      <sheetName val="ф 202"/>
      <sheetName val="ф 231"/>
      <sheetName val="ф 232"/>
      <sheetName val="ф 234"/>
      <sheetName val="ф 236"/>
      <sheetName val="разделы ТХ (уменьш трудоемк (2)"/>
      <sheetName val="ф 237АХР"/>
      <sheetName val="ф 237ОПР"/>
      <sheetName val="ф 240"/>
      <sheetName val="программа 2009"/>
      <sheetName val="Анализ ф2"/>
      <sheetName val="Анализ ф2 (2)"/>
      <sheetName val="Анализ ф2 (3)"/>
      <sheetName val="21мес"/>
      <sheetName val="э-22"/>
      <sheetName val="Прил_1"/>
      <sheetName val="24мес"/>
      <sheetName val="27мес"/>
      <sheetName val="Прил_2"/>
      <sheetName val="Прил_3"/>
      <sheetName val="Прил_4"/>
      <sheetName val="Прил_5"/>
      <sheetName val="Прил_6"/>
      <sheetName val="28.08.09-03.09.09"/>
      <sheetName val="вспом произв в 1С"/>
      <sheetName val="Э-33.1 Котельная (3)"/>
      <sheetName val="Э-33.1 Котельная"/>
      <sheetName val="распределение расходов кот. (2)"/>
      <sheetName val="распределение расходов кот."/>
      <sheetName val="Э-33.2 Транспортный участок"/>
      <sheetName val="Транспортный участок"/>
      <sheetName val="РЭМЦ"/>
      <sheetName val="Распределение РЭМЦ"/>
      <sheetName val="Сегменты"/>
      <sheetName val="Ответственные"/>
      <sheetName val="состояние по заполнению"/>
      <sheetName val="Форма №1 кв "/>
      <sheetName val="Форма №2 кв"/>
      <sheetName val="22кв"/>
      <sheetName val="Э-23 ПРОМ   (М)"/>
      <sheetName val="Э-23 ПРОМ (М)"/>
      <sheetName val="Э-23 ПРОМ (С)"/>
      <sheetName val="23.1кв"/>
      <sheetName val="23.2кв"/>
      <sheetName val="25кв"/>
      <sheetName val="26кв"/>
      <sheetName val="31кв"/>
      <sheetName val="32кв"/>
      <sheetName val="34кв"/>
      <sheetName val="35кв"/>
      <sheetName val="Комментарий к ф.36.1кв"/>
      <sheetName val="36.1кв"/>
      <sheetName val="36.2кв"/>
      <sheetName val="36.31кв"/>
      <sheetName val="36.32кв"/>
      <sheetName val="э-37.кв ПРОМ "/>
      <sheetName val="37.1кв"/>
      <sheetName val="37.2кв "/>
      <sheetName val="38.10год"/>
      <sheetName val="38.20год "/>
      <sheetName val="38.21кв "/>
      <sheetName val="38.22кв  "/>
      <sheetName val="38.23кв   "/>
      <sheetName val="38.24кв    "/>
      <sheetName val="38.21кв (2)"/>
      <sheetName val="40кв"/>
      <sheetName val="40.1кв"/>
      <sheetName val="41кв"/>
      <sheetName val="42.1кв"/>
      <sheetName val="42.2кв"/>
      <sheetName val="43.11кв тепло"/>
      <sheetName val="43.21кв тепло"/>
      <sheetName val="43.12кв тепло"/>
      <sheetName val="43.22кв тепло"/>
      <sheetName val="43.11кв водопотребление"/>
      <sheetName val="43.21кв водопотребление"/>
      <sheetName val="43.12кв водопотребление "/>
      <sheetName val="43.22кв водопотребление "/>
      <sheetName val="43.11кв водоотведение"/>
      <sheetName val="43.21кв водоотведение"/>
      <sheetName val="43.12кв водоотведение"/>
      <sheetName val="43.22кв водоотведение "/>
      <sheetName val="43.11кв электроэнергия"/>
      <sheetName val="43.21кв электроэнергия"/>
      <sheetName val="43.12кв электроэнергия"/>
      <sheetName val="43.22кв электроэнергия "/>
      <sheetName val="43.11кв нефть"/>
      <sheetName val="43.22кв нефть"/>
      <sheetName val="43.12кв нефть"/>
      <sheetName val="44год "/>
      <sheetName val="44.1кв"/>
      <sheetName val="44.2кв"/>
      <sheetName val="44.3кв"/>
      <sheetName val="44.4кв"/>
      <sheetName val="46кв "/>
      <sheetName val="43.21кв нефть"/>
      <sheetName val="22кв  "/>
      <sheetName val="Расчет налога на прибыль"/>
      <sheetName val="Бюджет продаж"/>
      <sheetName val="График поступлений"/>
      <sheetName val="34кв (расходы)"/>
      <sheetName val="31кв. Коммерческие расходы"/>
      <sheetName val="Налоги 41"/>
      <sheetName val="бюджет амортизации"/>
      <sheetName val="подготовка кадров"/>
      <sheetName val="Расчет НДС"/>
      <sheetName val="выплаты соц хар-ра"/>
      <sheetName val="без отпускных"/>
      <sheetName val="ремонт зданий (СО)"/>
      <sheetName val="бюджет мат-лов на ремонт зданий"/>
      <sheetName val="ремонт оборудования (СО)"/>
      <sheetName val="бюджет мат-лов на ремонт оборуд"/>
      <sheetName val="расчет резерва на гар ремон"/>
      <sheetName val="43.11кв"/>
      <sheetName val="43.21кв"/>
      <sheetName val="23кв 1"/>
      <sheetName val="23кв 2"/>
      <sheetName val="23кв 3"/>
      <sheetName val="23кв 4"/>
      <sheetName val="отв"/>
      <sheetName val="э-21кв "/>
      <sheetName val="э-22кв"/>
      <sheetName val="э-23кв"/>
      <sheetName val="Форма № 1 год"/>
      <sheetName val="э-26кв"/>
      <sheetName val="Форма №2 кв "/>
      <sheetName val="э-30кв"/>
      <sheetName val="э-32кв "/>
      <sheetName val="э-34.1 кв"/>
      <sheetName val="э-34.2 кв"/>
      <sheetName val="э-34.3 кв"/>
      <sheetName val="э-34кв св"/>
      <sheetName val="выплаты соц. характера"/>
      <sheetName val="36кв"/>
      <sheetName val="37кв"/>
      <sheetName val="38"/>
      <sheetName val="Расчет выработки"/>
      <sheetName val="Расчет выработки 1"/>
      <sheetName val="Проверочный лист"/>
      <sheetName val="Вопросы 2"/>
      <sheetName val="Форма №1 кв"/>
      <sheetName val="22кв "/>
      <sheetName val="38.20год"/>
      <sheetName val="38.21кв"/>
      <sheetName val="38.22кв"/>
      <sheetName val="38.23кв"/>
      <sheetName val="38.24кв"/>
      <sheetName val="42.1кв "/>
      <sheetName val="42.2кв "/>
      <sheetName val="43.12кв"/>
      <sheetName val="43.22кв"/>
      <sheetName val="46кв"/>
      <sheetName val="смета ЭМУ"/>
      <sheetName val="смета ТУ"/>
      <sheetName val="Смета по УГРиО"/>
      <sheetName val="Анализ динамики"/>
      <sheetName val="Мероприятия августа"/>
      <sheetName val="Мероприятия на сентябрь"/>
      <sheetName val="Свод по БП IT ($)"/>
      <sheetName val="Проекты IT ($)"/>
      <sheetName val="Проекты IT"/>
      <sheetName val="Свод по БП IT"/>
      <sheetName val="Курс $"/>
      <sheetName val="Tier1"/>
      <sheetName val="МБП"/>
      <sheetName val="реестр отгрузка"/>
      <sheetName val="Standing Data"/>
      <sheetName val="Tier 06"/>
      <sheetName val="ДЭ-6"/>
      <sheetName val="ДЭ 6 Отчет по денежным средства"/>
      <sheetName val="Чистые активы"/>
      <sheetName val="ФинАнализ-1"/>
      <sheetName val="ФинАнализ-2"/>
      <sheetName val="ФинАнализ-3"/>
      <sheetName val="ФинАнализ-4"/>
      <sheetName val="NewCashFlow"/>
      <sheetName val="Квартал"/>
      <sheetName val="СпецФункции"/>
      <sheetName val="Сравнение ДПН факт 06-07"/>
      <sheetName val="Все ОС"/>
      <sheetName val="Внедр 1С"/>
      <sheetName val="факт 9 мес"/>
      <sheetName val="26 счётАл"/>
      <sheetName val="АморИсход"/>
      <sheetName val="Свод аморт"/>
      <sheetName val="Сокр вак"/>
      <sheetName val="Объёмы"/>
      <sheetName val="Штат для ЕСН"/>
      <sheetName val="ШтатРук сп сл"/>
      <sheetName val="Фот Рук спец служ"/>
      <sheetName val="СокрРВ"/>
      <sheetName val="Коррект"/>
      <sheetName val="э-21"/>
      <sheetName val="э-22 "/>
      <sheetName val="э-23 кв "/>
      <sheetName val="э-36кв"/>
      <sheetName val="э-37кв"/>
      <sheetName val="Свод табл ЕСН"/>
      <sheetName val="Э-33кв НИПИ"/>
      <sheetName val="Э-33кв УМиТ"/>
      <sheetName val="Доп к э-33 УМИТ"/>
      <sheetName val="Расчет стоимости мч"/>
      <sheetName val="маш часы"/>
      <sheetName val="Э-33кв БМТО"/>
      <sheetName val="Цех мет. БМТО "/>
      <sheetName val="Кот-я БМТО"/>
      <sheetName val="Склад хоз-во БМТО "/>
      <sheetName val="э-40 кв"/>
      <sheetName val="Свод ФОТ"/>
      <sheetName val=" РЕЕСТР ВСПОМОГ"/>
      <sheetName val="э-35кв"/>
      <sheetName val="э-34кв"/>
      <sheetName val="э-34 кв Ст БМТО"/>
      <sheetName val="э-34 СтТрест"/>
      <sheetName val="э-34 СтОбщ"/>
      <sheetName val="э-34 Спрт"/>
      <sheetName val="э-41кв"/>
      <sheetName val="Поч доход"/>
      <sheetName val="Проч расходы"/>
      <sheetName val="Расчёт к э-41"/>
      <sheetName val="антикризисные мероприятия"/>
      <sheetName val="проверка на соответствие форм"/>
      <sheetName val="15.10.2010"/>
      <sheetName val="Расчет страх взносов (2)"/>
      <sheetName val="Расчет страх взносов"/>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ММК101129(СТЗ)"/>
      <sheetName val="ММК10129(ВТЗ)"/>
      <sheetName val="Ильич"/>
      <sheetName val="19.02"/>
      <sheetName val="МЕЧЕ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МК(Тагмет)"/>
      <sheetName val="СевСталь"/>
      <sheetName val="Углемет"/>
      <sheetName val="Регламент по плану"/>
      <sheetName val="Регламент отчетности"/>
      <sheetName val="ДЭ-1"/>
      <sheetName val="ДЭ-2"/>
      <sheetName val="ДЭ-3"/>
      <sheetName val="ДЭ-4"/>
      <sheetName val="ДЭ-5"/>
      <sheetName val="э-23 С"/>
      <sheetName val="э-23 М"/>
      <sheetName val="Э-24"/>
      <sheetName val="э-26"/>
      <sheetName val="э-27"/>
      <sheetName val="э-1"/>
      <sheetName val="э-22бп"/>
      <sheetName val="help"/>
      <sheetName val="Офэб Rub"/>
      <sheetName val="Приложение №1_3Б"/>
      <sheetName val="Приложение №2_БГ"/>
      <sheetName val="Офэп Rub"/>
      <sheetName val="Офэп Rub_v2"/>
      <sheetName val="МЭР (2)"/>
      <sheetName val="э-24 "/>
      <sheetName val="э-21 "/>
      <sheetName val="э-23М"/>
      <sheetName val="э-1 "/>
      <sheetName val="э-2"/>
      <sheetName val="EBITDA"/>
      <sheetName val="топография"/>
      <sheetName val="Проверка_2"/>
      <sheetName val="ВидыВыручки"/>
      <sheetName val="Справочник_Предприятий"/>
      <sheetName val="ф.400"/>
      <sheetName val="ф.401"/>
      <sheetName val="ф.402"/>
      <sheetName val="ф.403"/>
      <sheetName val="ф.404"/>
      <sheetName val="ф.405"/>
      <sheetName val="ф.406"/>
      <sheetName val="ф.407"/>
      <sheetName val="Форма_№1"/>
      <sheetName val="Форма_№1_ТК"/>
      <sheetName val="Форма_№1_rur"/>
      <sheetName val="Форма_№2"/>
      <sheetName val="Форма_№2 ТК"/>
      <sheetName val="Форма_№2_rur"/>
      <sheetName val="11кв"/>
      <sheetName val="11кв_rur"/>
      <sheetName val="12.1кв"/>
      <sheetName val="12.2кв"/>
      <sheetName val="13кв"/>
      <sheetName val="14кв"/>
      <sheetName val="15кв"/>
      <sheetName val="15кв_rur"/>
      <sheetName val="16кв"/>
      <sheetName val="22кв_ТК"/>
      <sheetName val="22кв_rur"/>
      <sheetName val="Э-23_ПРОМ_(М)"/>
      <sheetName val="Э-23_ПРОМ_(М)_rur"/>
      <sheetName val="23.1кв_rur"/>
      <sheetName val="23.2кв_rur"/>
      <sheetName val="Э-23.3кв"/>
      <sheetName val="25кв_rur"/>
      <sheetName val="26кв_rur"/>
      <sheetName val="31кв_rur"/>
      <sheetName val="32кв_rur"/>
      <sheetName val="35кв_rur"/>
      <sheetName val="36.1кв_rur"/>
      <sheetName val="36.31кв_rur"/>
      <sheetName val="36.32кв_rur"/>
      <sheetName val="э-37.кв ПРОМ_rur"/>
      <sheetName val="37.1кв_rur"/>
      <sheetName val="37.2кв"/>
      <sheetName val="37.2кв_rur"/>
      <sheetName val="38.10год_rur"/>
      <sheetName val="38.20год_rur"/>
      <sheetName val="38.21кв_rur"/>
      <sheetName val="38.22кв_rur"/>
      <sheetName val="38.23кв_rur"/>
      <sheetName val="38.24кв_rur"/>
      <sheetName val="40кв_2011"/>
      <sheetName val="40кв_2011_rur"/>
      <sheetName val="41кв_rur"/>
      <sheetName val="44год_rur"/>
      <sheetName val="44.1кв_rur"/>
      <sheetName val="44.2кв_rur"/>
      <sheetName val="44.3кв_rur"/>
      <sheetName val="44.4кв_rur"/>
      <sheetName val="46кв_rur"/>
      <sheetName val="47.1кв"/>
      <sheetName val="47.2кв"/>
      <sheetName val="47.3кв "/>
      <sheetName val="47.4кв"/>
      <sheetName val="48кв"/>
      <sheetName val="49кв"/>
      <sheetName val="ver"/>
      <sheetName val="ОС1"/>
      <sheetName val="П1"/>
      <sheetName val="Р8"/>
      <sheetName val="Ф12"/>
      <sheetName val="Ф13"/>
      <sheetName val="Ф3пм"/>
      <sheetName val="Ф3км"/>
      <sheetName val="ФК3"/>
      <sheetName val="ИК1"/>
      <sheetName val="З1"/>
      <sheetName val="З2"/>
      <sheetName val="В5"/>
      <sheetName val="В1"/>
      <sheetName val="В2ф"/>
      <sheetName val="В3"/>
      <sheetName val="В4 (Э-23 ПРОМ (М))"/>
      <sheetName val="В6"/>
      <sheetName val="В7 (Э-23 ПРОМ (С))"/>
      <sheetName val="Р1.1"/>
      <sheetName val="Р1.2"/>
      <sheetName val="Р1.3"/>
      <sheetName val="Р9.1"/>
      <sheetName val="Р9.2"/>
      <sheetName val="Р11"/>
      <sheetName val="Р4"/>
      <sheetName val="Р5"/>
      <sheetName val="Р6"/>
      <sheetName val="Р12"/>
      <sheetName val="Р18 (э-37)"/>
      <sheetName val="ФК1.1"/>
      <sheetName val="ФК1.2"/>
      <sheetName val="Р7"/>
      <sheetName val="Р10 (old)"/>
      <sheetName val="КВ1"/>
      <sheetName val="З1 (old)"/>
      <sheetName val="А1-01"/>
      <sheetName val="А1-03"/>
      <sheetName val="З2 (old)"/>
      <sheetName val="Н1"/>
      <sheetName val="Р13"/>
      <sheetName val="Р14"/>
      <sheetName val="Р15"/>
      <sheetName val="Р16"/>
      <sheetName val="Р19"/>
      <sheetName val="ОС2"/>
      <sheetName val="В8"/>
      <sheetName val="КВ2"/>
      <sheetName val="КВ3"/>
      <sheetName val="КВ4"/>
      <sheetName val="КВ5"/>
      <sheetName val="КВ6"/>
      <sheetName val="Ф9"/>
      <sheetName val="М1"/>
      <sheetName val="Э1"/>
      <sheetName val="К1"/>
      <sheetName val="К2"/>
      <sheetName val="К3"/>
      <sheetName val="К4"/>
      <sheetName val="К5"/>
      <sheetName val="К6"/>
      <sheetName val="К7"/>
      <sheetName val="К8"/>
      <sheetName val="К9"/>
      <sheetName val="Р17"/>
      <sheetName val="ОС3"/>
      <sheetName val="П5 (old)"/>
      <sheetName val="Names"/>
      <sheetName val="ЗАЯВКА"/>
      <sheetName val="Профилеразмер"/>
      <sheetName val="Zagotovka"/>
      <sheetName val="Всего"/>
      <sheetName val="Вн+ЭКСП"/>
      <sheetName val="Вн+ЭКСП БД"/>
      <sheetName val="ФТТ проч"/>
      <sheetName val="ФТТ прям"/>
      <sheetName val="ФТТ рждс"/>
      <sheetName val="ТД ЕХ ДКК"/>
      <sheetName val="ТД ЕХ Тендер"/>
      <sheetName val="ТД ЕХ ДП"/>
      <sheetName val="ТД ЕХ ОУТСЦ"/>
      <sheetName val="ОР(ЗСМК)"/>
      <sheetName val="ОР (НТМК)"/>
      <sheetName val="О.Р.(проч.)"/>
      <sheetName val="ВН_Деньги"/>
      <sheetName val="ВН_Деньги БД"/>
      <sheetName val="УКиКП"/>
      <sheetName val="О.О.Стали"/>
      <sheetName val="О.О. Рельсов"/>
      <sheetName val="ПКСиР С"/>
      <sheetName val="ПКСиР Р"/>
      <sheetName val="ОВиВК_ЭНЕРГО"/>
      <sheetName val="КМК Эн стор."/>
      <sheetName val="Евразруда на стор."/>
      <sheetName val="Евразруда з"/>
      <sheetName val="Сиб.товары з"/>
      <sheetName val="Промстрой з"/>
      <sheetName val="ОАО&quot;КМК&quot;з"/>
      <sheetName val="ЗРМО з"/>
      <sheetName val="АТП з"/>
      <sheetName val="КМК Энер з"/>
      <sheetName val="СтальКМК з"/>
      <sheetName val="Техпереработка"/>
      <sheetName val="Товарообмен БД"/>
      <sheetName val="Товарообмен"/>
      <sheetName val="Деньги+Товарообмен"/>
      <sheetName val="Д+Т БД"/>
      <sheetName val="РЭН"/>
      <sheetName val="Оседание"/>
      <sheetName val="ФОРМА"/>
      <sheetName val="Свод_ПРОКАТ"/>
      <sheetName val="Фин.План"/>
      <sheetName val="пр без рэн"/>
      <sheetName val="КМК,МОФ (2)"/>
      <sheetName val="МОФ ноябрь"/>
      <sheetName val="МОФдекабрь"/>
      <sheetName val="МОФ январь"/>
      <sheetName val="Explanation"/>
      <sheetName val="L1-Summary"/>
      <sheetName val="L2-Summary by Element"/>
      <sheetName val="L3-Calculation"/>
      <sheetName val="L3-USSD"/>
      <sheetName val="L3-Network Equipment&amp;Rack"/>
      <sheetName val="L3-Power"/>
      <sheetName val="L3-Document"/>
      <sheetName val="L3-Training"/>
      <sheetName val="L3-Engineering&amp;Maintenance"/>
      <sheetName val="Rack Layout"/>
      <sheetName val="Remark"/>
      <sheetName val="封面"/>
      <sheetName val="目录 "/>
      <sheetName val="汇总表"/>
      <sheetName val="合肥SUM"/>
      <sheetName val="池州SUM"/>
      <sheetName val="巢湖SUM"/>
      <sheetName val="六安SUM"/>
      <sheetName val="宣城SUM"/>
      <sheetName val="铜陵SUM"/>
      <sheetName val="淮北SUM"/>
      <sheetName val="滁州SUM"/>
      <sheetName val="阜阳SUM"/>
      <sheetName val="宿州SUM"/>
      <sheetName val="安庆SUM"/>
      <sheetName val="马鞍山SUM"/>
      <sheetName val="淮南SUM"/>
      <sheetName val="芜湖SUM"/>
      <sheetName val="蚌埠SUM"/>
      <sheetName val="2009 (1,9)"/>
      <sheetName val="2010(утв)"/>
      <sheetName val="2009 (др.тар.)"/>
      <sheetName val="2010 (3)"/>
      <sheetName val="Т"/>
      <sheetName val="ССМ"/>
      <sheetName val="ЮАТ-5"/>
      <sheetName val="ПУТТ"/>
      <sheetName val="СКТК"/>
      <sheetName val="к"/>
      <sheetName val="син"/>
      <sheetName val="св"/>
      <sheetName val="для ЮСС"/>
      <sheetName val="для РН-Учет"/>
      <sheetName val="НДРСУ"/>
      <sheetName val="эк"/>
      <sheetName val="lim"/>
      <sheetName val="янв"/>
      <sheetName val="апр"/>
      <sheetName val="июл"/>
      <sheetName val="авг"/>
      <sheetName val="сен"/>
      <sheetName val="окт"/>
      <sheetName val="ноя"/>
      <sheetName val="дек"/>
      <sheetName val="Расш. цены уг_x0005__x0000__x0000_"/>
      <sheetName val="Реестр 26.11.08"/>
      <sheetName val="ВТ 17.1 НДС"/>
      <sheetName val="ВТ 17.1 СВ"/>
      <sheetName val="ВТ 17.1 НП"/>
      <sheetName val="17,1 январь"/>
      <sheetName val="ВТ 17,1СВянварь"/>
      <sheetName val="ВТ 17,2 НДС январь"/>
      <sheetName val="ВТ 17.4.2 прибыль январь"/>
      <sheetName val="17.1 февраль"/>
      <sheetName val="ВТ 17.1СВфевраль"/>
      <sheetName val="17,2НДС февраль"/>
      <sheetName val="17.4.2. прибыль февраль"/>
      <sheetName val="17.1 март"/>
      <sheetName val="ВТ 17.1  СВ март"/>
      <sheetName val="17,2 НДС март"/>
      <sheetName val="17,4.2 прибыль март"/>
      <sheetName val="17.1 апрель"/>
      <sheetName val="ВТ17.1СВ апрель"/>
      <sheetName val="17,2 НДС апрель"/>
      <sheetName val="17.4.2 прибыль апрель"/>
      <sheetName val="17.1 май"/>
      <sheetName val="ВТ17.1 СВ май"/>
      <sheetName val="17,2 НДС май"/>
      <sheetName val="17.4.2 прибыль май"/>
      <sheetName val="17.1 июнь"/>
      <sheetName val="ВТ 17.1 СВ июнь "/>
      <sheetName val="17,2 НДС июнь"/>
      <sheetName val="17.4.2 прибыль июнь"/>
      <sheetName val="17.1 июль"/>
      <sheetName val="ВТ 17.1 СВ июль"/>
      <sheetName val="17,2 НДС июль"/>
      <sheetName val="17.4.2 прибыль июль"/>
      <sheetName val="17.1 август"/>
      <sheetName val="ВТ 17.1 СВ август"/>
      <sheetName val="17,2 НДС август"/>
      <sheetName val="17.4.2 прибыль август"/>
      <sheetName val="17.1 сентябрь"/>
      <sheetName val="ВТ 17.1 СВ сентябрь"/>
      <sheetName val="17,2 НДС сентябрь"/>
      <sheetName val="17.4.2 прибыль сентябрь"/>
      <sheetName val="17.1 октябрь"/>
      <sheetName val="ВТ 17.1 СВ октябрь"/>
      <sheetName val="17,2 НДС октябрь"/>
      <sheetName val="17.4.2 прибыль октябрь"/>
      <sheetName val="17.1 ноябрь"/>
      <sheetName val="ВТ 17.1 СВ ноябрь"/>
      <sheetName val="17,2 НДС ноябрь"/>
      <sheetName val="17.4.2 прибыль ноябрь"/>
      <sheetName val="17.1 декабрь"/>
      <sheetName val="ВТ 17.1 СВ декабрь"/>
      <sheetName val="17,2 НДС декабрь"/>
      <sheetName val="17.4.2 прибыль декабрь"/>
      <sheetName val="проверка год"/>
      <sheetName val="ВТ 17.1 СВ 2011 год"/>
      <sheetName val="17,2 НДС год к проверке"/>
      <sheetName val="17.4.2 прибыль год"/>
      <sheetName val="Расч. потр䠈ፓ_x0000_콰紆譠0"/>
      <sheetName val="LTM"/>
      <sheetName val="Chem Systems"/>
      <sheetName val="Consolidation Schedule"/>
      <sheetName val="Apple GBP"/>
      <sheetName val="Apple USD"/>
      <sheetName val="2000 USD"/>
      <sheetName val="1999 USD"/>
      <sheetName val="1998 USD"/>
      <sheetName val="FX Rates"/>
      <sheetName val="DisposalCo"/>
      <sheetName val="LBO Model"/>
      <sheetName val="Scenario Controls"/>
      <sheetName val="Disposal Calculations"/>
      <sheetName val="Central Cost Estimates"/>
      <sheetName val="Full Year Analysis"/>
      <sheetName val="Total Sales"/>
      <sheetName val="Speciality Organics Sales"/>
      <sheetName val="Pigments &amp; Additives Sales"/>
      <sheetName val="Compounds Sales"/>
      <sheetName val="Formulated Sales"/>
      <sheetName val="Discontinued Sales"/>
      <sheetName val="Total EBITA"/>
      <sheetName val="Speciality Organics EBITA"/>
      <sheetName val="Pigments &amp; Additives EBITA"/>
      <sheetName val="Compounds EBITA"/>
      <sheetName val="Formulated EBITA"/>
      <sheetName val="Discontinued EBITA"/>
      <sheetName val="PrintMacro"/>
      <sheetName val="DebtMacro"/>
      <sheetName val="Input TI"/>
      <sheetName val="Отчет_месяц_группы"/>
      <sheetName val="Смета свод午_x0013__xd8f8_"/>
      <sheetName val="Пакет"/>
      <sheetName val="Баланс + ФР бух"/>
      <sheetName val="Баланс отч упр"/>
      <sheetName val="ФинРез"/>
      <sheetName val="ФинРез отч упр"/>
      <sheetName val="ФинПоказатели"/>
      <sheetName val="ДДС бух"/>
      <sheetName val="ДДС упр"/>
      <sheetName val="Ф1-010,030"/>
      <sheetName val="Ф1-020"/>
      <sheetName val="КапИнвест"/>
      <sheetName val="ФактКапИнвест"/>
      <sheetName val="Ф1-040-45"/>
      <sheetName val="Ф1-050"/>
      <sheetName val="Ф1-070"/>
      <sheetName val="Ф1-100-140"/>
      <sheetName val="Ф1-150"/>
      <sheetName val="Ф1-160"/>
      <sheetName val="Прил-е к Ф1-160"/>
      <sheetName val="Ф1-170-200"/>
      <sheetName val="Ф1-180"/>
      <sheetName val="Прил-е к Ф1-180"/>
      <sheetName val="Ф1-210"/>
      <sheetName val="Прил-е к Ф1-210"/>
      <sheetName val="Ф1-220"/>
      <sheetName val="Ф1-230-240"/>
      <sheetName val="Ф1-250"/>
      <sheetName val="Ф1-270"/>
      <sheetName val="Ф1-300"/>
      <sheetName val="Ф1-420"/>
      <sheetName val="Ф1-440"/>
      <sheetName val="Ф1-450"/>
      <sheetName val="Ф1-470"/>
      <sheetName val="Ф1-500"/>
      <sheetName val="Анализ кредитов"/>
      <sheetName val="Ф1-510"/>
      <sheetName val="Ф1-520"/>
      <sheetName val="Ф1-530"/>
      <sheetName val="Ф1-540"/>
      <sheetName val="Ф1-550-600"/>
      <sheetName val="Ф1-610"/>
      <sheetName val="Ф2-035"/>
      <sheetName val="Ф2-040"/>
      <sheetName val="себест реализ."/>
      <sheetName val="Ф2-060,090"/>
      <sheetName val="Ф2-070"/>
      <sheetName val="Ф2-080"/>
      <sheetName val="Ф2-110,150"/>
      <sheetName val="Ф2-120"/>
      <sheetName val="Ф2-130,160"/>
      <sheetName val="Ф2-140"/>
      <sheetName val="Ф2-180"/>
      <sheetName val="Остатки по расчетам в Группе"/>
      <sheetName val="Состав Группы"/>
      <sheetName val="переделы"/>
      <sheetName val="Sales 2006 Q БО"/>
      <sheetName val="1-В 1 Апр. БО"/>
      <sheetName val="Sales 2006 Q УО"/>
      <sheetName val="Реализация УО"/>
      <sheetName val="1-В Апр. УО"/>
      <sheetName val="1_В 1 Апр_ БО"/>
      <sheetName val="Уд.нормы (помес.)"/>
      <sheetName val="Выбор сценариев и вывод"/>
      <sheetName val="КМБ 1 - свод - Ц1"/>
      <sheetName val="КМБ 2 - свод - Ц1"/>
      <sheetName val="КМБ 3-свод-Ц1"/>
      <sheetName val="КМБ 1 - свод - Ц2"/>
      <sheetName val="КМБ 2- свод - Ц2"/>
      <sheetName val="КМБ 3 - свод - Ц2"/>
      <sheetName val="Карьер 1 - КМБ1"/>
      <sheetName val="Карьер 3 - КМБ1"/>
      <sheetName val="Карьер 4 - КМБ1"/>
      <sheetName val="КМБ 1-инвестиции и пер"/>
      <sheetName val="Карьер 1 - КМБ 2"/>
      <sheetName val="Карьер 3 - КМБ 2"/>
      <sheetName val="Карьер 4 - КМБ2"/>
      <sheetName val="КМБ 2-инвестиции и пер"/>
      <sheetName val="Карьер 1 - КМБ 3"/>
      <sheetName val="Карьер 3 - КМБ 3"/>
      <sheetName val="Карьер 4 - КМБ 3"/>
      <sheetName val="КМБ 3-инвестиции и пер"/>
      <sheetName val="АктВывод-К1"/>
      <sheetName val="АктВывод-К3"/>
      <sheetName val="АктВывод-К4"/>
      <sheetName val="Вывод-К1-Ц1"/>
      <sheetName val="Вывод-К3-Ц1"/>
      <sheetName val="Вывод-К4-Ц1"/>
      <sheetName val="Вывод-К1-Ц2"/>
      <sheetName val="Вывод-К3-Ц2"/>
      <sheetName val="Вывод-К4-Ц2"/>
      <sheetName val="Комбинация-свод"/>
      <sheetName val="Карьер 1 - комбинация"/>
      <sheetName val="Карьер 3 - комбинация"/>
      <sheetName val="Карьер 4 - комбинация"/>
      <sheetName val="Комбинация-инвестиции и перераб"/>
      <sheetName val="Свод по комбинату"/>
      <sheetName val="К1 - NPV"/>
      <sheetName val="К3 - NPV"/>
      <sheetName val="К4 - NPV"/>
      <sheetName val="Шахта - NPV"/>
      <sheetName val="Пески - NPV"/>
      <sheetName val="Свод карьеров и даунстрима"/>
      <sheetName val="Ликвидация и консервация"/>
      <sheetName val="Переработка и Иные АктС"/>
      <sheetName val="Переработка и иные С1 "/>
      <sheetName val="Переработка и иные С2"/>
      <sheetName val="Переработка и иные С3"/>
      <sheetName val="Переработка и иные С4"/>
      <sheetName val="Переработка и иные С5"/>
      <sheetName val="Расчет аллокации по 4-5 секции"/>
      <sheetName val="Цены - июль"/>
      <sheetName val="Цены по импортному паритету"/>
      <sheetName val="Параметры и осн предположения"/>
      <sheetName val="Коэф перевода"/>
      <sheetName val="Себестоимость свод"/>
      <sheetName val="Себестоимость карьеров"/>
      <sheetName val="Себестоимость ДФ, РОФ и ФОК"/>
      <sheetName val="Описание сценариев"/>
      <sheetName val="АктСценарий"/>
      <sheetName val="Сценарий 1"/>
      <sheetName val="Сценарий 2"/>
      <sheetName val="Сценарий 3"/>
      <sheetName val="Сценарий 4"/>
      <sheetName val="Сценарий 5"/>
      <sheetName val="Сценарий 6"/>
      <sheetName val="Сценарий 7"/>
      <sheetName val="Сценарий 8"/>
      <sheetName val="К1-С1-СБШ"/>
      <sheetName val="К1-С2-СБШ"/>
      <sheetName val="К1-С3-СБШ"/>
      <sheetName val="К1-С5-СБШ"/>
      <sheetName val="К1-С6-СБШ"/>
      <sheetName val="К1-С7-СБШ"/>
      <sheetName val="К1-С8-СБШ"/>
      <sheetName val="К3-С1-СБШ"/>
      <sheetName val="К3-С2-СБШ"/>
      <sheetName val="К3-С3-СБШ"/>
      <sheetName val="К3-С4-СБШ"/>
      <sheetName val="К3-С5-СБШ"/>
      <sheetName val="К3-С6-СБШ"/>
      <sheetName val="К3-С7-СБШ"/>
      <sheetName val="К3-С8-СБШ"/>
      <sheetName val="К4-С1-СБШ"/>
      <sheetName val="К4-С2-СБШ"/>
      <sheetName val="К4-С3-СБШ"/>
      <sheetName val="К4-С4-СБШ"/>
      <sheetName val="К1-С1-ЭКГ"/>
      <sheetName val="К1-С2-ЭКГ"/>
      <sheetName val="К1-С3-ЭКГ"/>
      <sheetName val="К1-С5-ЭКГ"/>
      <sheetName val="К1-С6-ЭКГ"/>
      <sheetName val="К1-С7-ЭКГ"/>
      <sheetName val="К1-С8-ЭКГ"/>
      <sheetName val="К3-С1-ЭКГ"/>
      <sheetName val="К3-С2-ЭКГ"/>
      <sheetName val="К3-С3-ЭКГ"/>
      <sheetName val="К3-С4-ЭКГ"/>
      <sheetName val="К3-С5-ЭКГ"/>
      <sheetName val="К3-С6-ЭКГ"/>
      <sheetName val="К3-С7-ЭКГ"/>
      <sheetName val="К3-С8-ЭКГ"/>
      <sheetName val="К4-С1-ЭКГ"/>
      <sheetName val="К4-С2-ЭКГ"/>
      <sheetName val="К4-С3-ЭКГ"/>
      <sheetName val="К4-С4-ЭКГ"/>
      <sheetName val="K1-Бульдозеры"/>
      <sheetName val="K3-Бульдозеры"/>
      <sheetName val="K4-Бульдозеры"/>
      <sheetName val="К1-С1-Самосвалы"/>
      <sheetName val="К1-С2-Самосвалы"/>
      <sheetName val="К1-С3-Самосвалы"/>
      <sheetName val="К1-С5-Самосвалы"/>
      <sheetName val="К1-С6-Самосвалы"/>
      <sheetName val="К1-С7-Самосвалы"/>
      <sheetName val="К1-С8-Самосвалы"/>
      <sheetName val="К3-С1-Самосвалы"/>
      <sheetName val="К3-С2-Самосвалы"/>
      <sheetName val="К3-С3-Самосвалы"/>
      <sheetName val="К3-С4-Самосвалы"/>
      <sheetName val="К3-С5-Самосвалы"/>
      <sheetName val="К3-С6-Самосвалы"/>
      <sheetName val="К3-С7-Самосвалы"/>
      <sheetName val="К3-С8-Самосвалы"/>
      <sheetName val="К4-С1-Самосвалы"/>
      <sheetName val="К4-С2-Самосвалы"/>
      <sheetName val="К4-С3-Самосвалы"/>
      <sheetName val="К4-С4-Самосвалы"/>
      <sheetName val="ЖД - думпкары-потребность"/>
      <sheetName val="ЖД - производительность"/>
      <sheetName val="ЖД - текущий парк"/>
      <sheetName val="ЖД-ТП-"/>
      <sheetName val="ЖД-ТП-111"/>
      <sheetName val="ЖД-ТП-211"/>
      <sheetName val="ЖД-ТП-311"/>
      <sheetName val="ЖД-ТП-411"/>
      <sheetName val="ЖД-ТП-511"/>
      <sheetName val="ЖД-ТП-611"/>
      <sheetName val="ЖД-ТП-121"/>
      <sheetName val="ЖД-ТП-131"/>
      <sheetName val="ЖД-ТП-141"/>
      <sheetName val="ЖД-ТП-151"/>
      <sheetName val="ЖД-ТП-161"/>
      <sheetName val="ЖД-ТП-112"/>
      <sheetName val="ЖД-ТП-113"/>
      <sheetName val="ЖД-ТП-114"/>
      <sheetName val="ЖД-ТП-115"/>
      <sheetName val="ЖД-ТП-116"/>
      <sheetName val="ЖД-ТП-333"/>
      <sheetName val="ЖД-ТП-444"/>
      <sheetName val="ЖД-ТП-555"/>
      <sheetName val="ЖД-ТП-666"/>
      <sheetName val="ЖД-ТП-777"/>
      <sheetName val="ЖД-ТП-888"/>
      <sheetName val="ЖД - думпкары"/>
      <sheetName val="ЖД - тепловозы"/>
      <sheetName val="Обложка"/>
      <sheetName val="Сод."/>
      <sheetName val="(Общ)Примечания"/>
      <sheetName val="(Фин)Баланс"/>
      <sheetName val="(Фин)ОПУ"/>
      <sheetName val="(Фин) ОПУ по прод."/>
      <sheetName val="(Фин)ОДДС"/>
      <sheetName val="(Фин)Covenants(BNP)"/>
      <sheetName val="(Фин)Covenants(ING)"/>
      <sheetName val="(Фин)Обесц.акт."/>
      <sheetName val="(Фин)Себестоимость"/>
      <sheetName val="(Фин)Расходы на сбыт"/>
      <sheetName val="(Фин)Админ.расходы"/>
      <sheetName val="(Фин)Пр.опер.расх.доходы "/>
      <sheetName val="(Фин) Капит.стр-во"/>
      <sheetName val="(Фин)Ремонты"/>
      <sheetName val="(Реал)По продукции"/>
      <sheetName val="(Реал)Приб.-ть"/>
      <sheetName val="(Реал)Цены реал."/>
      <sheetName val="(Произв)По предпр."/>
      <sheetName val="(Произв)Расх.коэф."/>
      <sheetName val="(Произв)Запасы"/>
      <sheetName val="(Произв)Закуп.цены"/>
      <sheetName val="(Пр)Персонал"/>
      <sheetName val="Удельные нормы"/>
      <sheetName val="Бюджет энергоресурсов"/>
      <sheetName val="Бюджет расходов на оплату труда"/>
      <sheetName val="Сырье и основные материалы"/>
      <sheetName val="Нормативный запас"/>
      <sheetName val="Налоговые обязательства"/>
      <sheetName val="Услуги сторонних организаций"/>
      <sheetName val="Отдел КС "/>
      <sheetName val="Проценты за кредит"/>
      <sheetName val="Расходы на сбыт"/>
      <sheetName val="Общехозяйст. и прочие расходы"/>
      <sheetName val="Капитальные ремонты"/>
      <sheetName val="Непроизводственный бюджет"/>
      <sheetName val="Бюджет социальной сферы"/>
      <sheetName val="Инвестиционный бюджет"/>
      <sheetName val="консолидированный бюджет"/>
      <sheetName val="доходная часть"/>
      <sheetName val="денежный поток"/>
      <sheetName val="база данных"/>
      <sheetName val="ФР УО 2005"/>
      <sheetName val="ФР УО без%"/>
      <sheetName val="ФР БО без%"/>
      <sheetName val="ФР УО с%"/>
      <sheetName val="ФР БО с%"/>
      <sheetName val="КПП "/>
      <sheetName val="пр-во"/>
      <sheetName val="среднесуточное пр-во"/>
      <sheetName val="КапвложенияБ"/>
      <sheetName val="Заработная плата"/>
      <sheetName val="Структура реализации ГОКи"/>
      <sheetName val="Реализация_ГОКи без%"/>
      <sheetName val="Реализация_ГОКи с%"/>
      <sheetName val="С+Ц слайд 1"/>
      <sheetName val="С+Ц Кт слайд2"/>
      <sheetName val="финансовые затраты"/>
      <sheetName val="финансовые доходы"/>
      <sheetName val="Дивиденды С"/>
      <sheetName val="Ферросплавы"/>
      <sheetName val="Прокат"/>
      <sheetName val="Трубы"/>
      <sheetName val="TB_ALL"/>
      <sheetName val="DICTS"/>
      <sheetName val="100.1"/>
      <sheetName val="100.2"/>
      <sheetName val="100.3"/>
      <sheetName val="100.4"/>
      <sheetName val="100.5"/>
      <sheetName val="100.6"/>
      <sheetName val="100.7"/>
      <sheetName val="105.1"/>
      <sheetName val="105.2"/>
      <sheetName val="105.3"/>
      <sheetName val="105.4"/>
      <sheetName val="105.5"/>
      <sheetName val="105.6"/>
      <sheetName val="105.7"/>
      <sheetName val="107.1"/>
      <sheetName val="110.1"/>
      <sheetName val="110.2"/>
      <sheetName val="110.3"/>
      <sheetName val="110.4"/>
      <sheetName val="110.5"/>
      <sheetName val="110.6"/>
      <sheetName val="110.7"/>
      <sheetName val="130.1"/>
      <sheetName val="130.2"/>
      <sheetName val="130.3"/>
      <sheetName val="130.4"/>
      <sheetName val="131.1"/>
      <sheetName val="131.2"/>
      <sheetName val="131.3"/>
      <sheetName val="131.4"/>
      <sheetName val="132.1"/>
      <sheetName val="132.2"/>
      <sheetName val="132.3"/>
      <sheetName val="132.4"/>
      <sheetName val="150.1"/>
      <sheetName val="150.2"/>
      <sheetName val="151.1"/>
      <sheetName val="151.2"/>
      <sheetName val="152.1"/>
      <sheetName val="152.2"/>
      <sheetName val="153.1"/>
      <sheetName val="153.2"/>
      <sheetName val="154.1"/>
      <sheetName val="154.2"/>
      <sheetName val="170.1"/>
      <sheetName val="170.2"/>
      <sheetName val="190.1"/>
      <sheetName val="190.2"/>
      <sheetName val="200"/>
      <sheetName val="210"/>
      <sheetName val="220.1"/>
      <sheetName val="220.2"/>
      <sheetName val="230.1"/>
      <sheetName val="230.2"/>
      <sheetName val="250.1"/>
      <sheetName val="250.2"/>
      <sheetName val="250.3"/>
      <sheetName val="250.4"/>
      <sheetName val="260.1"/>
      <sheetName val="260.2"/>
      <sheetName val="270.1"/>
      <sheetName val="270.2"/>
      <sheetName val="370.1"/>
      <sheetName val="370.2"/>
      <sheetName val="370.3"/>
      <sheetName val="370.4"/>
      <sheetName val="370.5"/>
      <sheetName val="370.9"/>
      <sheetName val="380"/>
      <sheetName val="380.1"/>
      <sheetName val="380.2"/>
      <sheetName val="400.1"/>
      <sheetName val="400.2"/>
      <sheetName val="SAS Solutions Worksheet Hidden"/>
      <sheetName val="400.3"/>
      <sheetName val="400.4"/>
      <sheetName val="400.5"/>
      <sheetName val="405"/>
      <sheetName val="410"/>
      <sheetName val="420"/>
      <sheetName val="710"/>
      <sheetName val="720"/>
      <sheetName val="800"/>
      <sheetName val="811"/>
      <sheetName val="820"/>
      <sheetName val="сквозная 1 кв"/>
      <sheetName val="СС_ТП"/>
      <sheetName val="1 кв конц общ"/>
      <sheetName val="1 кв окат"/>
      <sheetName val="1 кв-л переделы"/>
      <sheetName val="Sales БО"/>
      <sheetName val="1-В 1 кв БО"/>
      <sheetName val="Sales УО"/>
      <sheetName val="1-В 1 кв УО"/>
      <sheetName val="Концентрат"/>
      <sheetName val="Окатыши"/>
      <sheetName val="Costs-VC-FC Year"/>
      <sheetName val="App1-2"/>
      <sheetName val="Costs-Factorial (2)"/>
      <sheetName val="Sales-Diagram 1"/>
      <sheetName val="Sales-Diagram 2"/>
      <sheetName val="Production-Diagram 1"/>
      <sheetName val="Production-Diagram 2"/>
      <sheetName val="Costs-VC-FC"/>
      <sheetName val="Costs-Diagram 1"/>
      <sheetName val="Costs-Diagram 2"/>
      <sheetName val="Costs-Factorial"/>
      <sheetName val="Invest1"/>
      <sheetName val="Invest2"/>
      <sheetName val="HR"/>
      <sheetName val="KFI"/>
      <sheetName val="App1"/>
      <sheetName val="App1_1"/>
      <sheetName val="ФР"/>
      <sheetName val="Stat_forms"/>
      <sheetName val="Структура реализации"/>
      <sheetName val="Реализация помесячно"/>
      <sheetName val="1-В"/>
      <sheetName val="Реализация_свод"/>
      <sheetName val="СС-ТП 2004г."/>
      <sheetName val="КПП"/>
      <sheetName val="Переделы (план)"/>
      <sheetName val="СС_окатышей"/>
      <sheetName val="СС_концентрата"/>
      <sheetName val="Анализ цен и норм"/>
      <sheetName val="Цены ТМЦ"/>
      <sheetName val="Капвложения"/>
      <sheetName val="Капвложения (свод)"/>
      <sheetName val="Капвложения (разв)"/>
      <sheetName val="Капвложения сжато"/>
      <sheetName val="Админ расходы"/>
      <sheetName val="Расходы Сбыт"/>
      <sheetName val="PL_mng"/>
      <sheetName val="CF_IND"/>
      <sheetName val="107.2"/>
      <sheetName val="150.3"/>
      <sheetName val="150.4"/>
      <sheetName val="150.5"/>
      <sheetName val="170"/>
      <sheetName val="190"/>
      <sheetName val="220"/>
      <sheetName val="260.3"/>
      <sheetName val="270"/>
      <sheetName val="280"/>
      <sheetName val="390"/>
      <sheetName val="400.6"/>
      <sheetName val="700.1"/>
      <sheetName val="700.2"/>
      <sheetName val="700.3"/>
      <sheetName val="810"/>
      <sheetName val="Реализация БО"/>
      <sheetName val="1-В БО "/>
      <sheetName val="Динамика цен "/>
      <sheetName val="1-В УО"/>
      <sheetName val="1-В (2)"/>
      <sheetName val="СевГОК_КП"/>
      <sheetName val="СевГОК_КП (бух.)"/>
      <sheetName val="СевГОК_ОПУ(упр.)"/>
      <sheetName val="СевГОК_ОПУ(бух.)"/>
      <sheetName val="EBITDA_УО"/>
      <sheetName val="Графики цен_УО"/>
      <sheetName val="СевГОК_СС-реал."/>
      <sheetName val="Diagr_УО_2007-09_DAF"/>
      <sheetName val="СевГОК_Реал. (упр)"/>
      <sheetName val="СевГОК_Реал. (бух)"/>
      <sheetName val="Sales_2008"/>
      <sheetName val="Sales_2009"/>
      <sheetName val="СевГОК_Производство"/>
      <sheetName val="Среднесуточное производство"/>
      <sheetName val="СевГОК_Нормы"/>
      <sheetName val="СевГОК_Персонал"/>
      <sheetName val="СевГОК_Цены"/>
      <sheetName val="СевГОК_СС-конц."/>
      <sheetName val="СевГОК_СС-окат."/>
      <sheetName val="Мат.пом.щь"/>
      <sheetName val="Соц.сфера"/>
      <sheetName val="PL_acc"/>
      <sheetName val="400.7"/>
      <sheetName val="Sales Month (Упр.)"/>
      <sheetName val="Sales Month (Бух.)"/>
      <sheetName val="СевГОК_ОПУ(упр.)(БПУ2)"/>
      <sheetName val="Sales Month_УО(БПУ2)"/>
      <sheetName val="Sales Month_БО(БПУ2)"/>
      <sheetName val="ОПУ (упр.)"/>
      <sheetName val="ОПУ (бух.)"/>
      <sheetName val="EBITDA+NP"/>
      <sheetName val="Реал.(упр.)"/>
      <sheetName val="Реал.(бух.)"/>
      <sheetName val="Реал.(бух.-упр.)"/>
      <sheetName val="СС-реал."/>
      <sheetName val="СС_УП"/>
      <sheetName val="СС_Прогноз"/>
      <sheetName val="Дин.ССконц."/>
      <sheetName val="Дин. СС окат."/>
      <sheetName val="Удельные_нормы"/>
      <sheetName val="СевГОК Произв_помесячно"/>
      <sheetName val="Произв_пом.(БПУ2)"/>
      <sheetName val="бюджет на подпись"/>
      <sheetName val="Бух. DAF"/>
      <sheetName val="ПК"/>
      <sheetName val="ндс "/>
      <sheetName val="ндс ожид ноябрь"/>
      <sheetName val="бентонит"/>
      <sheetName val="удельные"/>
      <sheetName val="футировка"/>
      <sheetName val="движение сырья"/>
      <sheetName val="услуги по ОГЭ"/>
      <sheetName val="услуги по ОГМ"/>
      <sheetName val="металлолом"/>
      <sheetName val="распред. ДС"/>
      <sheetName val="распред. Гл. Инж. (2)"/>
      <sheetName val="увеличение1"/>
      <sheetName val="увеличение2"/>
      <sheetName val="прочая эл.эн."/>
      <sheetName val="Вода и стоки"/>
      <sheetName val="Лента транспор"/>
      <sheetName val="автошины (2)"/>
      <sheetName val="дт и бензин"/>
      <sheetName val="бензин"/>
      <sheetName val="молоко1"/>
      <sheetName val="СИЗ"/>
      <sheetName val="БВР анализ"/>
      <sheetName val="переукладка хвостов анализ"/>
      <sheetName val="повышение квалификации"/>
      <sheetName val="прочие услуги"/>
      <sheetName val="НИР"/>
      <sheetName val="охрана труда"/>
      <sheetName val="охрана природы"/>
      <sheetName val="СМИ"/>
      <sheetName val="юр.услуги"/>
      <sheetName val="матпомощь"/>
      <sheetName val="BPP-P&amp;L"/>
      <sheetName val="BP-P&amp;L"/>
      <sheetName val="Flash-P&amp;L"/>
      <sheetName val="P&amp;L-BeginYear"/>
      <sheetName val="Cover &amp; Parameters"/>
      <sheetName val="Pg 1 - Content"/>
      <sheetName val="Pg 2 - Business Update"/>
      <sheetName val="Pg 3 - Performance update"/>
      <sheetName val="Pg 4 - Performance update - LE"/>
      <sheetName val="Pg 5 - Perf. update evaluation"/>
      <sheetName val="Pg 6 - Value Framework"/>
      <sheetName val="Pg 7 - KPI"/>
      <sheetName val="pg 8 perf update - it"/>
      <sheetName val="pg 9 perf update - fin pos"/>
      <sheetName val="App Pg 3 -Month- Actual vs Y-1"/>
      <sheetName val="App Pg 3-4 -YTD- Actual vs Y-1"/>
      <sheetName val="App Pg 3 -Full Year- LE vs Y-1"/>
      <sheetName val="App Pg 3 -Month- Actual vs BGT"/>
      <sheetName val="App Pg 3 -YTD- Actual vs BGT"/>
      <sheetName val="App Pg 3 -Full Year- Act vs BGT"/>
      <sheetName val="App Pg 4 -Half Year- LE vs Y-1"/>
      <sheetName val="App Pg 4 -Half Year- LE vs BGT"/>
      <sheetName val="Cover _ Parameters"/>
      <sheetName val="MODEL"/>
      <sheetName val="Quarterly LBO Model"/>
      <sheetName val="Port - Social exp"/>
      <sheetName val="payments"/>
      <sheetName val="MCS"/>
      <sheetName val="Languages"/>
      <sheetName val="Aktiva a pasiva 2006"/>
      <sheetName val="Откл_ по фин_ рез"/>
      <sheetName val="тех.отчет"/>
      <sheetName val="перекаты"/>
      <sheetName val="показатели работы"/>
      <sheetName val="производительность"/>
      <sheetName val="расход металла"/>
      <sheetName val="Лист1  "/>
      <sheetName val="производительность "/>
      <sheetName val="термоотделение"/>
      <sheetName val="технич отчет"/>
      <sheetName val="простои"/>
      <sheetName val="ОТК"/>
      <sheetName val="тех отчет"/>
      <sheetName val="простои по причинам"/>
      <sheetName val="ОТК отг"/>
      <sheetName val="Переназначения"/>
      <sheetName val="расход металла по коллек"/>
      <sheetName val="показатели работы 05"/>
      <sheetName val="Год 11"/>
      <sheetName val="Январь11"/>
      <sheetName val="Февраль 11"/>
      <sheetName val="Март 11"/>
      <sheetName val="Апрель 11"/>
      <sheetName val="Май 11 "/>
      <sheetName val="Июнь 11"/>
      <sheetName val="Июль 11"/>
      <sheetName val="Август 11"/>
      <sheetName val="Сентябрь 11"/>
      <sheetName val="Октябрь 11"/>
      <sheetName val="Ноябрь 11"/>
      <sheetName val="Декабрь 11"/>
      <sheetName val="баланс 01"/>
      <sheetName val="сортамент 01"/>
      <sheetName val="баланс 02"/>
      <sheetName val="сортамент 02"/>
      <sheetName val="баланс 03"/>
      <sheetName val="сортамент 03"/>
      <sheetName val="баланс 04"/>
      <sheetName val="сортамент 04"/>
      <sheetName val="баланс 05"/>
      <sheetName val="сортамент 05"/>
      <sheetName val="баланс 06"/>
      <sheetName val="сортамент 06"/>
      <sheetName val="баланс 07"/>
      <sheetName val="сортамент 07"/>
      <sheetName val="баланс 08"/>
      <sheetName val="сортамент 08"/>
      <sheetName val="баланс 09"/>
      <sheetName val="сортамент 09"/>
      <sheetName val="баланс 10"/>
      <sheetName val="сортамент 10"/>
      <sheetName val="баланс 11"/>
      <sheetName val="сортамент 11"/>
      <sheetName val="баланс 12"/>
      <sheetName val="сортамент 12"/>
      <sheetName val="2014"/>
      <sheetName val="Март (19768,5)(по ут.б.(испр.н)"/>
      <sheetName val="Заготовка 25Г2С"/>
      <sheetName val="Заготовка 28С"/>
      <sheetName val="Нормы ферросплавов"/>
      <sheetName val="Смета на ᔷꠀ宧缅㉪0_x0000_"/>
      <sheetName val="Факт_2006_месяц"/>
      <sheetName val="пересчет заданного собств_"/>
      <sheetName val="Техотчёт"/>
      <sheetName val="Техотчёт (2)"/>
      <sheetName val="Диаграмма2"/>
      <sheetName val="Data USA Cdn_"/>
      <sheetName val="Data USA US_"/>
      <sheetName val="Коды"/>
      <sheetName val="04 простои (2)"/>
      <sheetName val="Россия_экспорт"/>
      <sheetName val="04простои"/>
      <sheetName val="ТЕХ ОТЧЕТ (2)"/>
      <sheetName val="CF_П"/>
      <sheetName val="Изм_задолж"/>
      <sheetName val="Проч_продукция"/>
      <sheetName val="Расчет тарифа"/>
      <sheetName val="распр_НДС"/>
      <sheetName val="Изм_кред"/>
      <sheetName val="Изм_деб"/>
      <sheetName val="сальдо"/>
      <sheetName val="Баланс_год"/>
      <sheetName val="Справочник дат"/>
      <sheetName val="ДЛЯ КЛИЕНТА"/>
      <sheetName val="ДЗ_КЗ"/>
      <sheetName val="сравнение с III ᰖ〚_x0005__x0000__x0000__x0000_"/>
      <sheetName val="Cover_&amp;_Parameters"/>
      <sheetName val="Pg_1_-_Content"/>
      <sheetName val="Pg_2_-_Business_Update"/>
      <sheetName val="Pg_3_-_Performance_update"/>
      <sheetName val="Pg_4_-_Performance_update_-_LE"/>
      <sheetName val="Pg_5_-_Perf__update_evaluation"/>
      <sheetName val="Pg_6_-_Value_Framework"/>
      <sheetName val="Pg_7_-_KPI"/>
      <sheetName val="pg_8_perf_update_-_it"/>
      <sheetName val="pg_9_perf_update_-_fin_pos"/>
      <sheetName val="App_Pg_3_-Month-_Actual_vs_Y-1"/>
      <sheetName val="App_Pg_3-4_-YTD-_Actual_vs_Y-1"/>
      <sheetName val="App_Pg_3_-Full_Year-_LE_vs_Y-1"/>
      <sheetName val="App_Pg_3_-Month-_Actual_vs_BGT"/>
      <sheetName val="App_Pg_3_-YTD-_Actual_vs_BGT"/>
      <sheetName val="App_Pg_3_-Full_Year-_Act_vs_BGT"/>
      <sheetName val="App_Pg_4_-Half_Year-_LE_vs_Y-1"/>
      <sheetName val="App_Pg_4_-Half_Year-_LE_vs_BGT"/>
      <sheetName val="Cover___Parameters"/>
      <sheetName val="Движение_по_месяцам"/>
      <sheetName val="Quarterly_LBO_Model"/>
      <sheetName val="Продажи_реальные_и_прогноз_20_л"/>
      <sheetName val="Port_-_Social_exp"/>
      <sheetName val="N,V"/>
      <sheetName val="Statements - short form"/>
      <sheetName val="investice13.2"/>
      <sheetName val="Фин 缀ᨎ԰_x0000_"/>
      <sheetName val="Фин 㰀᎕萀᎕"/>
      <sheetName val="приорское "/>
      <sheetName val="ОФ №2"/>
      <sheetName val="сравнение 1"/>
      <sheetName val="сравнение 2"/>
      <sheetName val="титул без НДС"/>
      <sheetName val="вариант 1"/>
      <sheetName val="вариант 2"/>
      <sheetName val="вариант 3"/>
      <sheetName val="график 1"/>
      <sheetName val="график 2"/>
      <sheetName val="график 3"/>
      <sheetName val="Амортиз ОФ"/>
      <sheetName val="Реагенты"/>
      <sheetName val="Реаг с нач года"/>
      <sheetName val="З-П ОФ"/>
      <sheetName val="Осн мат-лы"/>
      <sheetName val="Осн с нач"/>
      <sheetName val="Масла"/>
      <sheetName val="Масл с нач года"/>
      <sheetName val="Рем2"/>
      <sheetName val="БДР-13А ОФ"/>
      <sheetName val="общ оф"/>
      <sheetName val="БДР-13-3П мед агк"/>
      <sheetName val="БДР-13А вур"/>
      <sheetName val="БДР-13А маук"/>
      <sheetName val="БДР-13-1П м-ц агк"/>
      <sheetName val="БДР-13А шлак"/>
      <sheetName val="БДР-13А ОФ нар"/>
      <sheetName val="общ оф нар"/>
      <sheetName val="БДР-13-1А м-ц агк нар"/>
      <sheetName val="БДР-13-2А мед агк нар"/>
      <sheetName val="БДР-13А маук нар"/>
      <sheetName val="БДР-13-2 м-ц вур нар"/>
      <sheetName val="БДР-13А шлак нар"/>
      <sheetName val="цена на маук"/>
      <sheetName val="товарн."/>
      <sheetName val="ОСВ1"/>
      <sheetName val="A3.1_Transformation1"/>
      <sheetName val="ОСВ"/>
      <sheetName val="trans 1Q09"/>
      <sheetName val="trans 2008"/>
      <sheetName val="проводки 2009"/>
      <sheetName val="Кредиты и займы"/>
      <sheetName val="cap % KAS"/>
      <sheetName val=" Капитал"/>
      <sheetName val="ОС, НМА (МСФО)"/>
      <sheetName val="ОС, НМА"/>
      <sheetName val="Инвестиции в УК"/>
      <sheetName val="Краткоср. и Долгоср. инвестиции"/>
      <sheetName val="Долгоср ДЗ"/>
      <sheetName val="Долгоср КЗ"/>
      <sheetName val="Краткоср. ДЗ"/>
      <sheetName val="Краткоср. КЗ"/>
      <sheetName val="ДС и эквиваленты; Аккредитивы"/>
      <sheetName val=" РБП"/>
      <sheetName val=" Запасы"/>
      <sheetName val=" Дивиденды"/>
      <sheetName val="Расчеты с учредителями"/>
      <sheetName val="Целевое финансирование"/>
      <sheetName val="ДЗ и КЗ по налогам"/>
      <sheetName val=" Векселя"/>
      <sheetName val=" PL"/>
      <sheetName val=" Выручка"/>
      <sheetName val=" Себестоимость"/>
      <sheetName val="Дивиденды PL"/>
      <sheetName val="Процентные доходы и расходы"/>
      <sheetName val="Статистические счета"/>
      <sheetName val="НРП в остаках запасов"/>
      <sheetName val="Продажа ОС"/>
      <sheetName val="Покупка ОС"/>
      <sheetName val="test"/>
      <sheetName val="Documentation"/>
      <sheetName val=" ДЗ"/>
      <sheetName val=" КЗ"/>
      <sheetName val="ОС - реестр"/>
      <sheetName val="Расшифровка РБП"/>
      <sheetName val="4.1"/>
      <sheetName val="4.2"/>
      <sheetName val="revolver"/>
      <sheetName val="структура сырья"/>
      <sheetName val="точка безубыточности"/>
      <sheetName val="анализ выручки в 2009 году"/>
      <sheetName val="анализ себестоимости в 2009 год"/>
      <sheetName val="буровое оборудование, реж мат"/>
      <sheetName val="на 01.10.04"/>
      <sheetName val="план работы техники"/>
      <sheetName val="бур инстр.  реж.инстр."/>
      <sheetName val="стр.621"/>
      <sheetName val="стр.241"/>
      <sheetName val="стр.120-135"/>
      <sheetName val="стр.130"/>
      <sheetName val="стр.260"/>
      <sheetName val="стр.245"/>
      <sheetName val="стр.627"/>
      <sheetName val="стр.210"/>
      <sheetName val="стр.233"/>
      <sheetName val="таблица добыча"/>
      <sheetName val="добыча руды, 3-5"/>
      <sheetName val="качество руд, 6-7"/>
      <sheetName val="таблица производство"/>
      <sheetName val="медный концентрат, 8"/>
      <sheetName val="цинковый концентрат, 9"/>
      <sheetName val="черновая медь, 10"/>
      <sheetName val="катоды, 11"/>
      <sheetName val="катанка, 12 "/>
      <sheetName val="золото, серебро, 13"/>
      <sheetName val="покупное сырьё, 14"/>
      <sheetName val="экология, 16"/>
      <sheetName val="отчёт по труду, 18"/>
      <sheetName val="техника безопасности, 19"/>
      <sheetName val="реализиация, 21"/>
      <sheetName val="выручка, 22"/>
      <sheetName val="cash-cost рудники, 23"/>
      <sheetName val="cash-cost металлургия, 24"/>
      <sheetName val="cash-cost катодной меди, 25"/>
      <sheetName val="затраты, 27"/>
      <sheetName val="ОХР+комм, 28"/>
      <sheetName val="долг, 29"/>
      <sheetName val="% ставка, 30"/>
      <sheetName val="показатели, 31"/>
      <sheetName val="показатели, 32"/>
      <sheetName val="показатели, 33"/>
      <sheetName val="показатели, 34"/>
      <sheetName val="инвестиционная деят, 36 "/>
      <sheetName val="инвестиционная деят, 37"/>
      <sheetName val="калькуляция ОФ-13млн"/>
      <sheetName val="калькуляция ОФ-10млн"/>
      <sheetName val="калькуляция ОФ-18млн"/>
      <sheetName val="смета ОХР"/>
      <sheetName val="capex 3"/>
      <sheetName val="inflation"/>
      <sheetName val="input bs"/>
      <sheetName val="investment capex"/>
      <sheetName val="maintenance capex "/>
      <sheetName val="TC-RC"/>
      <sheetName val="d&amp;a"/>
      <sheetName val="capital"/>
      <sheetName val="loans due"/>
      <sheetName val="debt_rub"/>
      <sheetName val="USD"/>
      <sheetName val="DCF"/>
      <sheetName val="DCF_usd"/>
      <sheetName val="Чувствит проекта"/>
      <sheetName val="titul"/>
      <sheetName val="Проверки"/>
      <sheetName val="План счетов РСБУ"/>
      <sheetName val=" BS"/>
      <sheetName val="A1.1_trans 2010"/>
      <sheetName val="A1.2_adj"/>
      <sheetName val="trans 2009"/>
      <sheetName val="ДЗ и КЗ по лизингу краткоср."/>
      <sheetName val="Права на разработку и РБП"/>
      <sheetName val="58 счет "/>
      <sheetName val="73 счет"/>
      <sheetName val="ICO Purchases"/>
      <sheetName val="RP_purhases"/>
      <sheetName val="trans 2010"/>
      <sheetName val="Ремсервис"/>
      <sheetName val="Услуги Борусан  КенГруп"/>
      <sheetName val="автошины"/>
      <sheetName val="ремонт"/>
      <sheetName val="среднее ОХР"/>
      <sheetName val="КТ"/>
      <sheetName val="БДР 27 П"/>
      <sheetName val="БДР 26 П"/>
      <sheetName val="сводДекабрь"/>
      <sheetName val="Расчет роялти"/>
      <sheetName val="U2.1_Lead 30_06"/>
      <sheetName val="Счёт 26"/>
      <sheetName val="Dictionaries"/>
      <sheetName val="A4.5 Grouping"/>
      <sheetName val="OEMK Model 1999 monthly"/>
      <sheetName val="pbc - tb"/>
      <sheetName val="курсы"/>
      <sheetName val="Common-Size"/>
      <sheetName val="FCF"/>
      <sheetName val="Schedules"/>
      <sheetName val="Proj. Bal."/>
      <sheetName val="БДДС month (ф)"/>
      <sheetName val="БДДС month (п)"/>
      <sheetName val="cash in bank"/>
      <sheetName val="Segment"/>
      <sheetName val="Other"/>
      <sheetName val="CPP ajustat"/>
      <sheetName val="PL 1"/>
      <sheetName val="Macroeconomics"/>
      <sheetName val="Database _RUR_Mar YTD"/>
      <sheetName val="Codes calculation"/>
      <sheetName val="Дт-П"/>
      <sheetName val="Кт-П"/>
      <sheetName val="Чувствит. (Sensitivity)"/>
      <sheetName val="Безубыточность"/>
      <sheetName val="ГМЗ - 10 тыс."/>
      <sheetName val="ГМЗ-2"/>
      <sheetName val="ОФ-5"/>
      <sheetName val="ОФ-17"/>
      <sheetName val="ОФ-28"/>
      <sheetName val="Ком.расходы"/>
      <sheetName val="ГТ"/>
      <sheetName val="22.04.13"/>
      <sheetName val="ОФ-1"/>
      <sheetName val="ОФ-2"/>
      <sheetName val="equipment replacement"/>
      <sheetName val="ГМЗ"/>
      <sheetName val="календарь"/>
      <sheetName val="формирование запасов"/>
      <sheetName val="таблицы"/>
      <sheetName val="линии"/>
      <sheetName val="Смета св_x0010__x0000_ࣗ䑲"/>
      <sheetName val="Смета св_x0010__x0000_Ⲱ®䑲"/>
      <sheetName val="Смета св_x0010__x0000_ꇀ¡䑲"/>
      <sheetName val="Смета св_x0010__x0000_灰࣋䑲"/>
      <sheetName val="Смета св_x0010__x0000_ओ䑲"/>
      <sheetName val="Смета св_x0010__x0000_£䑲"/>
      <sheetName val="Смета св_x0010__x0000_壀ப䑲"/>
      <sheetName val="Смета св_x0010__x0000_ոׯ䑲"/>
      <sheetName val="Смета св_x0010__x0000_펀֦䑲"/>
      <sheetName val="Смета св_x0010__x0000_⁰଩䑲"/>
      <sheetName val="Смета св_x0010__x0000_뫰ݚ䑲"/>
      <sheetName val="Смета св_x0010__x0000_ᕸඦ䑲"/>
      <sheetName val="Смета св_x0010__x0000_쁰ࢼ䑲"/>
      <sheetName val="Смета св_x0010__x0000_铐֭䑲"/>
      <sheetName val="Смета св_x0010__x0000_陘ࣟ䑲"/>
      <sheetName val="Смета св_x0010__x0000_㮘સ䑲"/>
      <sheetName val="Смета св_x0010__x0000_ꔈࠉ䑲"/>
      <sheetName val="Смета св_x0010__x0000_賨෡䑲"/>
      <sheetName val="Расч. пот紗你0_x0000_P_x0000__x0000_"/>
      <sheetName val="П ПП_МП"/>
      <sheetName val="3_26"/>
      <sheetName val="7_Простои"/>
      <sheetName val="1_Summary"/>
      <sheetName val="Слайд vc_fc_cc"/>
      <sheetName val="4_ KPI"/>
      <sheetName val="6_ Исходная инф_"/>
      <sheetName val="6_ Мощности ГОКи"/>
      <sheetName val="виды затрат по услугам"/>
      <sheetName val="виды затрат по командировкам"/>
      <sheetName val="для_совета"/>
      <sheetName val="Слободин"/>
      <sheetName val="Слободин (2)"/>
      <sheetName val="Путин граф"/>
      <sheetName val="Динамика по годам (гр .4)"/>
      <sheetName val="кварталы (2)"/>
      <sheetName val="для ООТиЗ"/>
      <sheetName val="Гр. &quot;Динамика пр-ва &quot; новый"/>
      <sheetName val="Динамика по месяцам (2)"/>
      <sheetName val="Вып.П.П. (2)"/>
      <sheetName val="мат.соц."/>
      <sheetName val="O&amp;R"/>
      <sheetName val="ПЛАН ПЛАТЕЖЕЙ НА"/>
      <sheetName val="O_R"/>
      <sheetName val="19.08.2010"/>
      <sheetName val="Навигатор"/>
      <sheetName val="Состав работ"/>
      <sheetName val="Стратегия"/>
      <sheetName val="История"/>
      <sheetName val="Тех.состояние"/>
      <sheetName val="Потребность"/>
      <sheetName val="Предписания"/>
      <sheetName val="ФРВ"/>
      <sheetName val="Схема_Приоритизация"/>
      <sheetName val="Целевые"/>
      <sheetName val="Узкие места"/>
      <sheetName val="Цены реализации"/>
      <sheetName val="Продажи_план_ММД"/>
      <sheetName val="Цены входящие_1"/>
      <sheetName val="Цены входящие_2"/>
      <sheetName val="_Запасы"/>
      <sheetName val="13_ Вспом_ и энергетика _2_"/>
      <sheetName val="Ремонты и ОВИ"/>
      <sheetName val="15_ Инвестпрогр_"/>
      <sheetName val="5_ Цены вх_ сырья"/>
      <sheetName val="5_ Влияние цен на сырье"/>
      <sheetName val="6_ Расход"/>
      <sheetName val="7_ Ремонты _ ОВИ"/>
      <sheetName val="7_ Пример графика"/>
      <sheetName val="7_ вариант 2"/>
      <sheetName val="7_ прил_ прод_ть рем_"/>
      <sheetName val="Вспом_ материалы"/>
      <sheetName val="8_ PL"/>
      <sheetName val="9_ Сарех Свод"/>
      <sheetName val="R1"/>
      <sheetName val="19_CAPEX"/>
      <sheetName val="П_ПП_МП"/>
      <sheetName val="нормы_5_лет"/>
      <sheetName val="Типовые_назначения_платежа"/>
      <sheetName val="Расчет_сырья"/>
      <sheetName val="Слайд_vc_fc_cc"/>
      <sheetName val="4__KPI"/>
      <sheetName val="6__Исходная_инф_"/>
      <sheetName val="6__Мощности_ГОКи"/>
      <sheetName val="виды_затрат_по_услугам"/>
      <sheetName val="виды_затрат_по_командировкам"/>
      <sheetName val="1_квар_к_2кварт"/>
      <sheetName val="Вып_П_П_1"/>
      <sheetName val="В_УИСО_(2)"/>
      <sheetName val="Гр__&quot;Динамика_пр-ва_&quot;_"/>
      <sheetName val="Динамика_по_месяцам"/>
      <sheetName val="Слободин_(2)"/>
      <sheetName val="Путин_(2)"/>
      <sheetName val="Путин_граф"/>
      <sheetName val="Динамика_по_годам_(гр__4)"/>
      <sheetName val="кварталы_(2)"/>
      <sheetName val="для_ООТиЗ"/>
      <sheetName val="Гр__&quot;Динамика_пр-ва_&quot;_новый"/>
      <sheetName val="Динамика_по_месяцам_(2)"/>
      <sheetName val="Вып_П_П__(2)"/>
      <sheetName val="мат_соц_"/>
      <sheetName val="Data_USA_Cdn$"/>
      <sheetName val="Data_USA_US$"/>
      <sheetName val="Фин_план"/>
      <sheetName val="Структура_портфеля"/>
      <sheetName val="ПЛАН_ПЛАТЕЖЕЙ_НА"/>
      <sheetName val="Data_USA_Adj_US$"/>
      <sheetName val="19_08_2010"/>
      <sheetName val="Состав_работ"/>
      <sheetName val="Тех_состояние"/>
      <sheetName val="Data_USA_Cdn_"/>
      <sheetName val="Data_USA_US_"/>
      <sheetName val="Данные_для_расчета"/>
      <sheetName val="Сводная_по_цехам"/>
      <sheetName val="Узкие_места"/>
      <sheetName val="Цены_реализации"/>
      <sheetName val="Цены_входящие_1"/>
      <sheetName val="Цены_входящие_2"/>
      <sheetName val="13__Вспом__и_энергетика__2_"/>
      <sheetName val="Ремонты_и_ОВИ"/>
      <sheetName val="15__Инвестпрогр_"/>
      <sheetName val="5__Цены_вх__сырья"/>
      <sheetName val="5__Влияние_цен_на_сырье"/>
      <sheetName val="6__Расход"/>
      <sheetName val="7__Ремонты___ОВИ"/>
      <sheetName val="7__Пример_графика"/>
      <sheetName val="7__вариант_2"/>
      <sheetName val="7__прил__прод_ть_рем_"/>
      <sheetName val="Вспом__материалы"/>
      <sheetName val="8__PL"/>
      <sheetName val="9__Сарех_Свод"/>
      <sheetName val="Цены СНГ"/>
      <sheetName val="ост ТМЦ"/>
      <sheetName val="RI &amp; profit growth"/>
      <sheetName val="A"/>
      <sheetName val="C -Euro"/>
      <sheetName val="E"/>
      <sheetName val="Quarterly"/>
      <sheetName val="G"/>
      <sheetName val="GE Upload"/>
      <sheetName val="ROCE2"/>
      <sheetName val="Old P&amp;L"/>
      <sheetName val="DANO.PA"/>
      <sheetName val="Net_Operating"/>
      <sheetName val="C"/>
      <sheetName val="old break"/>
      <sheetName val="Business Description"/>
      <sheetName val="ROCE"/>
      <sheetName val="GE 2"/>
      <sheetName val="GE3"/>
      <sheetName val="Div Break chart"/>
      <sheetName val="Geo sales break chart"/>
      <sheetName val="Danone"/>
      <sheetName val="Status"/>
      <sheetName val="Keystats"/>
      <sheetName val="Chart Data"/>
      <sheetName val="CONS DCF"/>
      <sheetName val="Core DCF"/>
      <sheetName val="Mobile DCF"/>
      <sheetName val="CONS_P_L"/>
      <sheetName val="P_L"/>
      <sheetName val="CONS_Quarterly P_L"/>
      <sheetName val="Quarterly P_L"/>
      <sheetName val="Mobile_Ops"/>
      <sheetName val="Mobile_Fin"/>
      <sheetName val="Tariffs"/>
      <sheetName val="Traffic"/>
      <sheetName val="Interconnect"/>
      <sheetName val="Subs_Capex"/>
      <sheetName val="Maktel"/>
      <sheetName val="CATV"/>
      <sheetName val="CONS_Proportional"/>
      <sheetName val="Proportional"/>
      <sheetName val="Rev Rec"/>
      <sheetName val="Link"/>
      <sheetName val="WEV"/>
      <sheetName val="Feeds"/>
      <sheetName val="Tables"/>
      <sheetName val="Capacity"/>
      <sheetName val="CVRDProduction"/>
      <sheetName val="ProducerSummary"/>
      <sheetName val="Monthly"/>
      <sheetName val="Europe"/>
      <sheetName val="Settlements"/>
      <sheetName val="Оборотки"/>
      <sheetName val="Кор-я"/>
      <sheetName val="Кт 62 по ГК"/>
      <sheetName val="Кор_я"/>
      <sheetName val="_1"/>
      <sheetName val="5310.01"/>
      <sheetName val="5300.04"/>
      <sheetName val="КГОК 14"/>
      <sheetName val="проценты выполнения"/>
      <sheetName val="часы"/>
      <sheetName val="Ресурсная смета"/>
      <sheetName val="данные объекта"/>
      <sheetName val="Заголовок"/>
      <sheetName val="Группы ТМЦ"/>
      <sheetName val="Группа МОЛ"/>
      <sheetName val="статьи сметы"/>
      <sheetName val="Утверждение бюджета"/>
      <sheetName val="Годовая заявка"/>
      <sheetName val="RAS FS"/>
      <sheetName val="2.1 P&amp;L"/>
      <sheetName val="HIST"/>
      <sheetName val="Data Table"/>
      <sheetName val="assets"/>
      <sheetName val="Liabilities"/>
      <sheetName val="ЦФА"/>
      <sheetName val="bank comm capitalised"/>
      <sheetName val="Расконсервация ОС"/>
      <sheetName val="IFRS roll 04"/>
      <sheetName val="246 - 2вариант"/>
      <sheetName val="algorithm approximated"/>
      <sheetName val="EAST METALS A.G"/>
      <sheetName val="Ф-1 (для АО-энерго)"/>
      <sheetName val="Ф-2 (для АО-энерго)"/>
      <sheetName val="перекрестка"/>
      <sheetName val="TEHSHEET"/>
      <sheetName val="бюджет ЭСПЦ, долл."/>
      <sheetName val="Неопл_11-02"/>
      <sheetName val="Свод_неопл"/>
      <sheetName val="реестр_бюджет"/>
      <sheetName val="поступления"/>
      <sheetName val="Реестр_ГУТА"/>
      <sheetName val="в"/>
      <sheetName val="Энергосбыт"/>
      <sheetName val="баланс РЭК"/>
      <sheetName val="объемы РЭК"/>
      <sheetName val="1.4ВО"/>
      <sheetName val="1.15ВО"/>
      <sheetName val="1.19ВС"/>
      <sheetName val="1.16ВО"/>
      <sheetName val="1.17 ВО"/>
      <sheetName val="Амортизация стоки"/>
      <sheetName val="1.20.4ВО"/>
      <sheetName val="1.21ВО"/>
      <sheetName val="1.21ВО без ИП"/>
      <sheetName val="1.28ВО с ИП"/>
      <sheetName val="1.28ВО без ИП"/>
      <sheetName val="Электроэн (ф3)"/>
      <sheetName val="эл-эн"/>
      <sheetName val="расчет реагентов РЭК"/>
      <sheetName val="факт реагентов РЭК"/>
      <sheetName val="прив.рес. янв"/>
      <sheetName val="прив.рес.февр"/>
      <sheetName val=" пост ср-в янв"/>
      <sheetName val="пост ср-в февр"/>
      <sheetName val="пост ср-в март"/>
      <sheetName val="пост ср-в апрель"/>
      <sheetName val="постоянные затраты"/>
      <sheetName val="коэфф"/>
      <sheetName val="Отопление"/>
      <sheetName val="июнь9"/>
      <sheetName val="титул БДР"/>
      <sheetName val="титул БДДС"/>
      <sheetName val="титул ПБ"/>
      <sheetName val="ЭФ-02"/>
      <sheetName val="ЭФ-03"/>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ЭФ-11"/>
      <sheetName val="ЛПОСВ"/>
      <sheetName val="ЭФ-07"/>
      <sheetName val="ЭФ-01"/>
      <sheetName val="ФО-01-год"/>
      <sheetName val="ФО-01-1 кв"/>
      <sheetName val="ФО-01-2 кв"/>
      <sheetName val="ФО-01-3 кв"/>
      <sheetName val="ФО-01-4 кв"/>
      <sheetName val="ФО-02"/>
      <sheetName val="ФО-03"/>
      <sheetName val="ФО-03мес"/>
      <sheetName val="ФО-04"/>
      <sheetName val="ФО-04мес"/>
      <sheetName val="ФО-05"/>
      <sheetName val="I"/>
      <sheetName val="АХР"/>
      <sheetName val="прил 2"/>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Données"/>
      <sheetName val="объёмы на 01_01_08_послед"/>
      <sheetName val="объёмы на 01_01_09_"/>
      <sheetName val="объёмы на 01_01_2010"/>
      <sheetName val="объёмы на 01_01_2010 послед"/>
      <sheetName val="сравнение с III 咰_x0014_哼_x0014_多⿮_x0005_"/>
      <sheetName val="Семхоз Ракитянский"/>
      <sheetName val="Белгородское"/>
      <sheetName val="Рассвет"/>
      <sheetName val="Томаровское"/>
      <sheetName val="Яковлевское "/>
      <sheetName val="Завидовка"/>
      <sheetName val="Перевозки"/>
      <sheetName val="Общее размещение"/>
      <sheetName val="Озимая пшеница"/>
      <sheetName val="Яровой ячмень"/>
      <sheetName val="Горох"/>
      <sheetName val="Одн. травы"/>
      <sheetName val="Кукуруза на зерно"/>
      <sheetName val="Кукуруза на силос"/>
      <sheetName val="Соя"/>
      <sheetName val="Аврорекс на озимых"/>
      <sheetName val="Структура 2011"/>
      <sheetName val="Group Comparative GAAP"/>
      <sheetName val="Group Comparative IAS"/>
      <sheetName val="R-U IAS History"/>
      <sheetName val="Cash Flow Working"/>
      <sheetName val="REPO"/>
      <sheetName val="TB GAAP"/>
      <sheetName val="TB IAS"/>
      <sheetName val="G-I-F Total"/>
      <sheetName val="G-I-F (RU)"/>
      <sheetName val="G-I-F (UA)"/>
      <sheetName val="FLash IAS"/>
      <sheetName val="Cash Flow support"/>
      <sheetName val="Income Statement Russia and Ukr"/>
      <sheetName val="Class A Shares Outstanding"/>
      <sheetName val="Class B Shares Outstanding"/>
      <sheetName val="Dilutive Shares Outstanding"/>
      <sheetName val="EPS Working"/>
      <sheetName val="RE Working"/>
      <sheetName val="Change of Equity"/>
      <sheetName val="июнь пл-факт"/>
      <sheetName val="июнь пл-факт _изм"/>
      <sheetName val="авг-июль план"/>
      <sheetName val="авг пл-авг БП"/>
      <sheetName val="СУХА БАЛКА  затраты"/>
      <sheetName val="Реестр СУХА БАЛКА на 13"/>
      <sheetName val="_Л1"/>
      <sheetName val="_Л2"/>
      <sheetName val="_Л3"/>
      <sheetName val="_Л4"/>
      <sheetName val="_Л5"/>
      <sheetName val="_Л7"/>
      <sheetName val="_Л8"/>
      <sheetName val="_Л9"/>
      <sheetName val="_Л10"/>
      <sheetName val="_Л11"/>
      <sheetName val="26.27.37.47_Рынки"/>
      <sheetName val="CapEx $t"/>
      <sheetName val="_Ф2"/>
      <sheetName val="_Ф4"/>
      <sheetName val="_Ф5"/>
      <sheetName val="импортеры99"/>
      <sheetName val="Цены_СНГ"/>
      <sheetName val="БП_Аня"/>
      <sheetName val="анализ_кт"/>
      <sheetName val="ЛОМ_УКР"/>
      <sheetName val="Описание_и_классификаторы"/>
      <sheetName val="Незав_пр-во_"/>
      <sheetName val="Исходные_данные"/>
      <sheetName val="Ф5_97"/>
      <sheetName val="импортеры96"/>
      <sheetName val="импортеры97"/>
      <sheetName val="Ф7_цены"/>
      <sheetName val="Ф8_цены"/>
      <sheetName val="Чугун_Украина"/>
      <sheetName val="Шифр"/>
      <sheetName val="Экспорт_99_1"/>
      <sheetName val="Экспорт_99_2"/>
      <sheetName val="Экспорт_99_3"/>
      <sheetName val="Месяцы"/>
      <sheetName val="Подразделения КЦ"/>
      <sheetName val="Подразделения СК"/>
      <sheetName val="Классификатор"/>
      <sheetName val="Направления"/>
      <sheetName val="Рынки"/>
      <sheetName val="Заводы"/>
      <sheetName val="Незав_пр_во_"/>
      <sheetName val=" Базовый 44%"/>
      <sheetName val="Maintenance"/>
      <sheetName val="Расчет с выводом ДП-2 в 2012г."/>
      <sheetName val="Расчет с учетом КР ДП-2"/>
      <sheetName val="CSCCincSKR"/>
      <sheetName val="Матрица обозначений"/>
      <sheetName val="Бюджет пр-ва БП Свод"/>
      <sheetName val="A6"/>
      <sheetName val="Дир ОП"/>
      <sheetName val="26_27_37_47_Рынки"/>
      <sheetName val="CapEx_$t"/>
      <sheetName val="Подразделения_КЦ"/>
      <sheetName val="Подразделения_СК"/>
      <sheetName val="_Базовый_44%"/>
      <sheetName val="Расчет_с_выводом_ДП-2_в_2012г_"/>
      <sheetName val="Расчет_с_учетом_КР_ДП-2"/>
      <sheetName val="Матрица_обозначений"/>
      <sheetName val="Бюджет_пр-ва_БП_Свод"/>
      <sheetName val="Total"/>
      <sheetName val="Дир_ОП"/>
      <sheetName val="Состав_Группы"/>
      <sheetName val="Цены_СНГ1"/>
      <sheetName val="KFI_"/>
      <sheetName val="анализ_кт1"/>
      <sheetName val="Незав_пр-во_4"/>
      <sheetName val="ЛОМ"/>
      <sheetName val="справочник (2)"/>
      <sheetName val="словарь"/>
      <sheetName val="Б_продаж"/>
      <sheetName val="Причины"/>
      <sheetName val="Подразделения_КЦ1"/>
      <sheetName val="Подразделения_СК1"/>
      <sheetName val="26_27_37_47_Рынки1"/>
      <sheetName val="CapEx_$t1"/>
      <sheetName val="Матрица_обозначений1"/>
      <sheetName val="Бюджет_пр-ва_БП_Свод1"/>
      <sheetName val="_Базовый_44%1"/>
      <sheetName val="Расчет_с_выводом_ДП-2_в_2012г_1"/>
      <sheetName val="Расчет_с_учетом_КР_ДП-21"/>
      <sheetName val="Дир_ОП1"/>
      <sheetName val="справочник_(2)"/>
      <sheetName val="26_27_37_47_Рынки2"/>
      <sheetName val="CapEx_$t2"/>
      <sheetName val="Подразделения_КЦ2"/>
      <sheetName val="Подразделения_СК2"/>
      <sheetName val="Матрица_обозначений2"/>
      <sheetName val="Бюджет_пр-ва_БП_Свод2"/>
      <sheetName val="_Базовый_44%2"/>
      <sheetName val="Расчет_с_выводом_ДП-2_в_2012г_2"/>
      <sheetName val="Расчет_с_учетом_КР_ДП-22"/>
      <sheetName val="Дир_ОП2"/>
      <sheetName val="справочник_(2)1"/>
      <sheetName val="26_27_37_47_Рынки3"/>
      <sheetName val="CapEx_$t3"/>
      <sheetName val="Подразделения_КЦ3"/>
      <sheetName val="Подразделения_СК3"/>
      <sheetName val="Матрица_обозначений3"/>
      <sheetName val="_Базовый_44%3"/>
      <sheetName val="Бюджет_пр-ва_БП_Свод3"/>
      <sheetName val="Расчет_с_выводом_ДП-2_в_2012г_3"/>
      <sheetName val="Расчет_с_учетом_КР_ДП-23"/>
      <sheetName val="Дир_ОП3"/>
      <sheetName val="справочник_(2)2"/>
      <sheetName val="26_27_37_47_Рынки4"/>
      <sheetName val="CapEx_$t4"/>
      <sheetName val="Подразделения_КЦ4"/>
      <sheetName val="Подразделения_СК4"/>
      <sheetName val="Матрица_обозначений4"/>
      <sheetName val="_Базовый_44%4"/>
      <sheetName val="Бюджет_пр-ва_БП_Свод4"/>
      <sheetName val="Расчет_с_выводом_ДП-2_в_2012г_4"/>
      <sheetName val="Расчет_с_учетом_КР_ДП-24"/>
      <sheetName val="Дир_ОП4"/>
      <sheetName val="справочник_(2)3"/>
      <sheetName val="Классификатор 1"/>
      <sheetName val="26_27_37_47_Рынки5"/>
      <sheetName val="CapEx_$t5"/>
      <sheetName val="Подразделения_КЦ5"/>
      <sheetName val="Подразделения_СК5"/>
      <sheetName val="Матрица_обозначений5"/>
      <sheetName val="_Базовый_44%5"/>
      <sheetName val="Бюджет_пр-ва_БП_Свод5"/>
      <sheetName val="Расчет_с_выводом_ДП-2_в_2012г_5"/>
      <sheetName val="Расчет_с_учетом_КР_ДП-25"/>
      <sheetName val="Дир_ОП5"/>
      <sheetName val="справочник_(2)4"/>
      <sheetName val="Общий"/>
      <sheetName val="ОТиПБ"/>
      <sheetName val="ЦФО и МВЗ"/>
      <sheetName val="BI BPC"/>
      <sheetName val="Списки (2)"/>
      <sheetName val="Бюджетная"/>
      <sheetName val="Бюджетная!"/>
      <sheetName val="Классификатор_1"/>
      <sheetName val="менеджеры"/>
      <sheetName val="Макропоказатели"/>
      <sheetName val="Описание и классификаторы"/>
      <sheetName val="inf"/>
      <sheetName val="E7"/>
      <sheetName val="Комплексная"/>
      <sheetName val="Дирекции"/>
      <sheetName val="Список компаний"/>
      <sheetName val="Классификаторы"/>
      <sheetName val="сверх бюджет (2)"/>
      <sheetName val="услуги банка"/>
      <sheetName val="угольный блок"/>
      <sheetName val="таблица платежей грн."/>
      <sheetName val="евро"/>
      <sheetName val="таблица платежей евро"/>
      <sheetName val="рубль"/>
      <sheetName val="табл.платежей рубли"/>
      <sheetName val="табл.платежей доллар"/>
      <sheetName val="Внутригрупповые платежи"/>
      <sheetName val="Назначение закупки"/>
      <sheetName val="справочник статей"/>
      <sheetName val="БП-Факт январь."/>
      <sheetName val="БП-ОП февраль"/>
      <sheetName val="БП-ОП март"/>
      <sheetName val="БП - Факт янв.-март"/>
      <sheetName val="Перечень объектов"/>
      <sheetName val="Коды ДКПП 016-2010"/>
      <sheetName val="Формати"/>
      <sheetName val="TECH"/>
      <sheetName val="Дет"/>
      <sheetName val="План Платежи по ЦФО"/>
      <sheetName val="26_27_37_47_Рынки6"/>
      <sheetName val="CapEx_$t6"/>
      <sheetName val="Подразделения_КЦ6"/>
      <sheetName val="Подразделения_СК6"/>
      <sheetName val="_Базовый_44%6"/>
      <sheetName val="Расчет_с_выводом_ДП-2_в_2012г_6"/>
      <sheetName val="Расчет_с_учетом_КР_ДП-26"/>
      <sheetName val="Матрица_обозначений6"/>
      <sheetName val="Бюджет_пр-ва_БП_Свод6"/>
      <sheetName val="Дир_ОП6"/>
      <sheetName val="справочник_(2)5"/>
      <sheetName val="Классификатор_11"/>
      <sheetName val="ЦФО_и_МВЗ"/>
      <sheetName val="BI_BPC"/>
      <sheetName val="Списки_(2)"/>
      <sheetName val="Описание_и_классификаторы1"/>
      <sheetName val="Список_компаний"/>
      <sheetName val="сверх_бюджет_(2)"/>
      <sheetName val="эл_энергия"/>
      <sheetName val="услуги_банка"/>
      <sheetName val="расшифровка_прочих_расходов"/>
      <sheetName val="угольный_блок"/>
      <sheetName val="таблица_платежей_грн_"/>
      <sheetName val="таблица_платежей_евро"/>
      <sheetName val="табл_платежей_рубли"/>
      <sheetName val="табл_платежей_доллар"/>
      <sheetName val="Внутригрупповые_платежи"/>
      <sheetName val="Перечень_объектов"/>
      <sheetName val="Коды_ДКПП_016-2010"/>
      <sheetName val="Назначение_закупки"/>
      <sheetName val="справочник_статей"/>
      <sheetName val="БП-Факт_январь_"/>
      <sheetName val="БП-ОП_февраль"/>
      <sheetName val="БП-ОП_март"/>
      <sheetName val="БП_-_Факт_янв_-март"/>
      <sheetName val="OB 2000"/>
      <sheetName val="цены цехов"/>
      <sheetName val="эф_т 1 _2блока_ зат_ты и эф_ты_"/>
      <sheetName val="Форма для ЛРМ (2)"/>
      <sheetName val="ПЛАТЕЖИ_ЛОГИСТИКОВ"/>
      <sheetName val="0749С_10000 "/>
      <sheetName val="0749E_10000"/>
      <sheetName val="0749D_14000"/>
      <sheetName val="0749B_7000 "/>
      <sheetName val="0749А_13000"/>
      <sheetName val="0749А_таможня"/>
      <sheetName val="0749А_от_15_10_99"/>
      <sheetName val="0749E_от_19_12_99"/>
      <sheetName val="Capitalisation"/>
      <sheetName val="Assume"/>
      <sheetName val="Combined"/>
      <sheetName val="Mcleod"/>
      <sheetName val="Cash Sweep"/>
      <sheetName val="YellState"/>
      <sheetName val="Yell Working Cap."/>
      <sheetName val="Discount Bond"/>
      <sheetName val="Loan Stock"/>
      <sheetName val="Vendor Note"/>
      <sheetName val="YellDriversInput"/>
      <sheetName val="YellDrivers"/>
      <sheetName val="Consensus"/>
      <sheetName val="aline"/>
      <sheetName val="Seraphine"/>
      <sheetName val="Ruby.euro"/>
      <sheetName val="shares"/>
      <sheetName val="DILUTIVE OPTIONS"/>
      <sheetName val="Director Deferred Shares"/>
      <sheetName val="warrants"/>
      <sheetName val="PRLGain"/>
      <sheetName val="Ruby"/>
      <sheetName val="Press"/>
      <sheetName val="Cheat"/>
      <sheetName val="Ruby.auton.growth"/>
      <sheetName val="Ruby.aline"/>
      <sheetName val="Transaction"/>
      <sheetName val="AGT"/>
      <sheetName val="OBS"/>
      <sheetName val="Pro.Forma"/>
      <sheetName val="X"/>
      <sheetName val="XX"/>
      <sheetName val="PFOut (2)"/>
      <sheetName val="PFOut"/>
      <sheetName val="Impact5"/>
      <sheetName val="PMO"/>
      <sheetName val="Scenarios.AccDil"/>
      <sheetName val="implied premiums"/>
      <sheetName val="alineOut"/>
      <sheetName val="RubyOut"/>
      <sheetName val="OBS.Out"/>
      <sheetName val="CF.Board"/>
      <sheetName val="Moody's"/>
      <sheetName val="DMCC"/>
      <sheetName val="EQ"/>
      <sheetName val="PF"/>
      <sheetName val="overtime"/>
      <sheetName val="FFOOut"/>
      <sheetName val="Consensus Out"/>
      <sheetName val="Consensus Out (2)"/>
      <sheetName val="Scenarios.DCF"/>
      <sheetName val="Val.Sum"/>
      <sheetName val="Contribution"/>
      <sheetName val="Ruby.Qrtly"/>
      <sheetName val="FL"/>
      <sheetName val="Segm.Sales"/>
      <sheetName val="Ruby.Out"/>
      <sheetName val="Creation"/>
      <sheetName val="TV"/>
      <sheetName val="Synergies"/>
      <sheetName val="Backup Sales by Region"/>
      <sheetName val="Backup Aline 1H"/>
      <sheetName val="Backup Ruby Historical"/>
      <sheetName val="Backup Asia"/>
      <sheetName val="Backup MLX Ruby"/>
      <sheetName val="Backup 04 Combined"/>
      <sheetName val="Backup aline.ex.seraphine"/>
      <sheetName val="Floating"/>
      <sheetName val="Slurry"/>
      <sheetName val="Solution"/>
      <sheetName val="Key"/>
      <sheetName val="Форма 1 с внутригр_"/>
      <sheetName val="Форма 1а"/>
      <sheetName val="Форма 2 с внутригр_"/>
      <sheetName val="Форма 2а"/>
      <sheetName val="Ф-3"/>
      <sheetName val="Ф3-1"/>
      <sheetName val="Прилож. 1 к Ф-3"/>
      <sheetName val="Приложение 2 к Ф-3"/>
      <sheetName val="Прил_3 к форме 3"/>
      <sheetName val="Ф 3-2"/>
      <sheetName val="Форма 4"/>
      <sheetName val="Форма 4а"/>
      <sheetName val="5а"/>
      <sheetName val="5б"/>
      <sheetName val="7а"/>
      <sheetName val="7б"/>
      <sheetName val="8а"/>
      <sheetName val="8б"/>
      <sheetName val="8в"/>
      <sheetName val="8г"/>
      <sheetName val="10а"/>
      <sheetName val="10 б"/>
      <sheetName val="11а"/>
      <sheetName val="11б"/>
      <sheetName val="11в"/>
      <sheetName val="12а"/>
      <sheetName val="12б"/>
      <sheetName val="12в"/>
      <sheetName val="13а "/>
      <sheetName val="14 а"/>
      <sheetName val="14 б"/>
      <sheetName val="14 в"/>
      <sheetName val="15 а"/>
      <sheetName val="15б"/>
      <sheetName val="17-1"/>
      <sheetName val="17-2"/>
      <sheetName val="17-3"/>
      <sheetName val="17-4"/>
      <sheetName val="18 а"/>
      <sheetName val="21 "/>
      <sheetName val="Прилож-3 к Ф 3"/>
      <sheetName val="15 б"/>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I-Index"/>
      <sheetName val="I-sum"/>
      <sheetName val="I-1"/>
      <sheetName val="I-29"/>
      <sheetName val="I-30"/>
      <sheetName val="I-40"/>
      <sheetName val="I-2"/>
      <sheetName val="I-55"/>
      <sheetName val="I-60"/>
      <sheetName val="I-3"/>
      <sheetName val="I-70"/>
      <sheetName val="I-80"/>
      <sheetName val="I-4"/>
      <sheetName val="I-90"/>
      <sheetName val="I-100"/>
      <sheetName val="Ф-3 доп"/>
      <sheetName val="УП всего без ГФУ"/>
      <sheetName val="УП инвест"/>
      <sheetName val="Таблетки инвест"/>
      <sheetName val="УП 2003-2008"/>
      <sheetName val="УП всего-без"/>
      <sheetName val="Проект &quot;Таблетки Россия&quot;"/>
      <sheetName val="Проект &quot;Двуокись Россия&quot;"/>
      <sheetName val="Двуокись инвест "/>
      <sheetName val="Сбыт"/>
      <sheetName val="Проект &quot;Реген.топливо&quot;"/>
      <sheetName val="Проект &quot;Зола&quot;"/>
      <sheetName val="Проект &quot;Закись-окись&quot;"/>
      <sheetName val="Яшину 2002 г"/>
      <sheetName val="Проект &quot;ГФУ&quot;"/>
      <sheetName val="Проект &quot;PWR&quot;"/>
      <sheetName val="Проект &quot;Candu&quot;"/>
      <sheetName val="Проект &quot;Казахстанское сырье&quot;"/>
      <sheetName val="Проект &quot;Конверсия природного U&quot;"/>
      <sheetName val="Энергетика (расчет)"/>
      <sheetName val="УП всего-с"/>
      <sheetName val="Объемы"/>
      <sheetName val="Балансы ГП"/>
      <sheetName val="зарплата (вспомог)"/>
      <sheetName val="Исх.данные"/>
      <sheetName val="Цены ГП"/>
      <sheetName val="Балансы сырья"/>
      <sheetName val="Наличие сырья"/>
      <sheetName val="Балансы ПМ"/>
      <sheetName val="ВВЭР - 3,3%"/>
      <sheetName val="ВВЭР - 3,3% Gd"/>
      <sheetName val="ВВЭР - 3,6%"/>
      <sheetName val="ВВЭР - 4,0%"/>
      <sheetName val="ВВЭР - 4,4%"/>
      <sheetName val="ВВЭР - StZn"/>
      <sheetName val="ВВЭР "/>
      <sheetName val="РБМК - 2,6%"/>
      <sheetName val="РБМК"/>
      <sheetName val="Двуокись 3,6%"/>
      <sheetName val="Двуокись 4,4%"/>
      <sheetName val="Двуокись"/>
      <sheetName val="ВВЭР - PWR"/>
      <sheetName val="Двуокись PWR"/>
      <sheetName val="ВВЭР - &quot;Казах.сырье&quot;"/>
      <sheetName val="Двуокись &quot;Казах.сырье&quot;"/>
      <sheetName val="ВВЭР - &quot;Candu&quot;"/>
      <sheetName val="Двуокись &quot;Candu&quot;"/>
      <sheetName val="ЗП и накладные (зола - 600)"/>
      <sheetName val="ЗП и накладные (зола - 4)"/>
      <sheetName val="Закись-окись (италия)"/>
      <sheetName val="ЗП и накладные (италия-600)"/>
      <sheetName val="ЗП и накладные (италия-4)"/>
      <sheetName val="ГФУ - 3,0"/>
      <sheetName val="ГФУ - 3,6"/>
      <sheetName val="ГФУ - 4,4"/>
      <sheetName val="Хвосты-отходы"/>
      <sheetName val="смета 2001 г(без аморт)"/>
      <sheetName val="смета 2002 г без РБП"/>
      <sheetName val="смета 2002 г МОК"/>
      <sheetName val="распределение модели"/>
      <sheetName val="Энергетика (В)"/>
      <sheetName val="Энергетика (Р)"/>
      <sheetName val="накл 2002-2016 УП"/>
      <sheetName val="Накладные &quot;Р&quot; (600)"/>
      <sheetName val="Накладные &quot;В&quot; (4)"/>
      <sheetName val="смета 2003 г МОК"/>
      <sheetName val="смета 2004 г МОК"/>
      <sheetName val="смета 2005 г МОК"/>
      <sheetName val="смета 2006 г МОК"/>
      <sheetName val="смета 2007 г МОК"/>
      <sheetName val="смета 2008 г МОК"/>
      <sheetName val="смета 2009 г МОК"/>
      <sheetName val="смета 2010 г МОК"/>
      <sheetName val="смета 2011 г МОК"/>
      <sheetName val="смета 2012 г МОК"/>
      <sheetName val="смета 2013 г МОК"/>
      <sheetName val="смета 2014 г МОК"/>
      <sheetName val="смета 2015 г МОК"/>
      <sheetName val="смета 2016 г МОК"/>
      <sheetName val="Общецеховые"/>
      <sheetName val="накл 2002-2005 УП"/>
      <sheetName val="смета 2002-2005 гг"/>
      <sheetName val="смета 2002-2005 гг (без аморт)"/>
      <sheetName val="АВКС"/>
      <sheetName val="энерг-АВКС2001"/>
      <sheetName val="энерг-АВКС2005"/>
      <sheetName val="РБП, МАГАТЭ"/>
      <sheetName val="Хвосты-отходы (2)"/>
      <sheetName val="ОТК (2)"/>
      <sheetName val="ЦЗЛ (2)"/>
      <sheetName val="распределение КВ"/>
      <sheetName val="КВ 00"/>
      <sheetName val="51"/>
      <sheetName val="61"/>
      <sheetName val="Проект &quot;Конверсия природног (2)"/>
      <sheetName val="бюджет_Свод"/>
      <sheetName val="бюджет_Семизбай"/>
      <sheetName val="бюджет_Ирколь"/>
      <sheetName val="бюджет_Прочие"/>
      <sheetName val="произ.программа_Ирколь"/>
      <sheetName val="произ.программа_Семизбай"/>
      <sheetName val="кальк.доб_Семизбай"/>
      <sheetName val="Калк. ЗОУ_Ирколь"/>
      <sheetName val="фин.план_Свод"/>
      <sheetName val="фин.план_Семизбай"/>
      <sheetName val="фин.план_Ирколь"/>
      <sheetName val="св.план.инв_Свод"/>
      <sheetName val="св.план инвест._Семизбай"/>
      <sheetName val="св. план инвест_Ирколь"/>
      <sheetName val="план_фин_инв_Свод"/>
      <sheetName val="план фин.инв_Семизбай"/>
      <sheetName val="план фин инв_Ирколь"/>
      <sheetName val="адм. ЦА"/>
      <sheetName val="услуги "/>
      <sheetName val="адм. по ф.минфина"/>
      <sheetName val="Константы"/>
      <sheetName val="Фот с отч."/>
      <sheetName val="ГИС"/>
      <sheetName val="вспом.произ."/>
      <sheetName val="кальк.вспом"/>
      <sheetName val="распред.услуг"/>
      <sheetName val="расчет по миникот"/>
      <sheetName val="вахтовики"/>
      <sheetName val="Расходы на китайскую сторону"/>
      <sheetName val="Канц и хозтовары Рудник "/>
      <sheetName val="канц.и хоз.тов."/>
      <sheetName val="ГСМ_рудник "/>
      <sheetName val="ФХЛ"/>
      <sheetName val="расх.мат.на машины"/>
      <sheetName val="шахматка осн.произв."/>
      <sheetName val="шахматка всп. произв."/>
      <sheetName val="произ.-4"/>
      <sheetName val="калк-ГПР"/>
      <sheetName val="калк1- свод"/>
      <sheetName val="калк.вспом."/>
      <sheetName val="накладные"/>
      <sheetName val="Шахматная"/>
      <sheetName val="произв.прогр"/>
      <sheetName val="движение запасов"/>
      <sheetName val="Распр услуг"/>
      <sheetName val="цех  Ирколь"/>
      <sheetName val="Администр."/>
      <sheetName val="кальк-Инкай"/>
      <sheetName val="свод по цехам"/>
      <sheetName val="калк1-доб "/>
      <sheetName val="цены "/>
      <sheetName val="обв внутр.бл."/>
      <sheetName val="расчет погашГПР"/>
      <sheetName val="расчет стоим ГК"/>
      <sheetName val="Свод-шахм"/>
      <sheetName val="шах-осн"/>
      <sheetName val="прил20"/>
      <sheetName val="COVER PAGE"/>
      <sheetName val="I. BALANCE SHEET"/>
      <sheetName val="II. PROFIT &amp; LOSS"/>
      <sheetName val="III. CASH FLOW"/>
      <sheetName val="IV. Stmt of GAINS &amp; LOSSES"/>
      <sheetName val="1. Cash"/>
      <sheetName val="2. Securities"/>
      <sheetName val="3a. Trade Rec."/>
      <sheetName val="3b. Financial &amp; Other Rec."/>
      <sheetName val="3c. Other Rec. Affiliates"/>
      <sheetName val="4. Inventories"/>
      <sheetName val="5. Fixed Assets"/>
      <sheetName val="6a. Liabilities"/>
      <sheetName val="7. Other Accr.,Liab."/>
      <sheetName val="7a. Other Liab. Affiliates"/>
      <sheetName val="9. Equity"/>
      <sheetName val="10. Sales"/>
      <sheetName val="11. Interest Exp.,Inc. "/>
      <sheetName val="12. Other Inc.,Exp."/>
      <sheetName val="13. Leasing"/>
      <sheetName val="14. Related Parties"/>
      <sheetName val="15. Foreign Exchange Income"/>
      <sheetName val="16. Gains Losses FA"/>
      <sheetName val="17. Restructuring"/>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J"/>
      <sheetName val="K"/>
      <sheetName val="M"/>
      <sheetName val="N"/>
      <sheetName val="P-Prud"/>
      <sheetName val="P-30"/>
      <sheetName val="P-31"/>
      <sheetName val="129 Report"/>
      <sheetName val="Свод ВсП"/>
      <sheetName val="Остановка-2001-2005"/>
      <sheetName val="Остановка-2005"/>
      <sheetName val="Товар-2001"/>
      <sheetName val="Товар-2000"/>
      <sheetName val="Товар-2005"/>
      <sheetName val="Себест товар-2001"/>
      <sheetName val="Себест товар-2000"/>
      <sheetName val="Себест товар-2005"/>
      <sheetName val="ВсП 2001 -1"/>
      <sheetName val="ВсП 2001 -2"/>
      <sheetName val="ВсП 2005-1"/>
      <sheetName val="ВсП 2005-2"/>
      <sheetName val="автохоз"/>
      <sheetName val="калк.вспом.-4"/>
      <sheetName val="добыча раств."/>
      <sheetName val="Бух.шахм"/>
      <sheetName val="АБЗ"/>
      <sheetName val="шах-вспом"/>
      <sheetName val="мат на обв"/>
      <sheetName val="M-1.1"/>
      <sheetName val="M-1"/>
      <sheetName val="M-25"/>
      <sheetName val="M-30"/>
      <sheetName val="M-40"/>
      <sheetName val="M-50"/>
      <sheetName val="M-80"/>
      <sheetName val="M-90"/>
      <sheetName val="M-41_PBC_Akdala"/>
      <sheetName val="PBC_Mining"/>
      <sheetName val="расчплвед"/>
      <sheetName val="расч ведомость"/>
      <sheetName val="G-1.5"/>
      <sheetName val="G-1.50"/>
      <sheetName val="G-1.60"/>
      <sheetName val="G-1.60_(4)"/>
      <sheetName val="G-1.49_"/>
      <sheetName val="G-1.60 (2)"/>
      <sheetName val="A-10"/>
      <sheetName val="A-20"/>
      <sheetName val="Off-bal"/>
      <sheetName val="Comparison BS"/>
      <sheetName val="Comparison IS"/>
      <sheetName val="K-520"/>
      <sheetName val="K-535"/>
      <sheetName val="K-540"/>
      <sheetName val="новая _5"/>
      <sheetName val="Прил_1 к форме3"/>
      <sheetName val="Прил_2 к форме 3"/>
      <sheetName val="3.1"/>
      <sheetName val="14 "/>
      <sheetName val="отсроч налоги "/>
      <sheetName val="форма 2.2"/>
      <sheetName val="форма 1.1"/>
      <sheetName val="форма 2.1"/>
      <sheetName val="Форма 3.2"/>
      <sheetName val="ТМЗ "/>
      <sheetName val="прилож 5"/>
      <sheetName val="15 "/>
      <sheetName val="отсроч налоги СГХК"/>
      <sheetName val="внутригрупп. задолж. кор1"/>
      <sheetName val="расш к 2.8"/>
      <sheetName val="9 "/>
      <sheetName val="F-1,2"/>
      <sheetName val="F-3"/>
      <sheetName val="B-1"/>
      <sheetName val="B-2"/>
      <sheetName val="B-3"/>
      <sheetName val="B-5"/>
      <sheetName val="B-6"/>
      <sheetName val="B-7"/>
      <sheetName val="C-1"/>
      <sheetName val="C-2"/>
      <sheetName val="D-1"/>
      <sheetName val="D-2"/>
      <sheetName val="U-1"/>
      <sheetName val="U-2"/>
      <sheetName val="U-293"/>
      <sheetName val="BB"/>
      <sheetName val="CC"/>
      <sheetName val="DD-1"/>
      <sheetName val="FF"/>
      <sheetName val="FF-1"/>
      <sheetName val="EE"/>
      <sheetName val="SS"/>
      <sheetName val="40-1"/>
      <sheetName val="A_20"/>
      <sheetName val="I_Index"/>
      <sheetName val="Presentation"/>
      <sheetName val="FCFF"/>
      <sheetName val="Форма Николо"/>
      <sheetName val="ОДДС"/>
      <sheetName val="ОПУ"/>
      <sheetName val="10бб КВ без ЧВ с окомкованием"/>
      <sheetName val="вариант 4"/>
      <sheetName val="Движение ГП"/>
      <sheetName val="Рудник (2)"/>
      <sheetName val="ГКР"/>
      <sheetName val="Fin ind"/>
      <sheetName val="Work Cap"/>
      <sheetName val="ТОО СГХК 2004-2025"/>
      <sheetName val="Расшифр. оборуд."/>
      <sheetName val="структура с.сВыпуск-без КВ2 "/>
      <sheetName val="структура с.сВыпуск"/>
      <sheetName val="структура с.сВыпуск_КВ ГМЗ"/>
      <sheetName val="накладные расходы_2011"/>
      <sheetName val="Фин. рез."/>
      <sheetName val="цена урана"/>
      <sheetName val="Оборудование по РОФ"/>
      <sheetName val="СМР по РОФ"/>
      <sheetName val="Материалы по КВ"/>
      <sheetName val="Капзатраты (с 2006г)"/>
      <sheetName val="U-2 (2)"/>
      <sheetName val="Прил№14 без НДС"/>
      <sheetName val="проч расх"/>
      <sheetName val="ГМЗ по сс с выделением накл."/>
      <sheetName val="Услуги для Сареко"/>
      <sheetName val="Смета ГМЗ "/>
      <sheetName val="См у"/>
      <sheetName val="ФОТ ГМЗ"/>
      <sheetName val="ГМЗ по сс"/>
      <sheetName val="Балансы энергетики"/>
      <sheetName val="Расходы по реал."/>
      <sheetName val="Аренда и амортизация"/>
      <sheetName val="прил №3 ГМЗ (2)"/>
      <sheetName val="См у (2)"/>
      <sheetName val="прил №3 ГМЗ"/>
      <sheetName val="накладные расходы (2)"/>
      <sheetName val="накладные расходы"/>
      <sheetName val="Себестоимость Сравнение"/>
      <sheetName val="Склад Комар. руды"/>
      <sheetName val="Простой ГМЗ"/>
      <sheetName val="Себестоимость "/>
      <sheetName val="Мо"/>
      <sheetName val="Уран давальческий"/>
      <sheetName val="ХКПУ Южных РУ"/>
      <sheetName val="растворы ПВ ТОО &quot;Семизбай&quot;"/>
      <sheetName val="Уран собственный"/>
      <sheetName val="уран из руды"/>
      <sheetName val="уран из КВ ГМЗ"/>
      <sheetName val="уран из КВ Шантобе"/>
      <sheetName val="СХР из руды"/>
      <sheetName val="СХР из КВ ГМЗ"/>
      <sheetName val="Измел. уран. руды"/>
      <sheetName val="Дробл. уран. руды"/>
      <sheetName val="Au из конц. СКЗ Пирит (свод)"/>
      <sheetName val="Сплав Доре из СКЗ Пирит"/>
      <sheetName val="Au на сорбенте"/>
      <sheetName val="Au концентрат Аксу (свод)"/>
      <sheetName val="Au из руды Аксу (свод)"/>
      <sheetName val="Сплав Доре из Аксу"/>
      <sheetName val="Доизм-ние, цианир-ние, сорбция"/>
      <sheetName val="Флотация Аксу"/>
      <sheetName val="Измел. Аксу"/>
      <sheetName val="Дробл. Аксу"/>
      <sheetName val="Cu концентрат (свод)"/>
      <sheetName val="Флотация КТ"/>
      <sheetName val="Измел. КТ"/>
      <sheetName val="Дробл. КТ"/>
      <sheetName val="Распульповка СКЗ Пирит"/>
      <sheetName val="Руда Комар ФЗК (свод)"/>
      <sheetName val="Флотация ФЗК Ком"/>
      <sheetName val="Измел. ФЗК Ком"/>
      <sheetName val="Дробл. ФЗК Ком"/>
      <sheetName val="Руда Комар Доре (свод)"/>
      <sheetName val="Сплав Доре из Ком"/>
      <sheetName val="Цианир-ние, сорб Доре Ком "/>
      <sheetName val="Измел. Доре Ком"/>
      <sheetName val="Дробл. Доре Ком"/>
      <sheetName val="Руда Вас ФЗК (свод)"/>
      <sheetName val="Флотация ФЗК Вас"/>
      <sheetName val="Измел. ФЗК Вас"/>
      <sheetName val="Дробл. ФЗК Вас"/>
      <sheetName val="Печатные Ф кальк"/>
      <sheetName val="вспом.табл."/>
      <sheetName val="аморт. аренда"/>
      <sheetName val="расчет амортизации"/>
      <sheetName val="командировочные"/>
      <sheetName val="амортизация ГК"/>
      <sheetName val="Ф3 - 2"/>
      <sheetName val="8 а"/>
      <sheetName val="8д"/>
      <sheetName val="13б"/>
      <sheetName val="доп_к ф_14 и 20"/>
      <sheetName val="15а"/>
      <sheetName val="17_1"/>
      <sheetName val="17_2"/>
      <sheetName val="17_3"/>
      <sheetName val="МАКЕТ нов.ф.30"/>
      <sheetName val="30а"/>
      <sheetName val="33"/>
      <sheetName val="33а"/>
      <sheetName val="34"/>
      <sheetName val="34а"/>
      <sheetName val="35"/>
      <sheetName val="36"/>
      <sheetName val="37"/>
      <sheetName val="39"/>
      <sheetName val="41"/>
      <sheetName val="42"/>
      <sheetName val="45"/>
      <sheetName val="Форма 2 (2)"/>
      <sheetName val="Форма 1 (2)"/>
      <sheetName val="16 (3)"/>
      <sheetName val="16 (2)"/>
      <sheetName val="I-110"/>
      <sheetName val="F-505 (3)"/>
      <sheetName val="H-215(removed)"/>
      <sheetName val="H-220(removed)"/>
      <sheetName val="H - 230(removed)"/>
      <sheetName val="I - 510(remove)"/>
      <sheetName val="Движение ГПТП"/>
      <sheetName val="Движение ГП УП"/>
      <sheetName val="Движение ГПБП"/>
      <sheetName val="Движение ГП ОФ"/>
      <sheetName val="Движение ГП УМЗ"/>
      <sheetName val="Движение сырьяУМЗ"/>
      <sheetName val="Движение сырьяУП"/>
      <sheetName val="Движение сырьяБП"/>
      <sheetName val="Движение сырья ТП"/>
      <sheetName val="структура с.сУМЗ"/>
      <sheetName val="структура с.сУП"/>
      <sheetName val="структура с.сБП"/>
      <sheetName val="структура с.сТП"/>
      <sheetName val="структура с.сОФ"/>
      <sheetName val="cтрвп"/>
      <sheetName val="с.с вп"/>
      <sheetName val="Фин. рез.УМЗ"/>
      <sheetName val="Фин. рез.УП"/>
      <sheetName val="Фин. рез.БП"/>
      <sheetName val="Фин. рез.ТП"/>
      <sheetName val="Фин. рез.ОФ"/>
      <sheetName val="Фин. рез.проч"/>
      <sheetName val="движ_ден_средств"/>
      <sheetName val="сводУМЗ"/>
      <sheetName val="сводУП"/>
      <sheetName val="сводБП"/>
      <sheetName val="сводТП"/>
      <sheetName val="сводОФ"/>
      <sheetName val="Свод инвест"/>
      <sheetName val="УВЯЗКА-ЛИСТ НЕ УДАЛЯТЬ!!!"/>
      <sheetName val="движ_ден_средств (2)"/>
      <sheetName val="расходы по КПН"/>
      <sheetName val="100.00"/>
      <sheetName val="100.40"/>
      <sheetName val="проводки"/>
      <sheetName val="3 "/>
      <sheetName val="10 (1)"/>
      <sheetName val="12 (1)"/>
      <sheetName val="45(1)"/>
      <sheetName val="46"/>
      <sheetName val="47"/>
      <sheetName val="48"/>
      <sheetName val="49"/>
      <sheetName val="смета 2001 г"/>
      <sheetName val="накл 2001 УП"/>
      <sheetName val="УП всего"/>
      <sheetName val="Таблетки всего"/>
      <sheetName val="Таблетки (Д)"/>
      <sheetName val="Таблетки (С) "/>
      <sheetName val="ВВЭР - 1,6%"/>
      <sheetName val="ВВЭР - 2,4%"/>
      <sheetName val="ВВЭР - 3,0%-C"/>
      <sheetName val="ВВЭР - 3,3%-C"/>
      <sheetName val="ВВЭР - 3,3%-Д"/>
      <sheetName val="ВВЭР - 3,7%"/>
      <sheetName val="Всего двуокись дав"/>
      <sheetName val="Двуокись до 0,6%"/>
      <sheetName val="Двуокись из золы"/>
      <sheetName val="Двуокись из УРК - Candu"/>
      <sheetName val="Закись-окись из УРК"/>
      <sheetName val="Тетрафторид из УРК"/>
      <sheetName val="ГФУ - ОУП"/>
      <sheetName val="ГФУ - ЗНОУ"/>
      <sheetName val="Накладные  &quot;Р&quot; (600к)"/>
      <sheetName val="Накладные &quot;В&quot; (4к)"/>
      <sheetName val="КВ_00"/>
      <sheetName val="КВ_01"/>
      <sheetName val="КВ_02"/>
      <sheetName val="КВ_03"/>
      <sheetName val="КВ_04"/>
      <sheetName val="КВ_05"/>
      <sheetName val="КВ_06"/>
      <sheetName val="КВ_07"/>
      <sheetName val="КВ_08"/>
      <sheetName val="КВ_09"/>
      <sheetName val="КВ_10"/>
      <sheetName val="КВ_11"/>
      <sheetName val="КВ_12"/>
      <sheetName val="Свод для Сатыбалдиной"/>
      <sheetName val="5Для Лены)"/>
      <sheetName val="5-1"/>
      <sheetName val="5-2"/>
      <sheetName val="5-3"/>
      <sheetName val="5-4"/>
      <sheetName val="5-5"/>
      <sheetName val="5-6"/>
      <sheetName val="6-1"/>
      <sheetName val="6-2"/>
      <sheetName val="6-3"/>
      <sheetName val="6-4"/>
      <sheetName val="10-1"/>
      <sheetName val="10-2"/>
      <sheetName val="10-3"/>
      <sheetName val="10-4"/>
      <sheetName val="форма 11 А"/>
      <sheetName val="расш 11а 1кв 2010"/>
      <sheetName val="форма 11Б"/>
      <sheetName val="форма 11 А (2)"/>
      <sheetName val="Справка 2010"/>
      <sheetName val="12а (3)"/>
      <sheetName val="форма 15 "/>
      <sheetName val="форма 15А"/>
      <sheetName val="форма 15Б"/>
      <sheetName val="форма 16 "/>
      <sheetName val="форма 17-1"/>
      <sheetName val="форма 17-2 "/>
      <sheetName val="форма 17-2 (прилож 5)"/>
      <sheetName val="форма 17-2 (прилож 6)"/>
      <sheetName val="форма 17-3"/>
      <sheetName val="форма 17-4"/>
      <sheetName val="17-4 оконч"/>
      <sheetName val="Форма 20"/>
      <sheetName val="21   "/>
      <sheetName val="Нов 22 (измен)"/>
      <sheetName val="24 (2)"/>
      <sheetName val="26 (2)"/>
      <sheetName val="26(2)"/>
      <sheetName val="ф 28 12 мес 2010 "/>
      <sheetName val="форма 30"/>
      <sheetName val="форма 30 (приложение 6)"/>
      <sheetName val="43- Айнура"/>
      <sheetName val="форма 16   (2)"/>
      <sheetName val="форма 17-1 "/>
      <sheetName val="форма 17-3 (2)"/>
      <sheetName val="форма 17-4 (2)"/>
      <sheetName val="ф.100 новая форма "/>
      <sheetName val="свод до вн.об."/>
      <sheetName val="расш.для РАО"/>
      <sheetName val="расш.для РАО стр.310"/>
      <sheetName val="1.1."/>
      <sheetName val="1.2."/>
      <sheetName val="Графики_Гкал,тыс.руб."/>
      <sheetName val="3.2."/>
      <sheetName val="3.3."/>
      <sheetName val="4.2."/>
      <sheetName val="4.3."/>
      <sheetName val="4.4."/>
      <sheetName val="4.5."/>
      <sheetName val="4.6."/>
      <sheetName val="4.7."/>
      <sheetName val="5.1."/>
      <sheetName val="5.1_январь"/>
      <sheetName val="5.1_февраль"/>
      <sheetName val="5.1_март"/>
      <sheetName val="4 кв."/>
      <sheetName val=" год"/>
      <sheetName val="УП 33 свод."/>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штатное расписание"/>
      <sheetName val="Персонал 2007"/>
      <sheetName val="Услуги связи Рудник"/>
      <sheetName val="Командировки Рудник"/>
      <sheetName val="Услуги связи Офис"/>
      <sheetName val="подбор персонала (Офис+Рудник)"/>
      <sheetName val="канцтовары РУДНИК"/>
      <sheetName val="Свод ФОТ Руд"/>
      <sheetName val="Свод ФОТ АУП"/>
      <sheetName val="Премия за 2006 г."/>
      <sheetName val="канцтовары ОФИС"/>
      <sheetName val="Почта"/>
      <sheetName val="Банк.услуги"/>
      <sheetName val="Командировки АУП"/>
      <sheetName val="Налог на тр. АУП"/>
      <sheetName val="Экономическая литература"/>
      <sheetName val="хоз. расходы (Офис+Рудник)"/>
      <sheetName val="Смета адмрасходов АУП"/>
      <sheetName val="Смета адмрасходов Рудник"/>
      <sheetName val="ГПО"/>
      <sheetName val="Налог на тр. Рудник"/>
      <sheetName val="Содерж. хозтр. Рудник"/>
      <sheetName val="ГСМ Рудник"/>
      <sheetName val="представ."/>
      <sheetName val="Зем.налог"/>
      <sheetName val="Загряз. окр.ср."/>
      <sheetName val="Медстрах."/>
      <sheetName val="Налог с нерез."/>
      <sheetName val="Кредиты и %"/>
      <sheetName val="Офис мебель"/>
      <sheetName val="Налог на имущ. (Офис+Рудник)"/>
      <sheetName val="Оргтехника Офис"/>
      <sheetName val="Амортизация (Офис+Рудник)"/>
      <sheetName val="Содерж. хозтр. АУП "/>
      <sheetName val="ГСМ АУП"/>
      <sheetName val="Оргтехника Рудник"/>
      <sheetName val="1.Capex"/>
      <sheetName val="сводный план  инвест"/>
      <sheetName val="Смета ГРР"/>
      <sheetName val="План КВ 2007 с НДС"/>
      <sheetName val="сводный план финанс. инвестиций"/>
      <sheetName val="Финплан 2007"/>
      <sheetName val="адм. по форме Минфина"/>
      <sheetName val="баланс в ф. НАК"/>
      <sheetName val="для Бюджета1"/>
      <sheetName val="для Бюджета2"/>
      <sheetName val="незапл. капвлож."/>
      <sheetName val="произв прогр"/>
      <sheetName val="движ зап"/>
      <sheetName val="Financial plan"/>
      <sheetName val="Consolidated Investment Plan"/>
      <sheetName val="Consolidated Investment Pla (ф)"/>
      <sheetName val="Administrative expenses"/>
      <sheetName val="Расх. периода"/>
      <sheetName val="О доходах и расходах"/>
      <sheetName val="вознагр"/>
      <sheetName val="погашение ГРР"/>
      <sheetName val="[]Administrative expenses"/>
      <sheetName val="Пр программа 2010"/>
      <sheetName val="Движение запасов 2010"/>
      <sheetName val="распределение услуг"/>
      <sheetName val="кальк вспом"/>
      <sheetName val="Калькуляция добычи"/>
      <sheetName val="по месяцамФОТ"/>
      <sheetName val="расчетФОТ"/>
      <sheetName val="штаткаФОТ"/>
      <sheetName val="ГПР "/>
      <sheetName val="расчет погашений ГПР "/>
      <sheetName val="Обвязка на 2010"/>
      <sheetName val="водоснабжение"/>
      <sheetName val="продукты питания"/>
      <sheetName val="шахмотка"/>
      <sheetName val="Расчет командировок"/>
      <sheetName val="шахматка"/>
      <sheetName val="ОТ и ТБ"/>
      <sheetName val="Реализация ГП"/>
      <sheetName val="Погашение ГК"/>
      <sheetName val="План Закупа 2010 год"/>
      <sheetName val="16отч (2)"/>
      <sheetName val="16-ОИ"/>
      <sheetName val="16отч"/>
      <sheetName val="по месяцам"/>
      <sheetName val="штатка"/>
      <sheetName val="финансовый план"/>
      <sheetName val="административные расходы"/>
      <sheetName val="план инвестиций"/>
      <sheetName val="свод по финансированию"/>
      <sheetName val="расходы периода"/>
      <sheetName val="Кап.затраты"/>
      <sheetName val="Подписка"/>
      <sheetName val="Резервы"/>
      <sheetName val="%"/>
      <sheetName val="амортизацияОС"/>
      <sheetName val="амортизацияНМА"/>
      <sheetName val="Обучение"/>
      <sheetName val="Пр прог-200ОПВ"/>
      <sheetName val="Движение зап."/>
      <sheetName val="Summary_Rus_2q 2007"/>
      <sheetName val="Summary_Rus"/>
      <sheetName val="Historic Cost_Rus"/>
      <sheetName val="Historic Cost"/>
      <sheetName val="NUL_AMORT _Sum"/>
      <sheetName val="R-Data"/>
      <sheetName val="LOM-Mine"/>
      <sheetName val="DD&amp;A_Comp "/>
      <sheetName val="G&amp;A_Comp"/>
      <sheetName val="NUL_AMORT_Det"/>
      <sheetName val="LOM-COV"/>
      <sheetName val="LOM-CNT"/>
      <sheetName val="LOM-HL"/>
      <sheetName val="LOM-OS"/>
      <sheetName val="LOM-CAS"/>
      <sheetName val="LOM-CAST"/>
      <sheetName val="LOM-CASO"/>
      <sheetName val="LOM-BS"/>
      <sheetName val="LOM-CF"/>
      <sheetName val="LOM-CFD"/>
      <sheetName val="LOM-LJVC"/>
      <sheetName val="LOM-AFE"/>
      <sheetName val="LOM-ASMP-Tonnes"/>
      <sheetName val="LOM-ASMP-Grade"/>
      <sheetName val="LOM-ASMP-Recovery"/>
      <sheetName val="LOM-ASMP-Sales"/>
      <sheetName val="LOM-ASMP-OC"/>
      <sheetName val="LOM-ASMP-CD"/>
      <sheetName val="LOM-ASMP-CAPX"/>
      <sheetName val="LOM-ASMP-NC"/>
      <sheetName val="LOM-TEMP"/>
      <sheetName val="AICP Targets"/>
      <sheetName val="CONS"/>
      <sheetName val="(NUL)Financial Data "/>
      <sheetName val="(NUL)kpi"/>
      <sheetName val="3.2"/>
      <sheetName val="3.3.1"/>
      <sheetName val="3.3.3"/>
      <sheetName val="Comp"/>
      <sheetName val="Supply"/>
      <sheetName val="(ZNJV)Financial Data"/>
      <sheetName val="(ZNJV)Highlight Stats"/>
      <sheetName val="(ZNJV)kpi"/>
      <sheetName val="DR-Chart Data"/>
      <sheetName val="Report Index"/>
      <sheetName val="DR-COV"/>
      <sheetName val="DR-CONT"/>
      <sheetName val="DR-HL"/>
      <sheetName val="DR-AUPROD"/>
      <sheetName val="DR-CSHCST"/>
      <sheetName val="DR-IS"/>
      <sheetName val="DR-CAS"/>
      <sheetName val="DR-CASO"/>
      <sheetName val="DR-CAST"/>
      <sheetName val="DR-BS"/>
      <sheetName val="DR-CF"/>
      <sheetName val="DR-OPCC"/>
      <sheetName val="98F-COV"/>
      <sheetName val="98F-CONT"/>
      <sheetName val="98F-HL"/>
      <sheetName val="98F-BS"/>
      <sheetName val="98F-IS"/>
      <sheetName val="98F-CAS"/>
      <sheetName val="98F-CASO"/>
      <sheetName val="98F-CASG"/>
      <sheetName val="98F-CNM"/>
      <sheetName val="98F-CF"/>
      <sheetName val="98F-LJVC"/>
      <sheetName val="98F-CE"/>
      <sheetName val="99F-COV"/>
      <sheetName val="99F-CONT"/>
      <sheetName val="99F-BS"/>
      <sheetName val="99F-IS"/>
      <sheetName val="99F-CAS"/>
      <sheetName val="99F-CASO"/>
      <sheetName val="99F-CASG"/>
      <sheetName val="99F-LJVC"/>
      <sheetName val="99F-CF"/>
      <sheetName val="LOM-IS"/>
      <sheetName val="Datax"/>
      <sheetName val="LJVC"/>
      <sheetName val="ZNJV - Financial Data"/>
      <sheetName val="ZMont Highlight Stats"/>
      <sheetName val="2001 Bonus"/>
      <sheetName val="2001 Bonus Chart"/>
      <sheetName val="Leachpad INV"/>
      <sheetName val="1-9_LPX_CB"/>
      <sheetName val="Economic Effect"/>
      <sheetName val="FRE"/>
      <sheetName val="Gold_Prod"/>
      <sheetName val="reclamation"/>
      <sheetName val="NRV"/>
      <sheetName val="Finc Comments(month)"/>
      <sheetName val="Finc Comments (QTD)"/>
      <sheetName val="Var"/>
      <sheetName val="FLSH-COV"/>
      <sheetName val="FLASH-1"/>
      <sheetName val="FLASH-2"/>
      <sheetName val="(ZNJV)FS"/>
      <sheetName val="(ZNJV)IS"/>
      <sheetName val="(ZNJV)BS"/>
      <sheetName val="(ZNJV)CF"/>
      <sheetName val="ZNJV(OP)"/>
      <sheetName val="(NUL)FS"/>
      <sheetName val="Hyperion JE"/>
      <sheetName val="Comments (5A)"/>
      <sheetName val="Zmont"/>
      <sheetName val="DR-CNT"/>
      <sheetName val="DR-GP"/>
      <sheetName val="DR-CSHC"/>
      <sheetName val="DR-NCN"/>
      <sheetName val="DR-HL(mt)_var"/>
      <sheetName val="DR-HL(mt)"/>
      <sheetName val="DR-HL(mt) (2)"/>
      <sheetName val="DR-HL(imp)"/>
      <sheetName val="DR-HL(imp) (2)"/>
      <sheetName val="DR-OS"/>
      <sheetName val="DR-CC"/>
      <sheetName val="DR-CFD"/>
      <sheetName val="DR-LJVC"/>
      <sheetName val="DR-AFE"/>
      <sheetName val="01F-COV "/>
      <sheetName val="01F-CNT"/>
      <sheetName val="01_COMP"/>
      <sheetName val="01-HL"/>
      <sheetName val="01F-OS"/>
      <sheetName val="01F-CAS"/>
      <sheetName val="01F-CASO"/>
      <sheetName val="01F-CAST"/>
      <sheetName val="01F-BS"/>
      <sheetName val="01F-CF"/>
      <sheetName val="01F-CFD"/>
      <sheetName val="01F-LJVC"/>
      <sheetName val="01F-AFE"/>
      <sheetName val="01F-CD "/>
      <sheetName val="01F-LchInv"/>
      <sheetName val="01F-LchPd"/>
      <sheetName val="02F-COV"/>
      <sheetName val="02F-CNT"/>
      <sheetName val="02_COMP"/>
      <sheetName val="02-HL"/>
      <sheetName val="02F-OS"/>
      <sheetName val="02F-CAS"/>
      <sheetName val="02F-CASO"/>
      <sheetName val="02F-CAST"/>
      <sheetName val="02F-BS"/>
      <sheetName val="02F-CF"/>
      <sheetName val="02F-CFD"/>
      <sheetName val="02F-LJVC"/>
      <sheetName val="02-AFE"/>
      <sheetName val="02F-LchInv "/>
      <sheetName val="02F-LchPd"/>
      <sheetName val="02F-CD"/>
      <sheetName val="FCAST-TEMP"/>
      <sheetName val="LOM-ASMP"/>
      <sheetName val="LOM-RES"/>
      <sheetName val="LOM-RATIO_LORC "/>
      <sheetName val="LOM-RATIO_DSC"/>
      <sheetName val="LOM-AFE (2)"/>
      <sheetName val="LOM-CD"/>
      <sheetName val="FLASH-x"/>
      <sheetName val="@RiskDistributions"/>
      <sheetName val="FinancialStatements"/>
      <sheetName val="PhysicalSummary"/>
      <sheetName val="ProjectSummary2b"/>
      <sheetName val="ProjectSummary1b"/>
      <sheetName val="SmeltingRefining"/>
      <sheetName val="Royalties"/>
      <sheetName val="G&amp;A"/>
      <sheetName val="WasteStrippingAdj"/>
      <sheetName val="Processing"/>
      <sheetName val="ProcessingCapitalDetail2B"/>
      <sheetName val="Reconciliation2B"/>
      <sheetName val="TailingsDam"/>
      <sheetName val="MinFltDepn"/>
      <sheetName val="ProcDepr"/>
      <sheetName val="ProcessingCapitalDetail2A"/>
      <sheetName val="Reconciliation2A"/>
      <sheetName val="Module4"/>
      <sheetName val="Jul04CapReconDAB (2)"/>
      <sheetName val="Jul04OpResults"/>
      <sheetName val="Jul04NewmontReturns"/>
      <sheetName val="Jul04CapReconDAB"/>
      <sheetName val="Jul04CapRecon"/>
      <sheetName val="Jul04CapRecon (2)"/>
      <sheetName val="Jul04CapRecon (3)"/>
      <sheetName val="KEYFACTS"/>
      <sheetName val="INC"/>
      <sheetName val="waterfall"/>
      <sheetName val="waterfall2002"/>
      <sheetName val="WF sales"/>
      <sheetName val="WF sales 2002"/>
      <sheetName val="cost per oz graph"/>
      <sheetName val="cost per oz graph 2002"/>
      <sheetName val="Admin &amp; Explor"/>
      <sheetName val="BALSHEET New"/>
      <sheetName val="Quarter"/>
      <sheetName val="yearly"/>
      <sheetName val="Explor"/>
      <sheetName val="Admin"/>
      <sheetName val="EMPLOY"/>
      <sheetName val="INC_SORS"/>
      <sheetName val="Monthlybudget"/>
      <sheetName val="YTD Actual"/>
      <sheetName val="YTD budget"/>
      <sheetName val="INC_SORS2002"/>
      <sheetName val="YTD2002 Actual"/>
      <sheetName val="OPVARNCE"/>
      <sheetName val="YTD OV"/>
      <sheetName val="2002 Quarter"/>
      <sheetName val="2002 variance"/>
      <sheetName val="Yanacocha"/>
      <sheetName val="Kori Kollo"/>
      <sheetName val="Z-Mont"/>
      <sheetName val="Batu Hijau"/>
      <sheetName val="Minahasa"/>
      <sheetName val="September"/>
      <sheetName val="MTD Sales"/>
      <sheetName val="YTD Sales"/>
      <sheetName val="Text_Input"/>
      <sheetName val="Copy_Depn Rates"/>
      <sheetName val="Copy_Trans Link"/>
      <sheetName val="Copy_Actuals"/>
      <sheetName val="Data_Input_AUD"/>
      <sheetName val="Data_Input"/>
      <sheetName val="Capital_Input_AUD"/>
      <sheetName val="Capital_Input"/>
      <sheetName val="Copy_EBIT"/>
      <sheetName val="FS_AUD"/>
      <sheetName val="FS"/>
      <sheetName val="FS Account Map"/>
      <sheetName val="Import to HSF"/>
      <sheetName val="NAL Hyperion Load"/>
      <sheetName val="Budget SK Operator"/>
      <sheetName val="Cost Centers"/>
      <sheetName val="Expense Elements"/>
      <sheetName val="NAV Summary"/>
      <sheetName val="NAV"/>
      <sheetName val="TVX Financials"/>
      <sheetName val="TVX Newmont"/>
      <sheetName val="La Coipa"/>
      <sheetName val="La Coipa DCF"/>
      <sheetName val="Crixas"/>
      <sheetName val="Crixas DCF"/>
      <sheetName val="Brasilia"/>
      <sheetName val="Brasilia DCF"/>
      <sheetName val="Musselwhite"/>
      <sheetName val="Musselwhite DCF"/>
      <sheetName val="New Britannia"/>
      <sheetName val="New Britannia DCF"/>
      <sheetName val="Rev Record"/>
      <sheetName val="DC1"/>
      <sheetName val="App 1"/>
      <sheetName val="Mass"/>
      <sheetName val="CCD"/>
      <sheetName val="Data_Input (NZD-Metric)"/>
      <sheetName val="Capital_Input (NZD)"/>
      <sheetName val="FS (NZD)"/>
      <sheetName val="Text_Input (2)"/>
      <sheetName val="КоэфСУН"/>
      <sheetName val="HF 1.08.2001"/>
      <sheetName val="HF 1.04.2001"/>
      <sheetName val="ПередУдНорм"/>
      <sheetName val="СУН(июль)"/>
      <sheetName val="ПередУдНорм (1.04.2001)"/>
      <sheetName val="СУН(июль) (1.04.2001)"/>
      <sheetName val="СУН(июль) (2)"/>
      <sheetName val="СУН(июль) (3)"/>
      <sheetName val="СУН(июль) (4)"/>
      <sheetName val="Трудоемк"/>
      <sheetName val="СУН(окт01) (3)"/>
      <sheetName val="ВидТаГП"/>
      <sheetName val="ВидNbГП"/>
      <sheetName val="ВидHFГП"/>
      <sheetName val="БалГПТа"/>
      <sheetName val="БалГПNb"/>
      <sheetName val="БалГПHF"/>
      <sheetName val="БалГПДругие"/>
      <sheetName val="БалансГП"/>
      <sheetName val="БалПМТа"/>
      <sheetName val="БалПМNb"/>
      <sheetName val="БалПМHF"/>
      <sheetName val="БалСТа"/>
      <sheetName val="БалСNb"/>
      <sheetName val="Nb"/>
      <sheetName val="HF"/>
      <sheetName val="SnВеРуда"/>
      <sheetName val="ИтогоТП"/>
      <sheetName val="ИтогоТа"/>
      <sheetName val="ИтогоNb"/>
      <sheetName val="ИтогоHF"/>
      <sheetName val="Тантал(Группа1)"/>
      <sheetName val="Порошки НВ(Группа2) "/>
      <sheetName val="Nb(Группа 3)"/>
      <sheetName val="Sn(Группа 4)"/>
      <sheetName val="ФК-60(Группа 5)"/>
      <sheetName val="HF(Группа 6)"/>
      <sheetName val="Бронза(Группа7)"/>
      <sheetName val="Графики (ТСамоок)"/>
      <sheetName val="РаспрКВ(Суммы)"/>
      <sheetName val="HF(Сушка)"/>
      <sheetName val="HF(Д)"/>
      <sheetName val="HF(Ж)"/>
      <sheetName val="HF(А)"/>
      <sheetName val="HF(В,Г)"/>
      <sheetName val="HF(Е)"/>
      <sheetName val="HF(п70)"/>
      <sheetName val="HF(ПЭГ)"/>
      <sheetName val="Та (формат УП БП)"/>
      <sheetName val="Nb (формат УП БП)"/>
      <sheetName val="HF(формат УП БП)"/>
      <sheetName val="ИтогоТП (формат УП БП)"/>
      <sheetName val="ИП"/>
      <sheetName val="РаспрКВ(д)"/>
      <sheetName val="БалТа"/>
      <sheetName val="Цены(группы)"/>
      <sheetName val="Nb(кол)"/>
      <sheetName val="ТолТаС"/>
      <sheetName val="ТовТаС"/>
      <sheetName val="ТолNbС"/>
      <sheetName val="ТовNbС"/>
      <sheetName val="ЦеныВспМ"/>
      <sheetName val="Та(ФН)"/>
      <sheetName val="Nb(ФН)"/>
      <sheetName val="Ве(ФН)"/>
      <sheetName val="HF(ФН)"/>
      <sheetName val="Накл+ФОТ"/>
      <sheetName val="свод по статьям"/>
      <sheetName val="ПерН Нб"/>
      <sheetName val="ПерН HF"/>
      <sheetName val="ПерНВе"/>
      <sheetName val="ПерН Та"/>
      <sheetName val="УдН ФТК"/>
      <sheetName val="ИтогоТаПрод"/>
      <sheetName val="Note"/>
      <sheetName val="Flash_Report_CUM(eur)Dec"/>
      <sheetName val="Flash_Report_CUM(rur)Dec"/>
      <sheetName val="Flash_CUM(eur)Jan-Nov"/>
      <sheetName val="Flash_CUM(rur)Jan-Nov"/>
      <sheetName val="Flash Report(EUR)with ajust"/>
      <sheetName val="Flash Report(RUR)with adjust"/>
      <sheetName val="Calculat.Depr.Exp"/>
      <sheetName val="Flash Report SDC(RUR)"/>
      <sheetName val="CumJan-Dec(detail)"/>
      <sheetName val="Accumul_Jan-Nov(detail)"/>
      <sheetName val="Dec_ SDC(detail)adjust"/>
      <sheetName val="Dec_ SDC(detail)"/>
      <sheetName val="Perm"/>
      <sheetName val="Ivanovo"/>
      <sheetName val="Novgorod"/>
      <sheetName val="Peterburg"/>
      <sheetName val="Samara"/>
      <sheetName val="Saransk"/>
      <sheetName val="Rostov"/>
      <sheetName val="Kursk"/>
      <sheetName val="Center"/>
      <sheetName val="Povolzhje"/>
      <sheetName val="HQ Star"/>
      <sheetName val="Taxes Adjust"/>
      <sheetName val="accruals"/>
      <sheetName val="Bad debts"/>
      <sheetName val="MF Adjust"/>
      <sheetName val="Note1"/>
      <sheetName val="11m 2000 DT"/>
      <sheetName val="IAS DT Forecast 2000"/>
      <sheetName val="DT GAAP IAS  Rollforward 2000"/>
      <sheetName val="GAAP DT (abstr. FRANGO) 2000"/>
      <sheetName val="IAS DT (abstr. FRANGO) 2000"/>
      <sheetName val="IAS DT (abstr.  Models) 2000"/>
      <sheetName val="IAS DT From Models 1999"/>
      <sheetName val="Summary from FA registers 2000"/>
      <sheetName val="TD Perm 2000"/>
      <sheetName val="TD Ivanovo 2000"/>
      <sheetName val="TD Kursk 2000"/>
      <sheetName val="TD Saransk 2000"/>
      <sheetName val="TD Povolzhe 2000"/>
      <sheetName val="TD Bavaria 2000"/>
      <sheetName val="TD Rosar 2000"/>
      <sheetName val="TD Klin 2000"/>
      <sheetName val="TD Star 2000"/>
      <sheetName val="TD Yantar 2000"/>
      <sheetName val="TD Desna 2000"/>
      <sheetName val="TD Rogan 2000"/>
      <sheetName val="TD NSD 2000"/>
      <sheetName val=" Provision for IT at 30 % 1999"/>
      <sheetName val="Income Tax for 1999 FS"/>
      <sheetName val="DT SUMMARY IAS &amp; GAAP 2000"/>
      <sheetName val="DT by Co 1999"/>
      <sheetName val="DT 1999 (abst. from model)"/>
      <sheetName val="FS correction"/>
      <sheetName val="Allowance"/>
      <sheetName val="DT SUMMARY GAAP 2000 (ver.2)"/>
      <sheetName val="DT SUMMARY GAAP 2000 (ver.1)"/>
      <sheetName val="DT 2000 (abst. from Frango)"/>
      <sheetName val="DT IAS 2000"/>
      <sheetName val="DT disclosure variants"/>
      <sheetName val="DT disclosure"/>
      <sheetName val="DT SUMMARY GAAP 2000"/>
      <sheetName val="Январь-июль"/>
      <sheetName val="Январь-август"/>
      <sheetName val="Январь-а"/>
      <sheetName val="Январь-Сентябрь"/>
      <sheetName val="январь-октябрь"/>
      <sheetName val="Q1,2,3,4 2000 TB &amp; Cons"/>
      <sheetName val="IAS DT"/>
      <sheetName val="DT Rollforward."/>
      <sheetName val="GAAP DT (abstr. from FRANGO)"/>
      <sheetName val="IAS DT (abstr. from FRANGO)"/>
      <sheetName val="IAS DT (abstr. from Models)"/>
      <sheetName val="IAS DT From Models"/>
      <sheetName val="Summary from register"/>
      <sheetName val="TD Perm"/>
      <sheetName val="TD Ivanovo"/>
      <sheetName val="TD Kursk"/>
      <sheetName val="TD Saransk"/>
      <sheetName val="TD Povolzhe"/>
      <sheetName val="TD Bavaria"/>
      <sheetName val="TD Rosar"/>
      <sheetName val="TD Klin"/>
      <sheetName val="TD Star"/>
      <sheetName val="TD Yantar"/>
      <sheetName val="TD Desna"/>
      <sheetName val="TD Rogan"/>
      <sheetName val="TD NSD"/>
      <sheetName val="Income Tax"/>
      <sheetName val="TD SUMMARY IAS &amp; GAAP"/>
      <sheetName val="TD SUMMARY GAAP"/>
      <sheetName val="DT By Co"/>
      <sheetName val="DT Group GAAP"/>
      <sheetName val="12m 2000 Trial Balnce &amp; Conso"/>
      <sheetName val="Database (RUR)"/>
      <sheetName val="Database RUR 1"/>
      <sheetName val="Database RUR per Hl"/>
      <sheetName val="By brand RUR"/>
      <sheetName val="By DC per RUR"/>
      <sheetName val="By DC per hl"/>
      <sheetName val="February (KRUR)"/>
      <sheetName val="оргтехника и мебель"/>
      <sheetName val="земл работы"/>
      <sheetName val="ограждение"/>
      <sheetName val="стоимость стр-ва"/>
      <sheetName val="аморт-я бух"/>
      <sheetName val="аморт-я нал"/>
      <sheetName val="бюджет произ-ва"/>
      <sheetName val="займ"/>
      <sheetName val="доставка 30"/>
      <sheetName val="ДР"/>
      <sheetName val="риск"/>
      <sheetName val="ФА (2 ЭТАП)"/>
      <sheetName val="ФА 1ЭТАП"/>
      <sheetName val="таб 1"/>
      <sheetName val="таб 2"/>
      <sheetName val="таб 3"/>
      <sheetName val="займ (2)"/>
      <sheetName val="Database per hl Mar YTD"/>
      <sheetName val="Database per hl Mar YTD SIL"/>
      <sheetName val="RUR By site"/>
      <sheetName val="RUR By hl"/>
      <sheetName val="by pack RUR"/>
      <sheetName val="by pack per hl"/>
      <sheetName val="by DC RUR"/>
      <sheetName val="by DC RUR per hl"/>
      <sheetName val="March YTD RUR"/>
      <sheetName val="Database (RUR)Mar"/>
      <sheetName val="March RUR"/>
      <sheetName val="NWABC"/>
      <sheetName val="Database per hl Mar YTD (2)"/>
      <sheetName val="Sheet2 (2)"/>
      <sheetName val="by pack RUR per hl"/>
      <sheetName val="by pack EUR per hl "/>
      <sheetName val="Database (RUR)Mar per hl"/>
      <sheetName val="by site"/>
      <sheetName val="by site per hl"/>
      <sheetName val="BY PACK"/>
      <sheetName val="BY PACK 2 HL"/>
      <sheetName val="HO"/>
      <sheetName val="Logistics"/>
      <sheetName val="Logistics (2)"/>
      <sheetName val="Logistics (3)"/>
      <sheetName val="Brewery Based Affiliates"/>
      <sheetName val="ИнвестКалендарьПБИ "/>
      <sheetName val="расчеты поПБ аман (2)"/>
      <sheetName val="расчеты поПБ аман"/>
      <sheetName val="ЩЗ"/>
      <sheetName val="зим.сод.11"/>
      <sheetName val="зим.сод.12"/>
      <sheetName val="заготовка"/>
      <sheetName val="ОГМ"/>
      <sheetName val="КАД"/>
      <sheetName val="адм.расх. БДиР"/>
      <sheetName val=" 2010 детализация"/>
      <sheetName val="KPI проект"/>
      <sheetName val=" БДР"/>
      <sheetName val="расх на пер"/>
      <sheetName val="пер."/>
      <sheetName val="пос."/>
      <sheetName val="Техс-е"/>
      <sheetName val="Календарный график"/>
      <sheetName val="адм расходы (2)"/>
      <sheetName val="линей"/>
      <sheetName val="мобил"/>
      <sheetName val="Догов.цена "/>
      <sheetName val="1-1-1"/>
      <sheetName val="1-1-2"/>
      <sheetName val="1-1-3"/>
      <sheetName val="1-1-4"/>
      <sheetName val="1-1-5"/>
      <sheetName val="1-1-6"/>
      <sheetName val="2-1"/>
      <sheetName val="2-2"/>
      <sheetName val="2-3-1"/>
      <sheetName val="2-3-2"/>
      <sheetName val="2-3-3"/>
      <sheetName val="2-3-4"/>
      <sheetName val="2-3-5"/>
      <sheetName val="2-3-6"/>
      <sheetName val="2-3-7"/>
      <sheetName val="2-3-8"/>
      <sheetName val="2-3-9"/>
      <sheetName val="2-3-10"/>
      <sheetName val="2-3-11"/>
      <sheetName val="2-4-1"/>
      <sheetName val="8-1-1"/>
      <sheetName val="8-1-2"/>
      <sheetName val="8-1-3"/>
      <sheetName val="11 лот"/>
      <sheetName val="Ср.ремонт"/>
      <sheetName val="ТР ОК"/>
      <sheetName val="Произв Расх"/>
      <sheetName val="Адм расх"/>
      <sheetName val="Расх Реал"/>
      <sheetName val="Расх реклама"/>
      <sheetName val="Инвест Расх"/>
      <sheetName val="Кодировка"/>
      <sheetName val="Свод по месяцам"/>
      <sheetName val="тн.км."/>
      <sheetName val="KPI год"/>
      <sheetName val="ПРР"/>
      <sheetName val="запчасти"/>
      <sheetName val="КГР "/>
      <sheetName val="план фин."/>
      <sheetName val="CAPEX 583"/>
      <sheetName val="Гарантии "/>
      <sheetName val="КТЛК"/>
      <sheetName val="вирген"/>
      <sheetName val="ФП"/>
      <sheetName val="ККБ"/>
      <sheetName val="ГСМ "/>
      <sheetName val="связь "/>
      <sheetName val="жилье"/>
      <sheetName val="норма"/>
      <sheetName val="Расцен"/>
      <sheetName val="механизм"/>
      <sheetName val="ОТиТБ"/>
      <sheetName val="бюджет 2011"/>
      <sheetName val="новая"/>
      <sheetName val="Формат отчёта БДР"/>
      <sheetName val="Формат отчёта БДДС"/>
      <sheetName val="Баланс ККБ"/>
      <sheetName val="ОПУ ККБ"/>
      <sheetName val="ДДС ККБ"/>
      <sheetName val="межфирм.реал."/>
      <sheetName val="межфирм.перетоки"/>
      <sheetName val="к балансу"/>
      <sheetName val="ОДР"/>
      <sheetName val="Расчет ДМ"/>
      <sheetName val="элим.баланс"/>
      <sheetName val="Элим P&amp;L"/>
      <sheetName val="прод.элим PL"/>
      <sheetName val="элим ДДС"/>
      <sheetName val="Зерде ГФ"/>
      <sheetName val="Зерде ГПР (2)"/>
      <sheetName val=" суб"/>
      <sheetName val="материал"/>
      <sheetName val="план фин от 23.04 "/>
      <sheetName val="сводная вариант2"/>
      <sheetName val=" петропавл вариант2"/>
      <sheetName val="11 лот вариант2"/>
      <sheetName val="БДДС ЩБКЗ Вариант 2"/>
      <sheetName val="БДДС Кост Вариант 2"/>
      <sheetName val="БДДСОбход кокш вариант2"/>
      <sheetName val="БДДСактобе вариант2"/>
      <sheetName val="сот.связь"/>
      <sheetName val="диаграмма дивид"/>
      <sheetName val="Реквизит"/>
      <sheetName val="ТарифСистема"/>
      <sheetName val="ШтатСпециал"/>
      <sheetName val="ТарифСеткаРаб"/>
      <sheetName val="ШтатСпециал посл с расст"/>
      <sheetName val="ШтатСпециал посл"/>
      <sheetName val="ШтатСпециал посл (2)"/>
      <sheetName val="расстан"/>
      <sheetName val="Произв календарь"/>
      <sheetName val="Бланк№1"/>
      <sheetName val="Бланк№2"/>
      <sheetName val="Бланк№3"/>
      <sheetName val="Вредность"/>
      <sheetName val="сменность"/>
      <sheetName val="суммир учет"/>
      <sheetName val="KPI с учетом собств произ-ва"/>
      <sheetName val="KPI на сторону"/>
      <sheetName val="свод БДР ОГМ"/>
      <sheetName val="Расшифровка доходов"/>
      <sheetName val="п. №1"/>
      <sheetName val="точка"/>
      <sheetName val="KPI "/>
      <sheetName val="KPI  (2)"/>
      <sheetName val="ЩЗ БДР max"/>
      <sheetName val="ЩЗ БДР min"/>
      <sheetName val="Зарплата и питание"/>
      <sheetName val="Рем.фонд"/>
      <sheetName val="Расход ГСМ"/>
      <sheetName val="ППР"/>
      <sheetName val="ЩЗ свод БДР"/>
      <sheetName val="перемен. расх"/>
      <sheetName val="пост.расх."/>
      <sheetName val="адм. расходы"/>
      <sheetName val="операц. расх"/>
      <sheetName val="рачет потребности транспорта"/>
      <sheetName val="приложение к ППР-июль-октябрь"/>
      <sheetName val="ППР нояб-декаб"/>
      <sheetName val="Амортиз.2010"/>
      <sheetName val="ОГМ (2)"/>
      <sheetName val="выбытие по осн деят"/>
      <sheetName val="Планова себ-ть"/>
      <sheetName val="Перечень ОС 01.01.09"/>
      <sheetName val="Граф гашения по лизингу 5завод"/>
      <sheetName val="для ДДС"/>
      <sheetName val="Ремонт автортансп"/>
      <sheetName val="ст-ть м.час экск 5,2 м3"/>
      <sheetName val="План продаж "/>
      <sheetName val="Формат БДДС"/>
      <sheetName val="свод БДДС"/>
      <sheetName val="ОтчетДДС"/>
      <sheetName val="Основн деят"/>
      <sheetName val="адм расх (2)"/>
      <sheetName val="сандвик ремБЮД"/>
      <sheetName val="метсо ремБЮД"/>
      <sheetName val="Бюджет адм. расходов"/>
      <sheetName val="выбытие по осн деят (2)"/>
      <sheetName val="СДСУ-1-3  ремБЮД"/>
      <sheetName val="БДДС ОГМ"/>
      <sheetName val="Осн.деят.ОГМ"/>
      <sheetName val="адм.расх."/>
      <sheetName val="план закупа"/>
      <sheetName val="Формат БДДС1"/>
      <sheetName val="Основн деят1"/>
      <sheetName val="адм расх (2)1"/>
      <sheetName val="Калькуляц по карьеру БДДС"/>
      <sheetName val="План продаж БДДС"/>
      <sheetName val="Граф гашения по лизингу 5за (2)"/>
      <sheetName val="БДР ОГМ (по дням)"/>
      <sheetName val="УУ Нурлан"/>
      <sheetName val="запч.по дням"/>
      <sheetName val="ИТР"/>
      <sheetName val="т-км"/>
      <sheetName val="Мчас"/>
      <sheetName val="Мчас (2)"/>
      <sheetName val="Доход ОГМ"/>
      <sheetName val="Доход ОГМ (2)"/>
      <sheetName val="Календарный ГСМ"/>
      <sheetName val="ГСМ по лотам"/>
      <sheetName val="ГСМ по лотам (2)"/>
      <sheetName val="Амортиз."/>
      <sheetName val="черн."/>
      <sheetName val="Реком Справочник Генподрядчиков"/>
      <sheetName val="транспорт и механизмы"/>
      <sheetName val="Калькуляц по карьеру"/>
      <sheetName val="План выпуска"/>
      <sheetName val="Ремонт заводов"/>
      <sheetName val="расх на пер (2)"/>
      <sheetName val="вспом.лист"/>
      <sheetName val="KPI  (3)"/>
      <sheetName val="ЩЗ свод БДР (2)"/>
      <sheetName val="адм"/>
      <sheetName val="Себ-ть самос-ов"/>
      <sheetName val="Себ-ть техн"/>
      <sheetName val="норма гсм"/>
      <sheetName val="расц субчик "/>
      <sheetName val="тариф сетка"/>
      <sheetName val="Наим. транс"/>
      <sheetName val="себ-ть"/>
      <sheetName val="ГСМ в тенге"/>
      <sheetName val="рем.тенге"/>
      <sheetName val="Рем.часы"/>
      <sheetName val="ГСМ (литр)"/>
      <sheetName val="Маш.час"/>
      <sheetName val="наим.Запч"/>
      <sheetName val="пост.расходы"/>
      <sheetName val="SUAD_2003"/>
      <sheetName val="SAD_311203_e"/>
      <sheetName val="Global BS"/>
      <sheetName val="Global IS"/>
      <sheetName val="Final ER"/>
      <sheetName val="F-120-Trial OB"/>
      <sheetName val="BS_disclosures"/>
      <sheetName val="IS_disclosures"/>
      <sheetName val="LScheck"/>
      <sheetName val="SAD"/>
      <sheetName val="NBRK"/>
      <sheetName val="O-230"/>
      <sheetName val="Bank700"/>
      <sheetName val="Reports"/>
      <sheetName val="Graphs"/>
      <sheetName val="Analysis"/>
      <sheetName val="Actual 2003"/>
      <sheetName val="Forecast 2003"/>
      <sheetName val="Dat"/>
      <sheetName val="Year End"/>
      <sheetName val="Rolling 12"/>
      <sheetName val="Deferred Tax-F25"/>
      <sheetName val="F 29"/>
      <sheetName val="std tabel"/>
      <sheetName val="Budget 2003"/>
      <sheetName val="Actual 2002"/>
      <sheetName val="Reporting Schedule"/>
      <sheetName val="Settings - Admin"/>
      <sheetName val="Tabeller"/>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PIT&amp;PP(2)"/>
      <sheetName val="Зарплата_Kаз"/>
      <sheetName val="Расчет_Каз"/>
      <sheetName val="Накопител. пенс. "/>
      <sheetName val="Перерасчет"/>
      <sheetName val="Зарплата_Ин"/>
      <sheetName val="Расчет_Ин"/>
      <sheetName val="PIT&amp;PP"/>
      <sheetName val="B1.1"/>
      <sheetName val="B1.2"/>
      <sheetName val="31.12.2003"/>
      <sheetName val="Intercompany transactions"/>
      <sheetName val="Consol table BS_P&amp;L 12m1999"/>
      <sheetName val="Consol table BS_P&amp;L 12m1998"/>
      <sheetName val="3310.36(2004)"/>
      <sheetName val="3110.36(2003)"/>
      <sheetName val="O-1"/>
      <sheetName val="L-1"/>
      <sheetName val="L-100"/>
      <sheetName val="кредиторы 2003 (2)"/>
      <sheetName val="кредиторы 2004 (2)"/>
      <sheetName val="реквизиты"/>
      <sheetName val="Dividends"/>
      <sheetName val="PP"/>
      <sheetName val="SF"/>
      <sheetName val="Planning"/>
      <sheetName val="B.1.1"/>
      <sheetName val="B.1.2"/>
      <sheetName val="B.1.3"/>
      <sheetName val="B.1.4"/>
      <sheetName val="(unposted) Adj "/>
      <sheetName val="SMT"/>
      <sheetName val="Related parties"/>
      <sheetName val="Fees and comm"/>
      <sheetName val="Imploss"/>
      <sheetName val="Cash"/>
      <sheetName val="confirmation control"/>
      <sheetName val="GA"/>
      <sheetName val="Loans to customers"/>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GUV-Überleitung"/>
      <sheetName val="Anlagevermögen"/>
      <sheetName val="Food"/>
      <sheetName val="Rent"/>
      <sheetName val="Guesthouse"/>
      <sheetName val="Travel local"/>
      <sheetName val="Receivables"/>
      <sheetName val="Task"/>
      <sheetName val="Cash Flow - CY Workings"/>
      <sheetName val="Intangibles"/>
      <sheetName val="Provisions"/>
      <sheetName val="Almatytel (2)"/>
      <sheetName val="22CASH"/>
      <sheetName val="Almatytel"/>
      <sheetName val="BANK3"/>
      <sheetName val="BANK1"/>
      <sheetName val="BANK2"/>
      <sheetName val="Форма 7 - Движение капитала"/>
      <sheetName val="Equity Mvmnts"/>
      <sheetName val="Chui"/>
      <sheetName val="JA"/>
      <sheetName val="IK"/>
      <sheetName val="Osh"/>
      <sheetName val="Talas"/>
      <sheetName val="General Ledger"/>
      <sheetName val="CASH woff and borrw"/>
      <sheetName val="for Cons BS fin"/>
      <sheetName val="for Cons IS fin"/>
      <sheetName val="Portfolio-Outreach"/>
      <sheetName val="CF 04"/>
      <sheetName val="CF02"/>
      <sheetName val="15old"/>
      <sheetName val="E-1"/>
      <sheetName val="E-2"/>
      <sheetName val="E-3"/>
      <sheetName val="E-4"/>
      <sheetName val="E-5"/>
      <sheetName val="E-6"/>
      <sheetName val="E-7"/>
      <sheetName val="F 100"/>
      <sheetName val="rev_points_final"/>
      <sheetName val="rev_points"/>
      <sheetName val="I-25 (avg)"/>
      <sheetName val="I-30 (avg)"/>
      <sheetName val="I-35 (avg)"/>
      <sheetName val="I-40 (avg)"/>
      <sheetName val="I-41"/>
      <sheetName val="I-42"/>
      <sheetName val="I-45"/>
      <sheetName val="I-21"/>
      <sheetName val="I-22"/>
      <sheetName val="I-23"/>
      <sheetName val="I-50"/>
      <sheetName val="I-65"/>
      <sheetName val="I-75 "/>
      <sheetName val="I-55 (2)"/>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J 80"/>
      <sheetName val="J 81"/>
      <sheetName val="J 82"/>
      <sheetName val="J 129"/>
      <sheetName val="A 100"/>
      <sheetName val="A 110"/>
      <sheetName val="A 120"/>
      <sheetName val="A 130 "/>
      <sheetName val="A 140 "/>
      <sheetName val="A 150"/>
      <sheetName val="A 155"/>
      <sheetName val="A 160 "/>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I -520(remove)"/>
      <sheetName val="F-5.2(removed)"/>
      <sheetName val="H - 1"/>
      <sheetName val="H - 2"/>
      <sheetName val="H - 100"/>
      <sheetName val="H - 250"/>
      <sheetName val="H - 300"/>
      <sheetName val="H - 250net"/>
      <sheetName val="301-303"/>
      <sheetName val="H - 260"/>
      <sheetName val="Planning "/>
      <sheetName val="Bonds"/>
      <sheetName val="Prom notes"/>
      <sheetName val="TB 2004"/>
      <sheetName val="Ф1_31.12.04"/>
      <sheetName val="Ф3 31.12.04"/>
      <sheetName val="ф2_31.12.04"/>
      <sheetName val="E-4.1_SMT (2004)"/>
      <sheetName val="ча"/>
      <sheetName val="W-Index"/>
      <sheetName val="W-1"/>
      <sheetName val="       "/>
      <sheetName val="W-30"/>
      <sheetName val="W-32"/>
      <sheetName val="W-34"/>
      <sheetName val="W-36"/>
      <sheetName val="W-38"/>
      <sheetName val="W-40"/>
      <sheetName val="W-42"/>
      <sheetName val="W-44"/>
      <sheetName val="W-46"/>
      <sheetName val="W-48"/>
      <sheetName val="W-50"/>
      <sheetName val="W-52"/>
      <sheetName val="W-54"/>
      <sheetName val="W-56"/>
      <sheetName val="W-60"/>
      <sheetName val="W-65"/>
      <sheetName val="Profit &amp; Loss"/>
      <sheetName val="Key Indicators"/>
      <sheetName val="Debt Summary"/>
      <sheetName val="misc"/>
      <sheetName val="Dialog_update_print"/>
      <sheetName val="Dialog_month"/>
      <sheetName val="Dialog_Paper_size"/>
      <sheetName val="Связанные стороны"/>
      <sheetName val="F-20"/>
      <sheetName val="Subsequent test"/>
      <sheetName val="U-100"/>
      <sheetName val="U-105"/>
      <sheetName val="U-110"/>
      <sheetName val="U-120"/>
      <sheetName val="U-125"/>
      <sheetName val="U-130"/>
      <sheetName val="U-131"/>
      <sheetName val="U-132"/>
      <sheetName val="U-145"/>
      <sheetName val="U-150"/>
      <sheetName val="U-160"/>
      <sheetName val="U-170"/>
      <sheetName val="тантал"/>
      <sheetName val="U-15"/>
      <sheetName val="1d"/>
      <sheetName val="1с"/>
      <sheetName val="Adjustments (2)"/>
      <sheetName val="C-500"/>
      <sheetName val="general"/>
      <sheetName val="Master_original"/>
      <sheetName val="FS Disclosure"/>
      <sheetName val="U2.100 Lead"/>
      <sheetName val="U2.101-5203,2203"/>
      <sheetName val="U2.102-5217,2207,2217"/>
      <sheetName val="U2.103-5306,1451"/>
      <sheetName val="22_ПЦ М-400 Д 20"/>
      <sheetName val="22_ПЦ М-500 Д 0"/>
      <sheetName val="22_Ш"/>
      <sheetName val="22_А"/>
      <sheetName val="22_ПТ"/>
      <sheetName val="22_Т"/>
      <sheetName val="23ЦТ"/>
      <sheetName val="23Ш"/>
      <sheetName val="23А"/>
      <sheetName val="24 ПР"/>
      <sheetName val="24 УСЛ"/>
      <sheetName val="24 МАТ"/>
      <sheetName val="24_ТШП"/>
      <sheetName val="24 М_ТШП "/>
      <sheetName val="25.1"/>
      <sheetName val="25.1(2)Ц"/>
      <sheetName val="25.1(2)Ш"/>
      <sheetName val="25.1(2)Т"/>
      <sheetName val="25.1(2)П"/>
      <sheetName val="25.2ц"/>
      <sheetName val="25.2ш"/>
      <sheetName val="25.2а"/>
      <sheetName val="25.2п"/>
      <sheetName val="25.2т"/>
      <sheetName val="27.1."/>
      <sheetName val="27.2."/>
      <sheetName val="31.1 АУР"/>
      <sheetName val="31.2 КСР"/>
      <sheetName val="34 &amp; 85"/>
      <sheetName val="36_ТШП"/>
      <sheetName val="37 ОС в эспл."/>
      <sheetName val="37.1 ОС на складе"/>
      <sheetName val="37.2 НКР"/>
      <sheetName val="37.3 НКС"/>
      <sheetName val="38 ОС+"/>
      <sheetName val="39 ОС-"/>
      <sheetName val="40 аморт."/>
      <sheetName val="41 КЗ"/>
      <sheetName val="45 НКС"/>
      <sheetName val="48 &amp; 50"/>
      <sheetName val="To do list"/>
      <sheetName val="Index list "/>
      <sheetName val="31.12.03"/>
      <sheetName val="31.12.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U-4"/>
      <sheetName val="U-4 (2)"/>
      <sheetName val="el koligi"/>
      <sheetName val="kazoil serv"/>
      <sheetName val="Birlik"/>
      <sheetName val="Polimer Ug"/>
      <sheetName val="Index list"/>
      <sheetName val="J-10"/>
      <sheetName val="J-15"/>
      <sheetName val="J-20"/>
      <sheetName val="14_PBC_07"/>
      <sheetName val="14_PBC_08"/>
      <sheetName val="J-21"/>
      <sheetName val="J-22"/>
      <sheetName val="J-23"/>
      <sheetName val="J-23.1"/>
      <sheetName val="J-23_PBC"/>
      <sheetName val="J-23_PBC2"/>
      <sheetName val="J-30"/>
      <sheetName val="J-40"/>
      <sheetName val="J-50"/>
      <sheetName val="J-50.1"/>
      <sheetName val="Indexation 2007"/>
      <sheetName val="Sal2006"/>
      <sheetName val="Sal2005"/>
      <sheetName val="Диаграмма1"/>
      <sheetName val="шлам"/>
      <sheetName val="клинкер"/>
      <sheetName val="Цемент КР"/>
      <sheetName val="Цемент"/>
      <sheetName val="АЦИ-400"/>
      <sheetName val="ПЦ-400 Д-20"/>
      <sheetName val="ПЦ-400 Д-0"/>
      <sheetName val="ПЦ-400Д-20 пок клинкер"/>
      <sheetName val="Actual"/>
      <sheetName val="Доход"/>
      <sheetName val="Адм расходы"/>
      <sheetName val="J 90"/>
      <sheetName val="B3"/>
      <sheetName val="A 256"/>
      <sheetName val="C 2"/>
      <sheetName val="D 1"/>
      <sheetName val="D 2"/>
      <sheetName val="I "/>
      <sheetName val="K2"/>
      <sheetName val="Аналоги"/>
      <sheetName val="ЗУ_Расчёт"/>
      <sheetName val="ЗУ_корр."/>
      <sheetName val="ЗУ_Итог"/>
      <sheetName val="СП_Расчёт"/>
      <sheetName val="СП_ЗУ"/>
      <sheetName val="СП_Итог"/>
      <sheetName val="ЗП_Табл. 2.1"/>
      <sheetName val="ЗП_Табл. 2.2"/>
      <sheetName val="ЗП_Табл. 2.3."/>
      <sheetName val="ЗП_Табл. 2.4"/>
      <sheetName val="ЗП_Кдев"/>
      <sheetName val="ЗП_Табл. 2.5"/>
      <sheetName val="Соглас._ЗПиСП"/>
      <sheetName val="ЗП_С1"/>
      <sheetName val="ЗП_С2"/>
      <sheetName val="ЗП_С3"/>
      <sheetName val="08"/>
      <sheetName val="индексы"/>
      <sheetName val="МиО"/>
      <sheetName val="Итог по ОС"/>
      <sheetName val="Сводная табл."/>
      <sheetName val="Текст"/>
      <sheetName val="Прил. 1"/>
      <sheetName val="Прил. 2"/>
      <sheetName val="Прил. 3"/>
      <sheetName val=" Прил. 4"/>
      <sheetName val="Прил. 5"/>
      <sheetName val="Прил. 6"/>
      <sheetName val="Прил. 7"/>
      <sheetName val="Прил. 8"/>
      <sheetName val="Прил. 9"/>
      <sheetName val="Прил. 10"/>
      <sheetName val="Прил.11"/>
      <sheetName val="Прил.12"/>
      <sheetName val="Прил.13"/>
      <sheetName val="восст"/>
      <sheetName val="износ"/>
      <sheetName val="рын"/>
      <sheetName val="Список связанных сторон"/>
      <sheetName val="Д и Р"/>
      <sheetName val="Операции по кредитам  "/>
      <sheetName val="Операции по депозитам"/>
      <sheetName val="Операции по условным обяз"/>
      <sheetName val="Операции по дебиторке"/>
      <sheetName val=" Операции по ЦБ "/>
      <sheetName val="Прочие операции "/>
      <sheetName val="остаток ОД"/>
      <sheetName val="просроченные %%"/>
      <sheetName val="карточный портфель"/>
      <sheetName val="19 Приложение (ОД факт)"/>
      <sheetName val="19 Приложение (проср %% факт) "/>
      <sheetName val="СВОД (факт)"/>
      <sheetName val="СВОД (коррект) "/>
      <sheetName val="708 К"/>
      <sheetName val="Фитч"/>
      <sheetName val="Chart BOPD"/>
      <sheetName val="Chart  MMBBLYR"/>
      <sheetName val="Forecast"/>
      <sheetName val="таб.4.3.5.7"/>
      <sheetName val="Норматив (2)"/>
      <sheetName val="Свод-КВ"/>
      <sheetName val="КВ"/>
      <sheetName val="Электр"/>
      <sheetName val="Амортиз"/>
      <sheetName val="Цена"/>
      <sheetName val="Норматив"/>
      <sheetName val="экс.затраты"/>
      <sheetName val="Свод-экон (2)"/>
      <sheetName val="Эконом"/>
      <sheetName val="Сверхприбыль"/>
      <sheetName val="Роялти (2)"/>
      <sheetName val="Рис.4.3.6.1."/>
      <sheetName val="Данн. -графиков (2)"/>
      <sheetName val="Рис.1(налоги)"/>
      <sheetName val="Данн. -графиков"/>
      <sheetName val="Рис.2(ден.нал.)"/>
      <sheetName val="4.3.10-Х"/>
      <sheetName val="Выбросы"/>
      <sheetName val="основ. эконом. показтели"/>
      <sheetName val="Перечень данных"/>
      <sheetName val="Табл.1 Фонд скважин"/>
      <sheetName val="Табл 2. Резерв на восстан."/>
      <sheetName val="Табл 3. Переданные скваж"/>
      <sheetName val="Табл 4. Счет 07"/>
      <sheetName val="Табл 5. Счет 08"/>
      <sheetName val="Табл 6. Протокол собр"/>
      <sheetName val="Табл 7. Долгосрочные влож"/>
      <sheetName val="Табл 8. Краткосрочные влож "/>
      <sheetName val="Табл 9. Ден средства"/>
      <sheetName val="Табл 10. Расх буд периодов"/>
      <sheetName val="Табл 11. Запасы"/>
      <sheetName val="Табл 12. 2002 год"/>
      <sheetName val="Табл 13. Дебиторы по срокам"/>
      <sheetName val="Табл 14. Основные дебиторы"/>
      <sheetName val="Табл 15. Долг кредиты-движение"/>
      <sheetName val="Табл 16. Долг кредиты-сроки"/>
      <sheetName val="Табл 17. Кратк кредиты"/>
      <sheetName val="Табл 18. Обяз-ва с обеспечением"/>
      <sheetName val="Табл 19. Кредиторы-счета.сроки"/>
      <sheetName val="Табл 20. Кредиторы - обороты"/>
      <sheetName val="Табл 21. Векселя к уплате"/>
      <sheetName val="Табл 22. Претензии"/>
      <sheetName val="Табл 23. Иски"/>
      <sheetName val="Табл 24. Уставный капитал"/>
      <sheetName val="Табл 25. Добав капитал"/>
      <sheetName val="Табл 26. Доходы буд период"/>
      <sheetName val="Табл 27. Нераспр прибыль"/>
      <sheetName val="Табл  28. Движ собств средств"/>
      <sheetName val="Табл 29. Целевые финансир"/>
      <sheetName val="Табл 30. Долгоср согл"/>
      <sheetName val="Табл 31. Движ ден средств"/>
      <sheetName val="Табл 32. Движ ден средств 2"/>
      <sheetName val="Табл 33. Родственные компании"/>
      <sheetName val="???????? ??????"/>
      <sheetName val="acc 6019"/>
      <sheetName val="Материалы СЦ"/>
      <sheetName val="Human Resources KPIs"/>
      <sheetName val="КД"/>
      <sheetName val="О"/>
      <sheetName val="М"/>
      <sheetName val="Ср.из"/>
      <sheetName val="Ср.п"/>
      <sheetName val="5До"/>
      <sheetName val="5Дп"/>
      <sheetName val="5По"/>
      <sheetName val="5Пп"/>
      <sheetName val="5Эо"/>
      <sheetName val="6Э"/>
      <sheetName val="7Э"/>
      <sheetName val="Г (эо)"/>
      <sheetName val="Г (эп)"/>
      <sheetName val="СР"/>
      <sheetName val="МП (о)"/>
      <sheetName val="Ач (о)"/>
      <sheetName val="Г (о)"/>
      <sheetName val="МП (п)"/>
      <sheetName val="Ач"/>
      <sheetName val="Г"/>
      <sheetName val="Варианты обеспечения"/>
      <sheetName val="Варианты размещение оборудован."/>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Источник энергии"/>
      <sheetName val="Хозспособ"/>
      <sheetName val="Lookup"/>
      <sheetName val="Справочник "/>
      <sheetName val="Short summary"/>
      <sheetName val="RU-ESBL Mining"/>
      <sheetName val="RU-ESBL Construction"/>
      <sheetName val="RU-SBL"/>
      <sheetName val="KZ"/>
      <sheetName val="UA"/>
      <sheetName val="UZ"/>
      <sheetName val="capex (по валютам)"/>
      <sheetName val="maintenance capex"/>
      <sheetName val="непром строит"/>
      <sheetName val="U1-2 Lead"/>
      <sheetName val="U1.01 Sales"/>
      <sheetName val="U1.02 91acc._other sales&amp;exp"/>
      <sheetName val="U1.1 sales_monthly"/>
      <sheetName val="U1.1_0_salesQuaterly"/>
      <sheetName val="U1.2 tolling analysis"/>
      <sheetName val="U1.3 Basic sales test"/>
      <sheetName val="U1.3-1 Tolling sales test"/>
      <sheetName val="U1.3.1 sales tolling test"/>
      <sheetName val="U1.4 Byproducts sales test"/>
      <sheetName val="U1.5 transfer pricing FiGo&amp;GFR"/>
      <sheetName val="U1.6 sales per customer"/>
      <sheetName val="U1.7 revenue analisys"/>
      <sheetName val="U2.01 COGS,commercials"/>
      <sheetName val="Support&gt;&gt;"/>
      <sheetName val="Byproduct sales 2004 tones"/>
      <sheetName val="NiT 2004tolling"/>
      <sheetName val="RMC 2004tolling"/>
      <sheetName val="NMC 2004tolling"/>
      <sheetName val="MIS 2004tolling"/>
      <sheetName val="UVCM_2004tolling"/>
      <sheetName val="U2.1_COS"/>
      <sheetName val="МИС-06"/>
      <sheetName val="МИС-11"/>
      <sheetName val="РМК-11"/>
      <sheetName val="НМК-06"/>
      <sheetName val="НМК-02"/>
      <sheetName val="приб,уб прошл лет"/>
      <sheetName val="БДР-01 А-ст"/>
      <sheetName val="БДР-01 А"/>
      <sheetName val="БДР-03-А"/>
      <sheetName val="БДР-08 А"/>
      <sheetName val="БДР-09 П"/>
      <sheetName val="БДР-10 А"/>
      <sheetName val="БДР-10 П (2)"/>
      <sheetName val="БДР-10-2 П"/>
      <sheetName val="БДР-13А (УГМ)"/>
      <sheetName val="БДР-13А (Ормет)"/>
      <sheetName val="БДР-13А (АГК)"/>
      <sheetName val="БДР-15А"/>
      <sheetName val="БДР-16 А"/>
      <sheetName val="БДР-17 П  (УГМ)"/>
      <sheetName val="БДР-17 П  (Ормет)"/>
      <sheetName val="БДР-17 П "/>
      <sheetName val="БДР-18 П"/>
      <sheetName val="БДР-17 П  (АГК)"/>
      <sheetName val="БДР-19 А"/>
      <sheetName val="БДР-19-2 А "/>
      <sheetName val="БДР-19-3 П "/>
      <sheetName val="БДР-20 П"/>
      <sheetName val="БДР-21 П"/>
      <sheetName val="БДР-19-3 А"/>
      <sheetName val="БДР-19-6 А"/>
      <sheetName val="БДР 19-7 А"/>
      <sheetName val="БДР-22 А"/>
      <sheetName val="БДР-23 А"/>
      <sheetName val="распределение %"/>
      <sheetName val="БДР- 25 П"/>
      <sheetName val="БДР-26 А"/>
      <sheetName val="БДР-27 П"/>
      <sheetName val="БДР-27-2 П"/>
      <sheetName val="БДР-29 П"/>
      <sheetName val="БДР-30 П  "/>
      <sheetName val="БДР-31 П"/>
      <sheetName val="БДР-33 П"/>
      <sheetName val="Расход эн УГМ"/>
      <sheetName val="Расход эн Ормет и АГК"/>
      <sheetName val="содерж"/>
      <sheetName val="БДР-35П"/>
      <sheetName val="БДР-36 П"/>
      <sheetName val="ШР"/>
      <sheetName val="ШР(2)"/>
      <sheetName val="спецод"/>
      <sheetName val="Штатное"/>
      <sheetName val="ОНА ОНО"/>
      <sheetName val="RSOILBAL"/>
      <sheetName val="C1-2"/>
      <sheetName val="С2-2"/>
      <sheetName val="C1-4"/>
      <sheetName val="С2-4"/>
      <sheetName val="B_4"/>
      <sheetName val="посл."/>
      <sheetName val="ТЭЦ-1"/>
      <sheetName val="3БО"/>
      <sheetName val="4БО"/>
      <sheetName val="1Пновый "/>
      <sheetName val="1П-1"/>
      <sheetName val="2П"/>
      <sheetName val="4П"/>
      <sheetName val="3П"/>
      <sheetName val=" 5П "/>
      <sheetName val="ВТ"/>
      <sheetName val="расчет коэф-в и других показат."/>
      <sheetName val="Profit &amp; losses"/>
      <sheetName val="Loan &amp; debt"/>
      <sheetName val="Бюджет АжК на 2011 -2015гг"/>
      <sheetName val="2011 в сравнении с 2010 и ТС"/>
      <sheetName val="Бюджет АжК на 2011 год проект"/>
      <sheetName val="Бюджет свод 2011 АО АЖК по мес"/>
      <sheetName val="ТС для прогнозтарифа2012-2015"/>
      <sheetName val="банк%"/>
      <sheetName val="иная2011"/>
      <sheetName val="02 00 Вспом материалы"/>
      <sheetName val="01.06 эл энергия "/>
      <sheetName val="15 02 Ремонт"/>
      <sheetName val="Амортизация 2011"/>
      <sheetName val="Амортизация 2012"/>
      <sheetName val="Амортизация 2013"/>
      <sheetName val="Амортизация 2014"/>
      <sheetName val="Амортизация 2015"/>
      <sheetName val="10 00 Норм потери"/>
      <sheetName val="06 05 Охрана труда"/>
      <sheetName val="06 06 Командир расх (ПП)"/>
      <sheetName val="06 06 Командир расх (АУП)"/>
      <sheetName val="01 02 Связь"/>
      <sheetName val="01.04 Транспортные расходы"/>
      <sheetName val="06.09 Повыш квалиф"/>
      <sheetName val="01 05 жд услуг"/>
      <sheetName val="06 01 Тех обслуж выч.тех и пр"/>
      <sheetName val="06 02 Поверка прибор"/>
      <sheetName val="06 03 Вневед охрана"/>
      <sheetName val="01 03 ИВЦ"/>
      <sheetName val="06 08 Арендная плата"/>
      <sheetName val="06 10 Дезинфекция"/>
      <sheetName val="06 11 Услуги автоинспекции"/>
      <sheetName val="06 17 Страхование"/>
      <sheetName val="01 06 эксерт исслед"/>
      <sheetName val="01 01 Вода и канализация"/>
      <sheetName val="06 14 Регулирование частот"/>
      <sheetName val="Балансировка"/>
      <sheetName val="БРЭ"/>
      <sheetName val="06 15 Аудиторские услуги"/>
      <sheetName val="06 18 Консульт услуги"/>
      <sheetName val="06 16 Юр услуги"/>
      <sheetName val="06 19 Инфор усл и связь с общес"/>
      <sheetName val="06 07 Банковские услуги"/>
      <sheetName val="06 04 Почтовые расходы"/>
      <sheetName val="11 статья матпомощь"/>
      <sheetName val="Прочие расходы по АУП"/>
      <sheetName val="свод с паспр общесистемн"/>
      <sheetName val="2011-2015_котел №8(заем)  "/>
      <sheetName val="КВЛ 1"/>
      <sheetName val="выработка 2011-2015"/>
      <sheetName val="Общесистемные - расчет"/>
      <sheetName val="Офис - расчет"/>
      <sheetName val="ЦПВТ-расчет "/>
      <sheetName val="ПРП-расчет"/>
      <sheetName val="ЗТК-расчет "/>
      <sheetName val="Каскад-расчет  "/>
      <sheetName val="Капчагай-расчет"/>
      <sheetName val="тэц3-расчет "/>
      <sheetName val="тэц2-расчет "/>
      <sheetName val="тэц1-расчет"/>
      <sheetName val="ЗТК09"/>
      <sheetName val="ЗТК 1"/>
      <sheetName val="Капч09"/>
      <sheetName val="Капчаг"/>
      <sheetName val="Офис1"/>
      <sheetName val="ЦПВТ09"/>
      <sheetName val="ПРП09"/>
      <sheetName val="ПРП "/>
      <sheetName val="Каскад 09"/>
      <sheetName val="Каскад"/>
      <sheetName val="ЦПВТ"/>
      <sheetName val="ТЭЦ 3"/>
      <sheetName val="ТЭЦ 2"/>
      <sheetName val="ТЭЦ 1"/>
      <sheetName val="зтк-расчет"/>
      <sheetName val="нормы амортизации"/>
      <sheetName val="Офис"/>
      <sheetName val="АлЭС"/>
      <sheetName val="2011_баланс"/>
      <sheetName val="баланс_2011-2015"/>
      <sheetName val="Свод по месячно"/>
      <sheetName val="Свод по Деп."/>
      <sheetName val="Свод по квартально"/>
      <sheetName val="Себест"/>
      <sheetName val="коэф-ты 2011г."/>
      <sheetName val="ЗТК"/>
      <sheetName val="Капч.ГЭС"/>
      <sheetName val="Каск.ГЭС"/>
      <sheetName val="ПРП 1"/>
      <sheetName val="ПРП 2"/>
      <sheetName val="ПРП 3"/>
      <sheetName val="ЦПВТ 1"/>
      <sheetName val="ЦПВТ 2"/>
      <sheetName val="ЦПВТ 3"/>
      <sheetName val="Офис 1"/>
      <sheetName val="Офис 2"/>
      <sheetName val="Офис 3"/>
      <sheetName val="%%"/>
      <sheetName val="Cash Flow (2)"/>
      <sheetName val="расчет тарифов"/>
      <sheetName val="ДУП"/>
      <sheetName val="2011_год"/>
      <sheetName val="2012_год "/>
      <sheetName val="2013_год "/>
      <sheetName val="2014_год"/>
      <sheetName val="2015_год"/>
      <sheetName val="10 00 Норм потери 2011"/>
      <sheetName val="10 00 Норм потери 2012-2015"/>
      <sheetName val="06 09 Подготовка и повыш. квали"/>
      <sheetName val="06 14 Регулирование частот 2011"/>
      <sheetName val="0614 Регулирование частот 12-15"/>
      <sheetName val="Балансировка 2011"/>
      <sheetName val="Балансировка 2011-2015"/>
      <sheetName val="Бюджет 2012-15гг"/>
      <sheetName val="Общие данные"/>
      <sheetName val="График освоения"/>
      <sheetName val="ГО (Мамыр)"/>
      <sheetName val="ГО (Алтай)"/>
      <sheetName val="ГО (Новая 3А)"/>
      <sheetName val="L-1 (БРК)"/>
      <sheetName val="L-2 (Обл)"/>
      <sheetName val="L-3 (Прочие)"/>
      <sheetName val="L-4"/>
      <sheetName val="L-5"/>
      <sheetName val="g-1"/>
      <sheetName val="Потоки"/>
      <sheetName val="Эффективность"/>
      <sheetName val="Ставка дисконтирования"/>
      <sheetName val="Оборотные средства"/>
      <sheetName val="Залоги"/>
      <sheetName val="2 БК"/>
      <sheetName val="5П"/>
      <sheetName val="1Пновый"/>
      <sheetName val="Cash_прямой"/>
      <sheetName val="4 БО_без РБ"/>
      <sheetName val="амортиз_New"/>
      <sheetName val="амортиз_old"/>
      <sheetName val="КЭШ (2)"/>
      <sheetName val="КЭШ"/>
      <sheetName val="Бюдж.АжК"/>
      <sheetName val="Капы без СИП (2011) и с СС"/>
      <sheetName val="Займы (2)"/>
      <sheetName val="02_00"/>
      <sheetName val="Общие затраты"/>
      <sheetName val="Цеховые расходы"/>
      <sheetName val="Производственная программа"/>
      <sheetName val="Гараж"/>
      <sheetName val="Расчет общих и адм расх"/>
      <sheetName val="ОС УППР+смола"/>
      <sheetName val="Расчет погашения ГПР"/>
      <sheetName val="Эл.эн."/>
      <sheetName val="Водоснаб"/>
      <sheetName val="Кальк водосн"/>
      <sheetName val="Теплосн"/>
      <sheetName val="Кальк тепло"/>
      <sheetName val="Сжат. воздух"/>
      <sheetName val="спец. од"/>
      <sheetName val="Спецпит"/>
      <sheetName val="Кислотов"/>
      <sheetName val="Кол-во СИЗ"/>
      <sheetName val="Кол-во спец одежды"/>
      <sheetName val="Приборы для РБ"/>
      <sheetName val="Пожинвентарь"/>
      <sheetName val="PRINTING"/>
      <sheetName val="COVER SHEET"/>
      <sheetName val="I KEY INFORMATION"/>
      <sheetName val="Worksheet 1"/>
      <sheetName val="IIa SUMMARY"/>
      <sheetName val="IIb P&amp;L short"/>
      <sheetName val="IIc P&amp;L"/>
      <sheetName val="IId P&amp;L Opt Curr"/>
      <sheetName val="IV REVENUE ROOMS"/>
      <sheetName val="IV REVENUE  F&amp;B"/>
      <sheetName val="VI REVENUE OOD"/>
      <sheetName val="VII COST"/>
      <sheetName val="VIIIa INPUT ROOMS"/>
      <sheetName val="RMYEAR1MONTHLY"/>
      <sheetName val="RMYEAR2MONTHLY"/>
      <sheetName val="VIIIb INPUT F&amp;B"/>
      <sheetName val="VIIIc INPUT HR"/>
      <sheetName val="VIIId INPUT OOD"/>
      <sheetName val="VIIIe INPUT COST"/>
      <sheetName val="0 - КАД"/>
      <sheetName val="1-Выводы"/>
      <sheetName val="2-Док-ты"/>
      <sheetName val="3-Справка-рецензия"/>
      <sheetName val="4-Выводы по расчету NCV"/>
      <sheetName val="З"/>
      <sheetName val="."/>
      <sheetName val="1. Основные Факты и выводы"/>
      <sheetName val=" 2.Задание на оценку"/>
      <sheetName val="3.Сведения о Зак, Оцен и Испол"/>
      <sheetName val="Процесс оценки"/>
      <sheetName val="Описание дома"/>
      <sheetName val="описание з.у."/>
      <sheetName val="Описания"/>
      <sheetName val="!Износ"/>
      <sheetName val="С1"/>
      <sheetName val="ПВС"/>
      <sheetName val="ННЭИ"/>
      <sheetName val="Срав ЗУ"/>
      <sheetName val="Срав Дом Литер А"/>
      <sheetName val="Согласование"/>
      <sheetName val="ликв 2"/>
      <sheetName val="разделение"/>
      <sheetName val="Состояние зд"/>
      <sheetName val="ВСН"/>
      <sheetName val="корректир коммуникац"/>
      <sheetName val="ликв. ст"/>
      <sheetName val="ЗКА"/>
      <sheetName val="ОВК"/>
      <sheetName val="ОАК"/>
      <sheetName val="ИВК"/>
      <sheetName val="2-NCV, дисконт, RV"/>
      <sheetName val="3-Расчет ст-ти обременений"/>
      <sheetName val="Расчет ар. ставки склад"/>
      <sheetName val="А склад"/>
      <sheetName val="3-Хар-ка"/>
      <sheetName val="4-Фото"/>
      <sheetName val="5-NCV, дисконт, RV"/>
      <sheetName val="6-Выводы по расчету NCV"/>
      <sheetName val="С (корп.№1)"/>
      <sheetName val="Д(корп. №1)"/>
      <sheetName val="С (корп.№121)"/>
      <sheetName val="Д(корп.121)"/>
      <sheetName val="Аналоги здания"/>
      <sheetName val="С зем. участок 2 972 кв.м"/>
      <sheetName val="С зем. участок 5283 кв.м"/>
      <sheetName val="Аналоги ЗУ"/>
      <sheetName val="Веса "/>
      <sheetName val="Обесп. договор"/>
      <sheetName val="0 - КАД (2)"/>
      <sheetName val="5-Комментарии"/>
      <sheetName val="7-NCV, дисконт, RV"/>
      <sheetName val="С зем. участок "/>
      <sheetName val="С "/>
      <sheetName val="_"/>
      <sheetName val="С"/>
      <sheetName val="Д"/>
      <sheetName val="С зем. участок"/>
      <sheetName val="2-Выводы по расчету NCV"/>
      <sheetName val="3-NCV, дисконт, RV"/>
      <sheetName val="Веса"/>
      <sheetName val=" поправка на масштаб"/>
      <sheetName val="Земля (2)"/>
      <sheetName val="Земля кадастр."/>
      <sheetName val="Земля"/>
      <sheetName val="Восст.ст."/>
      <sheetName val="Физ.Износ Устр."/>
      <sheetName val="Физ. износ неустранимый"/>
      <sheetName val="экономический износ"/>
      <sheetName val="затратный подход"/>
      <sheetName val="ДП "/>
      <sheetName val="Ставка капитализации"/>
      <sheetName val="СП (2)"/>
      <sheetName val="СП Саянск"/>
      <sheetName val="Рынок"/>
      <sheetName val="ЗП 30 СП70"/>
      <sheetName val="Поправка Здания"/>
      <sheetName val="Поправка офисы"/>
      <sheetName val="восстанов стоимость"/>
      <sheetName val="прибыль предпринимателя"/>
      <sheetName val="Физ. износ устранимый"/>
      <sheetName val="Ст.аренда"/>
      <sheetName val="Доходный подход"/>
      <sheetName val="СП"/>
      <sheetName val="СК для зданий"/>
      <sheetName val="Ликвидационная (2)"/>
      <sheetName val="ЗМ ДМ РМ "/>
      <sheetName val="Земля Рын"/>
      <sheetName val="ЭР"/>
      <sheetName val="восст.стоимость"/>
      <sheetName val="СК 10"/>
      <sheetName val="коэф. бета 10"/>
      <sheetName val="СК 12"/>
      <sheetName val="коэф. бета 12 "/>
      <sheetName val="Аренда Адм.1"/>
      <sheetName val="Аренда ПРоизвод"/>
      <sheetName val="ДП Адм."/>
      <sheetName val="СП Адм (4)"/>
      <sheetName val="СП Произв"/>
      <sheetName val="Заключение "/>
      <sheetName val="Земля 2"/>
      <sheetName val="СП Адм"/>
      <sheetName val="СП Адм (2)"/>
      <sheetName val="СП Произв2"/>
      <sheetName val="Площади А"/>
      <sheetName val="Рынок земля"/>
      <sheetName val="З.М."/>
      <sheetName val="ЗМ УПВС"/>
      <sheetName val="Экономич.износ"/>
      <sheetName val="Рынок Ирк."/>
      <sheetName val="Износ накопл.  "/>
      <sheetName val="Сведение результатов "/>
      <sheetName val="МПСП"/>
      <sheetName val="МПСП (2)"/>
      <sheetName val="Ликвидационная"/>
      <sheetName val="Удельные веса подходов 2 подход"/>
      <sheetName val="СК 14"/>
      <sheetName val="коэф. бета "/>
      <sheetName val="скл. аренда"/>
      <sheetName val="доходный 3 года"/>
      <sheetName val="СП "/>
      <sheetName val="СП с зем"/>
      <sheetName val="СП с зем (2)"/>
      <sheetName val="Рынок продаж"/>
      <sheetName val="Рынок аренда"/>
      <sheetName val="здания РКЦ"/>
      <sheetName val="рынок по квартирам У-И"/>
      <sheetName val="охрана"/>
      <sheetName val="ЗП "/>
      <sheetName val="СК"/>
      <sheetName val="арендная ставка (2)"/>
      <sheetName val="расчет арендной ставки по догов"/>
      <sheetName val="УПВС"/>
      <sheetName val="Накопленный Износ УПВС"/>
      <sheetName val="Отделка"/>
      <sheetName val="Новостройки"/>
      <sheetName val="прибыли предпр."/>
      <sheetName val="Аренд.ставка"/>
      <sheetName val="Аренд.ставка Валовая"/>
      <sheetName val="Ставка дисконта"/>
      <sheetName val="ставка капит.1"/>
      <sheetName val="доходный"/>
      <sheetName val="Д.М.- капиатл-ия"/>
      <sheetName val="Ком.платежи"/>
      <sheetName val="Св-е рез-ов"/>
      <sheetName val="Сравнение Новострой"/>
      <sheetName val="5-Справка-рецензия"/>
      <sheetName val="6-NCV, дисконт, RV"/>
      <sheetName val="7-Выводы по расчету NCV"/>
      <sheetName val="З.у"/>
      <sheetName val="Индикатив NCV"/>
      <sheetName val="И"/>
      <sheetName val="0 - КАД (3)"/>
      <sheetName val="З уч"/>
      <sheetName val="С здание"/>
      <sheetName val="З уч. аренда"/>
      <sheetName val="З "/>
      <sheetName val="Приложение 1"/>
      <sheetName val="Таблица балльной оценки"/>
      <sheetName val="Исходные данные"/>
      <sheetName val="модель"/>
      <sheetName val="Данные клиента"/>
      <sheetName val="рейтинг региона"/>
      <sheetName val="Реализ"/>
      <sheetName val="Закуп"/>
      <sheetName val="ЗУ  "/>
      <sheetName val="4-Справка-рецензия"/>
      <sheetName val="Затратный"/>
      <sheetName val="Право аренды"/>
      <sheetName val="С_"/>
      <sheetName val="Аналоги АЗС"/>
      <sheetName val="Д АЗС-45"/>
      <sheetName val="Д АЗС-27"/>
      <sheetName val="Компания"/>
      <sheetName val="Проект"/>
      <sheetName val="Сумм"/>
      <sheetName val="Опции"/>
      <sheetName val="Язык"/>
      <sheetName val="В отчет"/>
      <sheetName val="Рейтинг"/>
      <sheetName val="901"/>
      <sheetName val="902"/>
      <sheetName val="903"/>
      <sheetName val="Ассортимент"/>
      <sheetName val="Баланс БДМ"/>
      <sheetName val="Себестоимость ТЭР"/>
      <sheetName val="Расходы по линиям"/>
      <sheetName val="Оборотка"/>
      <sheetName val="CF_C"/>
      <sheetName val="CF_Ц"/>
      <sheetName val="Факт 2011"/>
      <sheetName val="бумага выполнение"/>
      <sheetName val="салфетки выполнение"/>
      <sheetName val="Прогноз продаж"/>
      <sheetName val="Прогноз продаж - 2"/>
      <sheetName val="Закупка сырья и ТЭР"/>
      <sheetName val="план производства"/>
      <sheetName val="план про-ва"/>
      <sheetName val="Условно-постоянные"/>
      <sheetName val="ИнвестКредиты"/>
      <sheetName val="Аннуитет"/>
      <sheetName val="План развития"/>
      <sheetName val="Продукция"/>
      <sheetName val="Расчет себестоимости основы"/>
      <sheetName val="Себестоимость основы"/>
      <sheetName val="Расчет изделий"/>
      <sheetName val="Возвратные отходы"/>
      <sheetName val="Баланс мощностей"/>
      <sheetName val=" БДМ-3"/>
      <sheetName val="Нормы расхода"/>
      <sheetName val="Расчет сырья и ТЭР"/>
      <sheetName val="Расчет прочих затрат на СМ"/>
      <sheetName val="Расчет расходов"/>
      <sheetName val="Расчет затрат персонал"/>
      <sheetName val="Имущество Сыктывкар"/>
      <sheetName val="кредиты действ"/>
      <sheetName val="кредиты_свод действ"/>
      <sheetName val="кредиты нов"/>
      <sheetName val="CF-Сыктывкар"/>
      <sheetName val="CF-Ростов"/>
      <sheetName val="Подбор финансирования"/>
      <sheetName val="2012"/>
      <sheetName val="Сводная информация"/>
      <sheetName val="ОБЩИЙ план продаж AFH "/>
      <sheetName val="AFH аутсорсинг (вкл. доход) "/>
      <sheetName val="Оптимистичный расклад"/>
      <sheetName val="Пессимистичный расклад"/>
      <sheetName val="Расчет себестоимости изделий"/>
      <sheetName val="Себестоимость изделий"/>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Ошибки"/>
      <sheetName val="Контрольный лист"/>
      <sheetName val="2-3"/>
      <sheetName val="3-1"/>
      <sheetName val="10_2"/>
      <sheetName val="12-1"/>
      <sheetName val="12-2"/>
      <sheetName val="12_3"/>
      <sheetName val="16-1"/>
      <sheetName val="23-1"/>
      <sheetName val="25-1"/>
      <sheetName val="25-2"/>
      <sheetName val="30-1"/>
      <sheetName val="Список Группы"/>
      <sheetName val="Типоразмеры"/>
      <sheetName val="Яндекс"/>
      <sheetName val="ДП"/>
      <sheetName val="согласов"/>
      <sheetName val="площади"/>
      <sheetName val="Св(н)"/>
      <sheetName val="З3"/>
      <sheetName val="З4"/>
      <sheetName val="З5"/>
      <sheetName val="З6"/>
      <sheetName val="З7"/>
      <sheetName val="З8"/>
      <sheetName val="З9"/>
      <sheetName val="З10"/>
      <sheetName val="З11"/>
      <sheetName val="З12"/>
      <sheetName val="З13"/>
      <sheetName val="З14"/>
      <sheetName val="З15"/>
      <sheetName val="З16"/>
      <sheetName val="З17"/>
      <sheetName val="З18"/>
      <sheetName val="З19"/>
      <sheetName val="З20"/>
      <sheetName val="З21"/>
      <sheetName val="З22"/>
      <sheetName val="З23"/>
      <sheetName val="З24"/>
      <sheetName val="З25"/>
      <sheetName val="З26"/>
      <sheetName val="З27"/>
      <sheetName val="З28"/>
      <sheetName val="З29"/>
      <sheetName val="З30"/>
      <sheetName val="З31"/>
      <sheetName val="З32"/>
      <sheetName val="З33"/>
      <sheetName val="З34"/>
      <sheetName val="З35"/>
      <sheetName val="З36"/>
      <sheetName val="З37"/>
      <sheetName val="З38"/>
      <sheetName val="З39"/>
      <sheetName val="З40"/>
      <sheetName val="З41"/>
      <sheetName val="З42"/>
      <sheetName val="З43"/>
      <sheetName val="З44"/>
      <sheetName val="З45"/>
      <sheetName val="З46"/>
      <sheetName val="З47"/>
      <sheetName val="З48"/>
      <sheetName val="З49"/>
      <sheetName val="З50"/>
      <sheetName val="З51"/>
      <sheetName val="З52"/>
      <sheetName val="З53"/>
      <sheetName val="З54"/>
      <sheetName val="З55"/>
      <sheetName val="З56"/>
      <sheetName val="З57"/>
      <sheetName val="З58"/>
      <sheetName val="З59"/>
      <sheetName val="З60"/>
      <sheetName val="З61"/>
      <sheetName val="З62"/>
      <sheetName val="З63"/>
      <sheetName val="З64"/>
      <sheetName val="З65"/>
      <sheetName val="З66"/>
      <sheetName val="З67"/>
      <sheetName val="З68"/>
      <sheetName val="З69"/>
      <sheetName val="З70"/>
      <sheetName val="З71"/>
      <sheetName val="З72"/>
      <sheetName val="З73"/>
      <sheetName val="З74"/>
      <sheetName val="З75"/>
      <sheetName val="З76"/>
      <sheetName val="З77"/>
      <sheetName val="З78"/>
      <sheetName val="З79"/>
      <sheetName val="З80"/>
      <sheetName val="З81"/>
      <sheetName val="З82"/>
      <sheetName val="З83"/>
      <sheetName val="З84"/>
      <sheetName val="З85"/>
      <sheetName val="З86"/>
      <sheetName val="З87"/>
      <sheetName val="З88"/>
      <sheetName val="З89"/>
      <sheetName val="З90"/>
      <sheetName val="З91"/>
      <sheetName val="З92"/>
      <sheetName val="З93"/>
      <sheetName val="З94"/>
      <sheetName val="З95"/>
      <sheetName val="З96"/>
      <sheetName val="З97"/>
      <sheetName val="З98"/>
      <sheetName val="Х.нед-ть"/>
      <sheetName val="Ст кап-Дох"/>
      <sheetName val="дох"/>
      <sheetName val="Ср1"/>
      <sheetName val="Ср2"/>
      <sheetName val="Согласо"/>
      <sheetName val="окон. сводка"/>
      <sheetName val="лик"/>
      <sheetName val="св(лик)"/>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ow r="6">
          <cell r="C6" t="str">
            <v>01/10/2007</v>
          </cell>
        </row>
      </sheetData>
      <sheetData sheetId="7">
        <row r="7">
          <cell r="C7">
            <v>0.18</v>
          </cell>
        </row>
      </sheetData>
      <sheetData sheetId="8">
        <row r="7">
          <cell r="C7">
            <v>0.18</v>
          </cell>
        </row>
      </sheetData>
      <sheetData sheetId="9">
        <row r="28">
          <cell r="N28">
            <v>1.27</v>
          </cell>
        </row>
      </sheetData>
      <sheetData sheetId="10">
        <row r="6">
          <cell r="C6" t="str">
            <v>01/10/2007</v>
          </cell>
        </row>
      </sheetData>
      <sheetData sheetId="11">
        <row r="7">
          <cell r="C7">
            <v>0.18</v>
          </cell>
        </row>
      </sheetData>
      <sheetData sheetId="12">
        <row r="7">
          <cell r="C7">
            <v>0.18</v>
          </cell>
        </row>
      </sheetData>
      <sheetData sheetId="13">
        <row r="6">
          <cell r="C6" t="str">
            <v>01/10/2007</v>
          </cell>
        </row>
      </sheetData>
      <sheetData sheetId="14">
        <row r="7">
          <cell r="C7">
            <v>0.18</v>
          </cell>
        </row>
      </sheetData>
      <sheetData sheetId="15">
        <row r="7">
          <cell r="C7">
            <v>0.18</v>
          </cell>
        </row>
      </sheetData>
      <sheetData sheetId="16">
        <row r="7">
          <cell r="C7">
            <v>0.18</v>
          </cell>
        </row>
      </sheetData>
      <sheetData sheetId="17">
        <row r="7">
          <cell r="C7">
            <v>0.18</v>
          </cell>
        </row>
      </sheetData>
      <sheetData sheetId="18">
        <row r="7">
          <cell r="C7">
            <v>0.18</v>
          </cell>
        </row>
      </sheetData>
      <sheetData sheetId="19">
        <row r="7">
          <cell r="C7">
            <v>0.18</v>
          </cell>
        </row>
      </sheetData>
      <sheetData sheetId="20">
        <row r="28">
          <cell r="N28">
            <v>1.27</v>
          </cell>
        </row>
      </sheetData>
      <sheetData sheetId="21">
        <row r="7">
          <cell r="C7">
            <v>0.18</v>
          </cell>
        </row>
      </sheetData>
      <sheetData sheetId="22">
        <row r="7">
          <cell r="C7">
            <v>0.18</v>
          </cell>
        </row>
      </sheetData>
      <sheetData sheetId="23">
        <row r="7">
          <cell r="C7">
            <v>0.18</v>
          </cell>
        </row>
      </sheetData>
      <sheetData sheetId="24">
        <row r="2">
          <cell r="B2">
            <v>1.1851700000000001</v>
          </cell>
        </row>
      </sheetData>
      <sheetData sheetId="25" refreshError="1"/>
      <sheetData sheetId="26" refreshError="1"/>
      <sheetData sheetId="27" refreshError="1"/>
      <sheetData sheetId="28" refreshError="1"/>
      <sheetData sheetId="29">
        <row r="7">
          <cell r="C7">
            <v>0.18</v>
          </cell>
        </row>
      </sheetData>
      <sheetData sheetId="30">
        <row r="7">
          <cell r="C7">
            <v>0.18</v>
          </cell>
        </row>
      </sheetData>
      <sheetData sheetId="31">
        <row r="28">
          <cell r="N28">
            <v>1.27</v>
          </cell>
        </row>
      </sheetData>
      <sheetData sheetId="32">
        <row r="6">
          <cell r="C6" t="str">
            <v>01/10/2007</v>
          </cell>
        </row>
      </sheetData>
      <sheetData sheetId="33">
        <row r="7">
          <cell r="C7">
            <v>0.18</v>
          </cell>
        </row>
      </sheetData>
      <sheetData sheetId="34">
        <row r="7">
          <cell r="C7">
            <v>0.18</v>
          </cell>
        </row>
      </sheetData>
      <sheetData sheetId="35">
        <row r="6">
          <cell r="C6" t="str">
            <v>01/10/2007</v>
          </cell>
        </row>
      </sheetData>
      <sheetData sheetId="36">
        <row r="7">
          <cell r="C7">
            <v>0.18</v>
          </cell>
        </row>
      </sheetData>
      <sheetData sheetId="37">
        <row r="7">
          <cell r="C7">
            <v>0.18</v>
          </cell>
        </row>
      </sheetData>
      <sheetData sheetId="38">
        <row r="7">
          <cell r="C7">
            <v>0.18</v>
          </cell>
        </row>
      </sheetData>
      <sheetData sheetId="39">
        <row r="7">
          <cell r="C7">
            <v>0.18</v>
          </cell>
        </row>
      </sheetData>
      <sheetData sheetId="40">
        <row r="7">
          <cell r="C7">
            <v>0.18</v>
          </cell>
        </row>
      </sheetData>
      <sheetData sheetId="41">
        <row r="7">
          <cell r="C7">
            <v>0.18</v>
          </cell>
        </row>
      </sheetData>
      <sheetData sheetId="42">
        <row r="28">
          <cell r="N28">
            <v>1.27</v>
          </cell>
        </row>
      </sheetData>
      <sheetData sheetId="43">
        <row r="7">
          <cell r="C7">
            <v>0.18</v>
          </cell>
        </row>
      </sheetData>
      <sheetData sheetId="44">
        <row r="7">
          <cell r="C7">
            <v>0.18</v>
          </cell>
        </row>
      </sheetData>
      <sheetData sheetId="45">
        <row r="7">
          <cell r="C7">
            <v>0.18</v>
          </cell>
        </row>
      </sheetData>
      <sheetData sheetId="46">
        <row r="2">
          <cell r="B2">
            <v>1.1851700000000001</v>
          </cell>
        </row>
      </sheetData>
      <sheetData sheetId="47">
        <row r="6">
          <cell r="C6" t="str">
            <v>01/10/2007</v>
          </cell>
        </row>
      </sheetData>
      <sheetData sheetId="48">
        <row r="7">
          <cell r="C7">
            <v>0.18</v>
          </cell>
        </row>
      </sheetData>
      <sheetData sheetId="49">
        <row r="28">
          <cell r="N28">
            <v>1.27</v>
          </cell>
        </row>
      </sheetData>
      <sheetData sheetId="50">
        <row r="7">
          <cell r="C7">
            <v>0.18</v>
          </cell>
        </row>
      </sheetData>
      <sheetData sheetId="51">
        <row r="7">
          <cell r="C7">
            <v>0.18</v>
          </cell>
        </row>
      </sheetData>
      <sheetData sheetId="52">
        <row r="7">
          <cell r="C7">
            <v>0.18</v>
          </cell>
        </row>
      </sheetData>
      <sheetData sheetId="53">
        <row r="28">
          <cell r="N28">
            <v>1.27</v>
          </cell>
        </row>
      </sheetData>
      <sheetData sheetId="54">
        <row r="6">
          <cell r="C6" t="str">
            <v>01/10/2007</v>
          </cell>
        </row>
      </sheetData>
      <sheetData sheetId="55">
        <row r="7">
          <cell r="C7">
            <v>0.18</v>
          </cell>
        </row>
      </sheetData>
      <sheetData sheetId="56">
        <row r="7">
          <cell r="C7">
            <v>0.18</v>
          </cell>
        </row>
      </sheetData>
      <sheetData sheetId="57">
        <row r="6">
          <cell r="C6" t="str">
            <v>01/10/2007</v>
          </cell>
        </row>
      </sheetData>
      <sheetData sheetId="58">
        <row r="7">
          <cell r="C7">
            <v>0.18</v>
          </cell>
        </row>
      </sheetData>
      <sheetData sheetId="59">
        <row r="7">
          <cell r="C7">
            <v>0.18</v>
          </cell>
        </row>
      </sheetData>
      <sheetData sheetId="60">
        <row r="7">
          <cell r="C7">
            <v>0.18</v>
          </cell>
        </row>
      </sheetData>
      <sheetData sheetId="61">
        <row r="7">
          <cell r="C7">
            <v>0.18</v>
          </cell>
        </row>
      </sheetData>
      <sheetData sheetId="62">
        <row r="7">
          <cell r="C7">
            <v>0.18</v>
          </cell>
        </row>
      </sheetData>
      <sheetData sheetId="63">
        <row r="7">
          <cell r="C7">
            <v>0.18</v>
          </cell>
        </row>
      </sheetData>
      <sheetData sheetId="64">
        <row r="28">
          <cell r="N28">
            <v>1.27</v>
          </cell>
        </row>
      </sheetData>
      <sheetData sheetId="65">
        <row r="7">
          <cell r="C7">
            <v>0.18</v>
          </cell>
        </row>
      </sheetData>
      <sheetData sheetId="66">
        <row r="7">
          <cell r="C7">
            <v>0.18</v>
          </cell>
        </row>
      </sheetData>
      <sheetData sheetId="67">
        <row r="7">
          <cell r="C7">
            <v>0.18</v>
          </cell>
        </row>
      </sheetData>
      <sheetData sheetId="68">
        <row r="2">
          <cell r="B2">
            <v>1.1851700000000001</v>
          </cell>
        </row>
      </sheetData>
      <sheetData sheetId="69">
        <row r="6">
          <cell r="C6" t="str">
            <v>01/10/2007</v>
          </cell>
        </row>
      </sheetData>
      <sheetData sheetId="70">
        <row r="7">
          <cell r="C7">
            <v>0.18</v>
          </cell>
        </row>
      </sheetData>
      <sheetData sheetId="71">
        <row r="28">
          <cell r="N28">
            <v>1.27</v>
          </cell>
        </row>
      </sheetData>
      <sheetData sheetId="72">
        <row r="7">
          <cell r="C7">
            <v>0.18</v>
          </cell>
        </row>
      </sheetData>
      <sheetData sheetId="73">
        <row r="7">
          <cell r="C7">
            <v>0.18</v>
          </cell>
        </row>
      </sheetData>
      <sheetData sheetId="74">
        <row r="7">
          <cell r="C7">
            <v>0.18</v>
          </cell>
        </row>
      </sheetData>
      <sheetData sheetId="75">
        <row r="28">
          <cell r="N28">
            <v>1.27</v>
          </cell>
        </row>
      </sheetData>
      <sheetData sheetId="76">
        <row r="6">
          <cell r="C6" t="str">
            <v>01/10/2007</v>
          </cell>
        </row>
      </sheetData>
      <sheetData sheetId="77">
        <row r="7">
          <cell r="C7">
            <v>0.18</v>
          </cell>
        </row>
      </sheetData>
      <sheetData sheetId="78">
        <row r="7">
          <cell r="C7">
            <v>0.18</v>
          </cell>
        </row>
      </sheetData>
      <sheetData sheetId="79">
        <row r="6">
          <cell r="C6" t="str">
            <v>01/10/2007</v>
          </cell>
        </row>
      </sheetData>
      <sheetData sheetId="80">
        <row r="7">
          <cell r="C7">
            <v>0.18</v>
          </cell>
        </row>
      </sheetData>
      <sheetData sheetId="81">
        <row r="7">
          <cell r="C7">
            <v>0.18</v>
          </cell>
        </row>
      </sheetData>
      <sheetData sheetId="82">
        <row r="7">
          <cell r="C7">
            <v>0.18</v>
          </cell>
        </row>
      </sheetData>
      <sheetData sheetId="83">
        <row r="7">
          <cell r="C7">
            <v>0.18</v>
          </cell>
        </row>
      </sheetData>
      <sheetData sheetId="84">
        <row r="7">
          <cell r="C7">
            <v>0.18</v>
          </cell>
        </row>
      </sheetData>
      <sheetData sheetId="85">
        <row r="7">
          <cell r="C7">
            <v>0.18</v>
          </cell>
        </row>
      </sheetData>
      <sheetData sheetId="86">
        <row r="28">
          <cell r="N28">
            <v>1.27</v>
          </cell>
        </row>
      </sheetData>
      <sheetData sheetId="87">
        <row r="7">
          <cell r="C7">
            <v>0.18</v>
          </cell>
        </row>
      </sheetData>
      <sheetData sheetId="88">
        <row r="7">
          <cell r="C7">
            <v>0.18</v>
          </cell>
        </row>
      </sheetData>
      <sheetData sheetId="89">
        <row r="7">
          <cell r="C7">
            <v>0.18</v>
          </cell>
        </row>
      </sheetData>
      <sheetData sheetId="90">
        <row r="2">
          <cell r="B2">
            <v>1.1851700000000001</v>
          </cell>
        </row>
      </sheetData>
      <sheetData sheetId="91">
        <row r="6">
          <cell r="C6" t="str">
            <v>01/10/2007</v>
          </cell>
        </row>
      </sheetData>
      <sheetData sheetId="92">
        <row r="7">
          <cell r="C7">
            <v>0.18</v>
          </cell>
        </row>
      </sheetData>
      <sheetData sheetId="93">
        <row r="28">
          <cell r="N28">
            <v>1.27</v>
          </cell>
        </row>
      </sheetData>
      <sheetData sheetId="94">
        <row r="7">
          <cell r="C7">
            <v>0.18</v>
          </cell>
        </row>
      </sheetData>
      <sheetData sheetId="95">
        <row r="7">
          <cell r="C7">
            <v>0.18</v>
          </cell>
        </row>
      </sheetData>
      <sheetData sheetId="96">
        <row r="7">
          <cell r="C7">
            <v>0.18</v>
          </cell>
        </row>
      </sheetData>
      <sheetData sheetId="97">
        <row r="28">
          <cell r="N28">
            <v>1.27</v>
          </cell>
        </row>
      </sheetData>
      <sheetData sheetId="98">
        <row r="6">
          <cell r="C6" t="str">
            <v>01/10/2007</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C7">
            <v>0.18</v>
          </cell>
        </row>
      </sheetData>
      <sheetData sheetId="145"/>
      <sheetData sheetId="146"/>
      <sheetData sheetId="147">
        <row r="7">
          <cell r="C7">
            <v>0.18</v>
          </cell>
        </row>
      </sheetData>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C7">
            <v>0.18</v>
          </cell>
        </row>
      </sheetData>
      <sheetData sheetId="184"/>
      <sheetData sheetId="185">
        <row r="7">
          <cell r="C7">
            <v>0.18</v>
          </cell>
        </row>
      </sheetData>
      <sheetData sheetId="186">
        <row r="7">
          <cell r="C7">
            <v>0.18</v>
          </cell>
        </row>
      </sheetData>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ow r="6">
          <cell r="C6" t="str">
            <v>01/10/2007</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sheetData sheetId="514"/>
      <sheetData sheetId="515">
        <row r="6">
          <cell r="C6" t="str">
            <v>01/10/2007</v>
          </cell>
        </row>
      </sheetData>
      <sheetData sheetId="516"/>
      <sheetData sheetId="517"/>
      <sheetData sheetId="518">
        <row r="6">
          <cell r="C6" t="str">
            <v>01/10/2007</v>
          </cell>
        </row>
      </sheetData>
      <sheetData sheetId="519"/>
      <sheetData sheetId="520" refreshError="1"/>
      <sheetData sheetId="521">
        <row r="6">
          <cell r="C6" t="str">
            <v>01/10/2007</v>
          </cell>
        </row>
      </sheetData>
      <sheetData sheetId="522"/>
      <sheetData sheetId="523"/>
      <sheetData sheetId="524">
        <row r="6">
          <cell r="C6" t="str">
            <v>01/10/2007</v>
          </cell>
        </row>
      </sheetData>
      <sheetData sheetId="525"/>
      <sheetData sheetId="526"/>
      <sheetData sheetId="527">
        <row r="6">
          <cell r="C6" t="str">
            <v>01/10/2007</v>
          </cell>
        </row>
      </sheetData>
      <sheetData sheetId="528"/>
      <sheetData sheetId="529"/>
      <sheetData sheetId="530">
        <row r="6">
          <cell r="C6" t="str">
            <v>01/10/2007</v>
          </cell>
        </row>
      </sheetData>
      <sheetData sheetId="531"/>
      <sheetData sheetId="532"/>
      <sheetData sheetId="533">
        <row r="6">
          <cell r="C6" t="str">
            <v>01/10/2007</v>
          </cell>
        </row>
      </sheetData>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row r="5">
          <cell r="Y5">
            <v>150</v>
          </cell>
        </row>
      </sheetData>
      <sheetData sheetId="912">
        <row r="2">
          <cell r="B2">
            <v>1.1851700000000001</v>
          </cell>
        </row>
      </sheetData>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2">
          <cell r="B2">
            <v>1.1851700000000001</v>
          </cell>
        </row>
      </sheetData>
      <sheetData sheetId="929" refreshError="1"/>
      <sheetData sheetId="930">
        <row r="2">
          <cell r="B2">
            <v>1.1851700000000001</v>
          </cell>
        </row>
      </sheetData>
      <sheetData sheetId="931" refreshError="1"/>
      <sheetData sheetId="932"/>
      <sheetData sheetId="933" refreshError="1"/>
      <sheetData sheetId="934" refreshError="1"/>
      <sheetData sheetId="935" refreshError="1"/>
      <sheetData sheetId="936"/>
      <sheetData sheetId="937"/>
      <sheetData sheetId="938">
        <row r="57">
          <cell r="F57">
            <v>4358024.6376718897</v>
          </cell>
        </row>
      </sheetData>
      <sheetData sheetId="939"/>
      <sheetData sheetId="940"/>
      <sheetData sheetId="941" refreshError="1"/>
      <sheetData sheetId="942" refreshError="1"/>
      <sheetData sheetId="943" refreshError="1"/>
      <sheetData sheetId="944" refreshError="1"/>
      <sheetData sheetId="945"/>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sheetData sheetId="1007"/>
      <sheetData sheetId="1008"/>
      <sheetData sheetId="1009"/>
      <sheetData sheetId="1010"/>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sheetData sheetId="1097"/>
      <sheetData sheetId="1098"/>
      <sheetData sheetId="1099"/>
      <sheetData sheetId="1100"/>
      <sheetData sheetId="1101"/>
      <sheetData sheetId="1102"/>
      <sheetData sheetId="1103"/>
      <sheetData sheetId="1104"/>
      <sheetData sheetId="1105">
        <row r="6">
          <cell r="C6">
            <v>1000</v>
          </cell>
        </row>
      </sheetData>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row r="5">
          <cell r="Y5">
            <v>150</v>
          </cell>
        </row>
      </sheetData>
      <sheetData sheetId="1145">
        <row r="2">
          <cell r="B2">
            <v>1.1851700000000001</v>
          </cell>
        </row>
      </sheetData>
      <sheetData sheetId="1146">
        <row r="13">
          <cell r="H13">
            <v>0</v>
          </cell>
        </row>
      </sheetData>
      <sheetData sheetId="1147">
        <row r="6">
          <cell r="C6">
            <v>1000</v>
          </cell>
        </row>
      </sheetData>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refreshError="1"/>
      <sheetData sheetId="1177">
        <row r="6">
          <cell r="C6">
            <v>1000</v>
          </cell>
        </row>
      </sheetData>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sheetData sheetId="1405"/>
      <sheetData sheetId="1406">
        <row r="28">
          <cell r="N28">
            <v>1.27</v>
          </cell>
        </row>
      </sheetData>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ow r="1">
          <cell r="B1" t="str">
            <v>наименование</v>
          </cell>
        </row>
      </sheetData>
      <sheetData sheetId="1478" refreshError="1"/>
      <sheetData sheetId="1479">
        <row r="28">
          <cell r="N28">
            <v>1.27</v>
          </cell>
        </row>
      </sheetData>
      <sheetData sheetId="1480">
        <row r="2">
          <cell r="D2" t="str">
            <v>2002</v>
          </cell>
        </row>
      </sheetData>
      <sheetData sheetId="1481"/>
      <sheetData sheetId="1482">
        <row r="2">
          <cell r="D2">
            <v>2003</v>
          </cell>
        </row>
      </sheetData>
      <sheetData sheetId="1483">
        <row r="40">
          <cell r="C40">
            <v>0</v>
          </cell>
        </row>
      </sheetData>
      <sheetData sheetId="1484">
        <row r="1">
          <cell r="B1" t="str">
            <v>наименование</v>
          </cell>
        </row>
      </sheetData>
      <sheetData sheetId="1485">
        <row r="10">
          <cell r="A10" t="str">
            <v>Амортизация</v>
          </cell>
        </row>
      </sheetData>
      <sheetData sheetId="1486"/>
      <sheetData sheetId="1487"/>
      <sheetData sheetId="1488">
        <row r="1">
          <cell r="B1" t="str">
            <v>наименование</v>
          </cell>
        </row>
      </sheetData>
      <sheetData sheetId="1489">
        <row r="1">
          <cell r="B1" t="str">
            <v>наименование</v>
          </cell>
        </row>
      </sheetData>
      <sheetData sheetId="1490"/>
      <sheetData sheetId="1491">
        <row r="2">
          <cell r="D2" t="str">
            <v>2002</v>
          </cell>
        </row>
      </sheetData>
      <sheetData sheetId="1492">
        <row r="2">
          <cell r="D2" t="str">
            <v>2002</v>
          </cell>
        </row>
      </sheetData>
      <sheetData sheetId="1493">
        <row r="2">
          <cell r="D2">
            <v>2003</v>
          </cell>
        </row>
      </sheetData>
      <sheetData sheetId="1494">
        <row r="2">
          <cell r="D2">
            <v>2003</v>
          </cell>
        </row>
      </sheetData>
      <sheetData sheetId="1495">
        <row r="1">
          <cell r="B1" t="str">
            <v>наименование</v>
          </cell>
        </row>
      </sheetData>
      <sheetData sheetId="1496">
        <row r="1">
          <cell r="B1" t="str">
            <v>наименование</v>
          </cell>
        </row>
      </sheetData>
      <sheetData sheetId="1497">
        <row r="10">
          <cell r="A10" t="str">
            <v>Амортизация</v>
          </cell>
        </row>
      </sheetData>
      <sheetData sheetId="1498">
        <row r="2">
          <cell r="D2" t="str">
            <v>2002</v>
          </cell>
        </row>
      </sheetData>
      <sheetData sheetId="1499">
        <row r="2">
          <cell r="D2" t="str">
            <v>2002</v>
          </cell>
        </row>
      </sheetData>
      <sheetData sheetId="1500">
        <row r="2">
          <cell r="D2">
            <v>2003</v>
          </cell>
        </row>
      </sheetData>
      <sheetData sheetId="1501">
        <row r="1">
          <cell r="B1" t="str">
            <v>наименование</v>
          </cell>
        </row>
      </sheetData>
      <sheetData sheetId="1502"/>
      <sheetData sheetId="1503">
        <row r="15">
          <cell r="C15">
            <v>34.5</v>
          </cell>
        </row>
      </sheetData>
      <sheetData sheetId="1504">
        <row r="2">
          <cell r="D2" t="str">
            <v>2002</v>
          </cell>
        </row>
      </sheetData>
      <sheetData sheetId="1505"/>
      <sheetData sheetId="1506">
        <row r="2">
          <cell r="D2">
            <v>2003</v>
          </cell>
        </row>
      </sheetData>
      <sheetData sheetId="1507">
        <row r="40">
          <cell r="C40">
            <v>0</v>
          </cell>
        </row>
      </sheetData>
      <sheetData sheetId="1508">
        <row r="10">
          <cell r="A10" t="str">
            <v>Амортизация</v>
          </cell>
        </row>
      </sheetData>
      <sheetData sheetId="1509"/>
      <sheetData sheetId="1510"/>
      <sheetData sheetId="1511"/>
      <sheetData sheetId="1512">
        <row r="2">
          <cell r="D2">
            <v>2003</v>
          </cell>
        </row>
      </sheetData>
      <sheetData sheetId="1513">
        <row r="15">
          <cell r="C15">
            <v>34.5</v>
          </cell>
        </row>
      </sheetData>
      <sheetData sheetId="1514"/>
      <sheetData sheetId="1515">
        <row r="28">
          <cell r="N28">
            <v>1.27</v>
          </cell>
        </row>
      </sheetData>
      <sheetData sheetId="1516"/>
      <sheetData sheetId="1517"/>
      <sheetData sheetId="1518">
        <row r="15">
          <cell r="C15">
            <v>34.5</v>
          </cell>
        </row>
      </sheetData>
      <sheetData sheetId="1519">
        <row r="40">
          <cell r="C40">
            <v>0</v>
          </cell>
        </row>
      </sheetData>
      <sheetData sheetId="1520"/>
      <sheetData sheetId="1521">
        <row r="236">
          <cell r="D236">
            <v>37.700000000000003</v>
          </cell>
        </row>
      </sheetData>
      <sheetData sheetId="1522"/>
      <sheetData sheetId="1523" refreshError="1"/>
      <sheetData sheetId="1524"/>
      <sheetData sheetId="1525">
        <row r="15">
          <cell r="C15">
            <v>34.5</v>
          </cell>
        </row>
      </sheetData>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ow r="1">
          <cell r="B1" t="str">
            <v>наименование</v>
          </cell>
        </row>
      </sheetData>
      <sheetData sheetId="1781" refreshError="1"/>
      <sheetData sheetId="1782"/>
      <sheetData sheetId="1783">
        <row r="2">
          <cell r="D2" t="str">
            <v>2002</v>
          </cell>
        </row>
      </sheetData>
      <sheetData sheetId="1784"/>
      <sheetData sheetId="1785">
        <row r="2">
          <cell r="D2">
            <v>2003</v>
          </cell>
        </row>
      </sheetData>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ow r="28">
          <cell r="N28">
            <v>1.27</v>
          </cell>
        </row>
      </sheetData>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ow r="2">
          <cell r="D2">
            <v>2003</v>
          </cell>
        </row>
      </sheetData>
      <sheetData sheetId="1892" refreshError="1"/>
      <sheetData sheetId="1893" refreshError="1"/>
      <sheetData sheetId="1894">
        <row r="28">
          <cell r="N28">
            <v>1.27</v>
          </cell>
        </row>
      </sheetData>
      <sheetData sheetId="1895">
        <row r="2">
          <cell r="D2">
            <v>2003</v>
          </cell>
        </row>
      </sheetData>
      <sheetData sheetId="1896">
        <row r="40">
          <cell r="C40">
            <v>0</v>
          </cell>
        </row>
      </sheetData>
      <sheetData sheetId="1897">
        <row r="1">
          <cell r="B1" t="str">
            <v>наименование</v>
          </cell>
        </row>
      </sheetData>
      <sheetData sheetId="1898" refreshError="1"/>
      <sheetData sheetId="1899" refreshError="1"/>
      <sheetData sheetId="1900" refreshError="1"/>
      <sheetData sheetId="1901" refreshError="1"/>
      <sheetData sheetId="1902"/>
      <sheetData sheetId="1903"/>
      <sheetData sheetId="1904"/>
      <sheetData sheetId="1905"/>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ow r="1106">
          <cell r="E1106">
            <v>0.1004260028279732</v>
          </cell>
        </row>
      </sheetData>
      <sheetData sheetId="2182">
        <row r="3">
          <cell r="G3">
            <v>37239</v>
          </cell>
        </row>
      </sheetData>
      <sheetData sheetId="2183" refreshError="1"/>
      <sheetData sheetId="2184" refreshError="1"/>
      <sheetData sheetId="2185"/>
      <sheetData sheetId="2186">
        <row r="3">
          <cell r="G3">
            <v>37239</v>
          </cell>
        </row>
      </sheetData>
      <sheetData sheetId="2187"/>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sheetData sheetId="2201">
        <row r="3">
          <cell r="G3">
            <v>37239</v>
          </cell>
        </row>
      </sheetData>
      <sheetData sheetId="2202"/>
      <sheetData sheetId="2203"/>
      <sheetData sheetId="2204"/>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sheetData sheetId="2238" refreshError="1"/>
      <sheetData sheetId="2239"/>
      <sheetData sheetId="2240"/>
      <sheetData sheetId="2241"/>
      <sheetData sheetId="2242"/>
      <sheetData sheetId="2243"/>
      <sheetData sheetId="2244"/>
      <sheetData sheetId="2245"/>
      <sheetData sheetId="2246"/>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sheetData sheetId="2430"/>
      <sheetData sheetId="2431" refreshError="1"/>
      <sheetData sheetId="2432" refreshError="1"/>
      <sheetData sheetId="2433" refreshError="1"/>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sheetData sheetId="3030" refreshError="1"/>
      <sheetData sheetId="3031">
        <row r="4">
          <cell r="C4">
            <v>28.84</v>
          </cell>
        </row>
      </sheetData>
      <sheetData sheetId="3032"/>
      <sheetData sheetId="3033">
        <row r="24">
          <cell r="C24">
            <v>146708434.72999999</v>
          </cell>
        </row>
      </sheetData>
      <sheetData sheetId="3034">
        <row r="6">
          <cell r="C6" t="str">
            <v>01/10/2007</v>
          </cell>
        </row>
      </sheetData>
      <sheetData sheetId="3035">
        <row r="13">
          <cell r="C13">
            <v>3330861.56</v>
          </cell>
        </row>
      </sheetData>
      <sheetData sheetId="3036">
        <row r="8">
          <cell r="D8">
            <v>865633.5</v>
          </cell>
        </row>
      </sheetData>
      <sheetData sheetId="3037"/>
      <sheetData sheetId="3038">
        <row r="62">
          <cell r="E62">
            <v>12731852.109999999</v>
          </cell>
        </row>
      </sheetData>
      <sheetData sheetId="3039">
        <row r="8">
          <cell r="B8">
            <v>37777695</v>
          </cell>
        </row>
      </sheetData>
      <sheetData sheetId="3040">
        <row r="26">
          <cell r="I26">
            <v>43608.5</v>
          </cell>
        </row>
      </sheetData>
      <sheetData sheetId="3041">
        <row r="12">
          <cell r="K12">
            <v>32644</v>
          </cell>
        </row>
      </sheetData>
      <sheetData sheetId="3042">
        <row r="4">
          <cell r="C4">
            <v>20</v>
          </cell>
        </row>
      </sheetData>
      <sheetData sheetId="3043">
        <row r="8">
          <cell r="E8">
            <v>631020</v>
          </cell>
        </row>
      </sheetData>
      <sheetData sheetId="3044">
        <row r="7">
          <cell r="M7">
            <v>24.74</v>
          </cell>
        </row>
      </sheetData>
      <sheetData sheetId="3045">
        <row r="137">
          <cell r="D137">
            <v>2806340.55</v>
          </cell>
        </row>
      </sheetData>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ow r="15">
          <cell r="C15">
            <v>34.5</v>
          </cell>
        </row>
      </sheetData>
      <sheetData sheetId="3251">
        <row r="15">
          <cell r="C15">
            <v>34.5</v>
          </cell>
        </row>
      </sheetData>
      <sheetData sheetId="3252">
        <row r="15">
          <cell r="C15">
            <v>34.5</v>
          </cell>
        </row>
      </sheetData>
      <sheetData sheetId="3253">
        <row r="15">
          <cell r="C15">
            <v>34.5</v>
          </cell>
        </row>
      </sheetData>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ow r="15">
          <cell r="C15">
            <v>34.5</v>
          </cell>
        </row>
      </sheetData>
      <sheetData sheetId="3312">
        <row r="15">
          <cell r="C15">
            <v>34.5</v>
          </cell>
        </row>
      </sheetData>
      <sheetData sheetId="3313" refreshError="1"/>
      <sheetData sheetId="3314" refreshError="1"/>
      <sheetData sheetId="3315" refreshError="1"/>
      <sheetData sheetId="3316">
        <row r="15">
          <cell r="C15">
            <v>34.5</v>
          </cell>
        </row>
      </sheetData>
      <sheetData sheetId="3317">
        <row r="15">
          <cell r="C15">
            <v>34.5</v>
          </cell>
        </row>
      </sheetData>
      <sheetData sheetId="3318" refreshError="1"/>
      <sheetData sheetId="3319">
        <row r="15">
          <cell r="C15">
            <v>34.5</v>
          </cell>
        </row>
      </sheetData>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ow r="15">
          <cell r="C15">
            <v>34.5</v>
          </cell>
        </row>
      </sheetData>
      <sheetData sheetId="3330" refreshError="1"/>
      <sheetData sheetId="3331">
        <row r="15">
          <cell r="C15">
            <v>34.5</v>
          </cell>
        </row>
      </sheetData>
      <sheetData sheetId="3332">
        <row r="15">
          <cell r="C15">
            <v>34.5</v>
          </cell>
        </row>
      </sheetData>
      <sheetData sheetId="3333">
        <row r="15">
          <cell r="C15">
            <v>34.5</v>
          </cell>
        </row>
      </sheetData>
      <sheetData sheetId="3334">
        <row r="15">
          <cell r="C15">
            <v>34.5</v>
          </cell>
        </row>
      </sheetData>
      <sheetData sheetId="3335">
        <row r="15">
          <cell r="C15">
            <v>34.5</v>
          </cell>
        </row>
      </sheetData>
      <sheetData sheetId="3336">
        <row r="15">
          <cell r="C15">
            <v>34.5</v>
          </cell>
        </row>
      </sheetData>
      <sheetData sheetId="3337">
        <row r="15">
          <cell r="C15">
            <v>34.5</v>
          </cell>
        </row>
      </sheetData>
      <sheetData sheetId="3338" refreshError="1"/>
      <sheetData sheetId="3339" refreshError="1"/>
      <sheetData sheetId="3340" refreshError="1"/>
      <sheetData sheetId="3341" refreshError="1"/>
      <sheetData sheetId="3342">
        <row r="15">
          <cell r="C15">
            <v>34.5</v>
          </cell>
        </row>
      </sheetData>
      <sheetData sheetId="3343" refreshError="1"/>
      <sheetData sheetId="3344" refreshError="1"/>
      <sheetData sheetId="3345" refreshError="1"/>
      <sheetData sheetId="3346">
        <row r="15">
          <cell r="C15">
            <v>34.5</v>
          </cell>
        </row>
      </sheetData>
      <sheetData sheetId="3347">
        <row r="15">
          <cell r="C15">
            <v>34.5</v>
          </cell>
        </row>
      </sheetData>
      <sheetData sheetId="3348">
        <row r="15">
          <cell r="C15">
            <v>34.5</v>
          </cell>
        </row>
      </sheetData>
      <sheetData sheetId="3349">
        <row r="15">
          <cell r="C15">
            <v>34.5</v>
          </cell>
        </row>
      </sheetData>
      <sheetData sheetId="3350" refreshError="1"/>
      <sheetData sheetId="3351">
        <row r="15">
          <cell r="C15">
            <v>34.5</v>
          </cell>
        </row>
      </sheetData>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ow r="15">
          <cell r="C15">
            <v>34.5</v>
          </cell>
        </row>
      </sheetData>
      <sheetData sheetId="3559">
        <row r="8">
          <cell r="B8" t="str">
            <v>Cash and cash equivalents</v>
          </cell>
        </row>
      </sheetData>
      <sheetData sheetId="3560">
        <row r="15">
          <cell r="C15">
            <v>34.5</v>
          </cell>
        </row>
      </sheetData>
      <sheetData sheetId="3561">
        <row r="15">
          <cell r="C15">
            <v>34.5</v>
          </cell>
        </row>
      </sheetData>
      <sheetData sheetId="3562">
        <row r="15">
          <cell r="C15">
            <v>34.5</v>
          </cell>
        </row>
      </sheetData>
      <sheetData sheetId="3563">
        <row r="15">
          <cell r="C15">
            <v>34.5</v>
          </cell>
        </row>
      </sheetData>
      <sheetData sheetId="3564">
        <row r="8">
          <cell r="B8" t="str">
            <v>Cash and cash equivalents</v>
          </cell>
        </row>
      </sheetData>
      <sheetData sheetId="3565">
        <row r="15">
          <cell r="C15">
            <v>34.5</v>
          </cell>
        </row>
      </sheetData>
      <sheetData sheetId="3566">
        <row r="15">
          <cell r="C15">
            <v>34.5</v>
          </cell>
        </row>
      </sheetData>
      <sheetData sheetId="3567">
        <row r="15">
          <cell r="C15">
            <v>34.5</v>
          </cell>
        </row>
      </sheetData>
      <sheetData sheetId="3568">
        <row r="15">
          <cell r="C15">
            <v>34.5</v>
          </cell>
        </row>
      </sheetData>
      <sheetData sheetId="3569">
        <row r="15">
          <cell r="C15">
            <v>34.5</v>
          </cell>
        </row>
      </sheetData>
      <sheetData sheetId="3570">
        <row r="15">
          <cell r="C15">
            <v>34.5</v>
          </cell>
        </row>
      </sheetData>
      <sheetData sheetId="3571">
        <row r="15">
          <cell r="C15">
            <v>34.5</v>
          </cell>
        </row>
      </sheetData>
      <sheetData sheetId="3572">
        <row r="15">
          <cell r="C15">
            <v>34.5</v>
          </cell>
        </row>
      </sheetData>
      <sheetData sheetId="3573">
        <row r="15">
          <cell r="C15">
            <v>34.5</v>
          </cell>
        </row>
      </sheetData>
      <sheetData sheetId="3574">
        <row r="15">
          <cell r="C15">
            <v>34.5</v>
          </cell>
        </row>
      </sheetData>
      <sheetData sheetId="3575">
        <row r="15">
          <cell r="C15">
            <v>34.5</v>
          </cell>
        </row>
      </sheetData>
      <sheetData sheetId="3576">
        <row r="15">
          <cell r="C15">
            <v>34.5</v>
          </cell>
        </row>
      </sheetData>
      <sheetData sheetId="3577">
        <row r="15">
          <cell r="C15">
            <v>34.5</v>
          </cell>
        </row>
      </sheetData>
      <sheetData sheetId="3578">
        <row r="15">
          <cell r="C15">
            <v>34.5</v>
          </cell>
        </row>
      </sheetData>
      <sheetData sheetId="3579">
        <row r="15">
          <cell r="C15">
            <v>34.5</v>
          </cell>
        </row>
      </sheetData>
      <sheetData sheetId="3580">
        <row r="15">
          <cell r="C15">
            <v>34.5</v>
          </cell>
        </row>
      </sheetData>
      <sheetData sheetId="3581">
        <row r="15">
          <cell r="C15">
            <v>34.5</v>
          </cell>
        </row>
      </sheetData>
      <sheetData sheetId="3582">
        <row r="15">
          <cell r="C15">
            <v>34.5</v>
          </cell>
        </row>
      </sheetData>
      <sheetData sheetId="3583">
        <row r="15">
          <cell r="C15">
            <v>34.5</v>
          </cell>
        </row>
      </sheetData>
      <sheetData sheetId="3584">
        <row r="15">
          <cell r="C15">
            <v>34.5</v>
          </cell>
        </row>
      </sheetData>
      <sheetData sheetId="3585">
        <row r="15">
          <cell r="C15">
            <v>34.5</v>
          </cell>
        </row>
      </sheetData>
      <sheetData sheetId="3586">
        <row r="15">
          <cell r="C15">
            <v>34.5</v>
          </cell>
        </row>
      </sheetData>
      <sheetData sheetId="3587">
        <row r="15">
          <cell r="C15">
            <v>34.5</v>
          </cell>
        </row>
      </sheetData>
      <sheetData sheetId="3588">
        <row r="15">
          <cell r="C15">
            <v>34.5</v>
          </cell>
        </row>
      </sheetData>
      <sheetData sheetId="3589">
        <row r="15">
          <cell r="C15">
            <v>34.5</v>
          </cell>
        </row>
      </sheetData>
      <sheetData sheetId="3590">
        <row r="15">
          <cell r="C15">
            <v>34.5</v>
          </cell>
        </row>
      </sheetData>
      <sheetData sheetId="3591">
        <row r="15">
          <cell r="C15">
            <v>34.5</v>
          </cell>
        </row>
      </sheetData>
      <sheetData sheetId="3592">
        <row r="15">
          <cell r="C15">
            <v>34.5</v>
          </cell>
        </row>
      </sheetData>
      <sheetData sheetId="3593">
        <row r="15">
          <cell r="C15">
            <v>34.5</v>
          </cell>
        </row>
      </sheetData>
      <sheetData sheetId="3594">
        <row r="8">
          <cell r="B8" t="str">
            <v>Cash and cash equivalents</v>
          </cell>
        </row>
      </sheetData>
      <sheetData sheetId="3595">
        <row r="15">
          <cell r="C15">
            <v>34.5</v>
          </cell>
        </row>
      </sheetData>
      <sheetData sheetId="3596">
        <row r="15">
          <cell r="C15">
            <v>34.5</v>
          </cell>
        </row>
      </sheetData>
      <sheetData sheetId="3597">
        <row r="15">
          <cell r="C15">
            <v>34.5</v>
          </cell>
        </row>
      </sheetData>
      <sheetData sheetId="3598" refreshError="1"/>
      <sheetData sheetId="3599" refreshError="1"/>
      <sheetData sheetId="3600" refreshError="1"/>
      <sheetData sheetId="3601" refreshError="1"/>
      <sheetData sheetId="3602" refreshError="1"/>
      <sheetData sheetId="3603" refreshError="1"/>
      <sheetData sheetId="3604" refreshError="1"/>
      <sheetData sheetId="3605">
        <row r="8">
          <cell r="B8" t="str">
            <v>Cash and cash equivalents</v>
          </cell>
        </row>
      </sheetData>
      <sheetData sheetId="3606">
        <row r="8">
          <cell r="B8" t="str">
            <v>Cash and cash equivalents</v>
          </cell>
        </row>
      </sheetData>
      <sheetData sheetId="3607"/>
      <sheetData sheetId="3608"/>
      <sheetData sheetId="3609"/>
      <sheetData sheetId="3610"/>
      <sheetData sheetId="3611"/>
      <sheetData sheetId="3612">
        <row r="15">
          <cell r="C15">
            <v>34.5</v>
          </cell>
        </row>
      </sheetData>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refreshError="1"/>
      <sheetData sheetId="3629"/>
      <sheetData sheetId="3630"/>
      <sheetData sheetId="3631"/>
      <sheetData sheetId="3632"/>
      <sheetData sheetId="3633"/>
      <sheetData sheetId="3634"/>
      <sheetData sheetId="3635"/>
      <sheetData sheetId="3636">
        <row r="8">
          <cell r="B8" t="str">
            <v>Cash and cash equivalents</v>
          </cell>
        </row>
      </sheetData>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ow r="53">
          <cell r="B53">
            <v>125761.26312000002</v>
          </cell>
        </row>
      </sheetData>
      <sheetData sheetId="3670"/>
      <sheetData sheetId="3671"/>
      <sheetData sheetId="3672"/>
      <sheetData sheetId="3673">
        <row r="131">
          <cell r="D131">
            <v>41049.645579999989</v>
          </cell>
        </row>
      </sheetData>
      <sheetData sheetId="3674"/>
      <sheetData sheetId="3675"/>
      <sheetData sheetId="3676"/>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efreshError="1"/>
      <sheetData sheetId="4014" refreshError="1"/>
      <sheetData sheetId="4015" refreshError="1"/>
      <sheetData sheetId="4016" refreshError="1"/>
      <sheetData sheetId="4017" refreshError="1"/>
      <sheetData sheetId="4018" refreshError="1"/>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refreshError="1"/>
      <sheetData sheetId="4228" refreshError="1"/>
      <sheetData sheetId="4229" refreshError="1"/>
      <sheetData sheetId="4230" refreshError="1"/>
      <sheetData sheetId="4231" refreshError="1"/>
      <sheetData sheetId="4232" refreshError="1"/>
      <sheetData sheetId="4233" refreshError="1"/>
      <sheetData sheetId="4234" refreshError="1"/>
      <sheetData sheetId="4235" refreshError="1"/>
      <sheetData sheetId="4236" refreshError="1"/>
      <sheetData sheetId="4237" refreshError="1"/>
      <sheetData sheetId="4238" refreshError="1"/>
      <sheetData sheetId="4239" refreshError="1"/>
      <sheetData sheetId="4240" refreshError="1"/>
      <sheetData sheetId="4241" refreshError="1"/>
      <sheetData sheetId="4242" refreshError="1"/>
      <sheetData sheetId="4243" refreshError="1"/>
      <sheetData sheetId="4244" refreshError="1"/>
      <sheetData sheetId="4245" refreshError="1"/>
      <sheetData sheetId="4246" refreshError="1"/>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refreshError="1"/>
      <sheetData sheetId="4257" refreshError="1"/>
      <sheetData sheetId="4258" refreshError="1"/>
      <sheetData sheetId="4259" refreshError="1"/>
      <sheetData sheetId="4260" refreshError="1"/>
      <sheetData sheetId="4261" refreshError="1"/>
      <sheetData sheetId="4262" refreshError="1"/>
      <sheetData sheetId="4263" refreshError="1"/>
      <sheetData sheetId="4264" refreshError="1"/>
      <sheetData sheetId="4265" refreshError="1"/>
      <sheetData sheetId="4266" refreshError="1"/>
      <sheetData sheetId="4267" refreshError="1"/>
      <sheetData sheetId="4268" refreshError="1"/>
      <sheetData sheetId="4269" refreshError="1"/>
      <sheetData sheetId="4270" refreshError="1"/>
      <sheetData sheetId="4271" refreshError="1"/>
      <sheetData sheetId="4272" refreshError="1"/>
      <sheetData sheetId="4273" refreshError="1"/>
      <sheetData sheetId="4274" refreshError="1"/>
      <sheetData sheetId="4275" refreshError="1"/>
      <sheetData sheetId="4276" refreshError="1"/>
      <sheetData sheetId="4277" refreshError="1"/>
      <sheetData sheetId="4278" refreshError="1"/>
      <sheetData sheetId="4279" refreshError="1"/>
      <sheetData sheetId="4280" refreshError="1"/>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sheetData sheetId="4352"/>
      <sheetData sheetId="4353"/>
      <sheetData sheetId="4354"/>
      <sheetData sheetId="4355"/>
      <sheetData sheetId="4356"/>
      <sheetData sheetId="4357">
        <row r="5">
          <cell r="D5" t="str">
            <v>"ЛУКОЙЛ-ВОЛГОГРАДНЕФТЕПЕРЕРАБОТКА"</v>
          </cell>
        </row>
      </sheetData>
      <sheetData sheetId="4358">
        <row r="2">
          <cell r="B2">
            <v>1.1851700000000001</v>
          </cell>
        </row>
      </sheetData>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row r="35">
          <cell r="B35" t="str">
            <v>А.А.Гаценко</v>
          </cell>
        </row>
      </sheetData>
      <sheetData sheetId="4410">
        <row r="35">
          <cell r="B35" t="str">
            <v>А.А.Гаценко</v>
          </cell>
        </row>
      </sheetData>
      <sheetData sheetId="4411"/>
      <sheetData sheetId="4412" refreshError="1"/>
      <sheetData sheetId="4413" refreshError="1"/>
      <sheetData sheetId="4414"/>
      <sheetData sheetId="4415"/>
      <sheetData sheetId="4416" refreshError="1"/>
      <sheetData sheetId="4417" refreshError="1"/>
      <sheetData sheetId="4418" refreshError="1"/>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refreshError="1"/>
      <sheetData sheetId="4433"/>
      <sheetData sheetId="4434"/>
      <sheetData sheetId="4435" refreshError="1"/>
      <sheetData sheetId="4436"/>
      <sheetData sheetId="4437" refreshError="1"/>
      <sheetData sheetId="4438" refreshError="1"/>
      <sheetData sheetId="4439" refreshError="1"/>
      <sheetData sheetId="4440" refreshError="1"/>
      <sheetData sheetId="4441" refreshError="1"/>
      <sheetData sheetId="4442" refreshError="1"/>
      <sheetData sheetId="4443" refreshError="1"/>
      <sheetData sheetId="4444"/>
      <sheetData sheetId="4445"/>
      <sheetData sheetId="4446"/>
      <sheetData sheetId="4447"/>
      <sheetData sheetId="4448" refreshError="1"/>
      <sheetData sheetId="4449" refreshError="1"/>
      <sheetData sheetId="4450" refreshError="1"/>
      <sheetData sheetId="4451" refreshError="1"/>
      <sheetData sheetId="4452" refreshError="1"/>
      <sheetData sheetId="4453"/>
      <sheetData sheetId="4454" refreshError="1"/>
      <sheetData sheetId="4455" refreshError="1"/>
      <sheetData sheetId="4456"/>
      <sheetData sheetId="4457" refreshError="1"/>
      <sheetData sheetId="4458"/>
      <sheetData sheetId="4459" refreshError="1"/>
      <sheetData sheetId="4460" refreshError="1"/>
      <sheetData sheetId="4461"/>
      <sheetData sheetId="4462"/>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row r="57">
          <cell r="F57">
            <v>4358024.6376718897</v>
          </cell>
        </row>
      </sheetData>
      <sheetData sheetId="4834">
        <row r="2">
          <cell r="B2">
            <v>1.1851700000000001</v>
          </cell>
        </row>
      </sheetData>
      <sheetData sheetId="4835"/>
      <sheetData sheetId="4836"/>
      <sheetData sheetId="4837" refreshError="1"/>
      <sheetData sheetId="4838" refreshError="1"/>
      <sheetData sheetId="4839"/>
      <sheetData sheetId="4840">
        <row r="2">
          <cell r="B2">
            <v>1.1851700000000001</v>
          </cell>
        </row>
      </sheetData>
      <sheetData sheetId="4841">
        <row r="6">
          <cell r="C6">
            <v>1000</v>
          </cell>
        </row>
      </sheetData>
      <sheetData sheetId="4842">
        <row r="57">
          <cell r="F57">
            <v>4358024.6376718897</v>
          </cell>
        </row>
      </sheetData>
      <sheetData sheetId="4843"/>
      <sheetData sheetId="4844">
        <row r="5">
          <cell r="Y5">
            <v>150</v>
          </cell>
        </row>
      </sheetData>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refreshError="1"/>
      <sheetData sheetId="4970" refreshError="1"/>
      <sheetData sheetId="4971" refreshError="1"/>
      <sheetData sheetId="4972" refreshError="1"/>
      <sheetData sheetId="4973">
        <row r="6">
          <cell r="C6">
            <v>1000</v>
          </cell>
        </row>
      </sheetData>
      <sheetData sheetId="4974">
        <row r="6">
          <cell r="C6">
            <v>1000</v>
          </cell>
        </row>
      </sheetData>
      <sheetData sheetId="4975"/>
      <sheetData sheetId="4976">
        <row r="6">
          <cell r="C6">
            <v>1000</v>
          </cell>
        </row>
      </sheetData>
      <sheetData sheetId="4977">
        <row r="2">
          <cell r="B2">
            <v>1.1851700000000001</v>
          </cell>
        </row>
      </sheetData>
      <sheetData sheetId="4978">
        <row r="57">
          <cell r="F57">
            <v>4358024.6376718897</v>
          </cell>
        </row>
      </sheetData>
      <sheetData sheetId="4979">
        <row r="6">
          <cell r="C6">
            <v>1000</v>
          </cell>
        </row>
      </sheetData>
      <sheetData sheetId="4980">
        <row r="2">
          <cell r="B2">
            <v>1.1851700000000001</v>
          </cell>
        </row>
      </sheetData>
      <sheetData sheetId="4981">
        <row r="2">
          <cell r="B2">
            <v>1.1851700000000001</v>
          </cell>
        </row>
      </sheetData>
      <sheetData sheetId="4982">
        <row r="57">
          <cell r="F57">
            <v>4358024.6376718897</v>
          </cell>
        </row>
      </sheetData>
      <sheetData sheetId="4983">
        <row r="2">
          <cell r="B2">
            <v>1.1851700000000001</v>
          </cell>
        </row>
      </sheetData>
      <sheetData sheetId="4984">
        <row r="6">
          <cell r="C6">
            <v>1000</v>
          </cell>
        </row>
      </sheetData>
      <sheetData sheetId="4985">
        <row r="2">
          <cell r="B2">
            <v>1.1851700000000001</v>
          </cell>
        </row>
      </sheetData>
      <sheetData sheetId="4986">
        <row r="6">
          <cell r="C6">
            <v>1000</v>
          </cell>
        </row>
      </sheetData>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sheetData sheetId="5058"/>
      <sheetData sheetId="5059"/>
      <sheetData sheetId="5060"/>
      <sheetData sheetId="5061"/>
      <sheetData sheetId="5062"/>
      <sheetData sheetId="5063"/>
      <sheetData sheetId="5064" refreshError="1"/>
      <sheetData sheetId="5065" refreshError="1"/>
      <sheetData sheetId="5066" refreshError="1"/>
      <sheetData sheetId="5067"/>
      <sheetData sheetId="5068" refreshError="1"/>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sheetData sheetId="5107"/>
      <sheetData sheetId="5108" refreshError="1"/>
      <sheetData sheetId="5109" refreshError="1"/>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sheetData sheetId="5203"/>
      <sheetData sheetId="5204"/>
      <sheetData sheetId="5205" refreshError="1"/>
      <sheetData sheetId="5206"/>
      <sheetData sheetId="5207"/>
      <sheetData sheetId="5208"/>
      <sheetData sheetId="5209" refreshError="1"/>
      <sheetData sheetId="5210" refreshError="1"/>
      <sheetData sheetId="5211" refreshError="1"/>
      <sheetData sheetId="5212" refreshError="1"/>
      <sheetData sheetId="5213" refreshError="1"/>
      <sheetData sheetId="5214" refreshError="1"/>
      <sheetData sheetId="5215" refreshError="1"/>
      <sheetData sheetId="5216"/>
      <sheetData sheetId="5217" refreshError="1"/>
      <sheetData sheetId="5218" refreshError="1"/>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refreshError="1"/>
      <sheetData sheetId="5290" refreshError="1"/>
      <sheetData sheetId="5291" refreshError="1"/>
      <sheetData sheetId="5292"/>
      <sheetData sheetId="5293" refreshError="1"/>
      <sheetData sheetId="5294"/>
      <sheetData sheetId="5295" refreshError="1"/>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refreshError="1"/>
      <sheetData sheetId="5460" refreshError="1"/>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refreshError="1"/>
      <sheetData sheetId="5493" refreshError="1"/>
      <sheetData sheetId="5494" refreshError="1"/>
      <sheetData sheetId="5495" refreshError="1"/>
      <sheetData sheetId="5496" refreshError="1"/>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row r="236">
          <cell r="D236">
            <v>37.700000000000003</v>
          </cell>
        </row>
      </sheetData>
      <sheetData sheetId="5521"/>
      <sheetData sheetId="5522"/>
      <sheetData sheetId="5523"/>
      <sheetData sheetId="5524">
        <row r="3">
          <cell r="A3">
            <v>0.18</v>
          </cell>
        </row>
      </sheetData>
      <sheetData sheetId="5525"/>
      <sheetData sheetId="5526"/>
      <sheetData sheetId="5527">
        <row r="236">
          <cell r="D236">
            <v>37.700000000000003</v>
          </cell>
        </row>
      </sheetData>
      <sheetData sheetId="5528"/>
      <sheetData sheetId="5529"/>
      <sheetData sheetId="5530"/>
      <sheetData sheetId="5531"/>
      <sheetData sheetId="5532">
        <row r="3">
          <cell r="A3">
            <v>0.18</v>
          </cell>
        </row>
      </sheetData>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sheetData sheetId="5611" refreshError="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efreshError="1"/>
      <sheetData sheetId="5643" refreshError="1"/>
      <sheetData sheetId="5644" refreshError="1"/>
      <sheetData sheetId="5645" refreshError="1"/>
      <sheetData sheetId="5646" refreshError="1"/>
      <sheetData sheetId="5647" refreshError="1"/>
      <sheetData sheetId="5648" refreshError="1"/>
      <sheetData sheetId="5649" refreshError="1"/>
      <sheetData sheetId="5650" refreshError="1"/>
      <sheetData sheetId="5651" refreshError="1"/>
      <sheetData sheetId="5652" refreshError="1"/>
      <sheetData sheetId="5653" refreshError="1"/>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efreshError="1"/>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refreshError="1"/>
      <sheetData sheetId="5776" refreshError="1"/>
      <sheetData sheetId="5777" refreshError="1"/>
      <sheetData sheetId="5778" refreshError="1"/>
      <sheetData sheetId="5779" refreshError="1"/>
      <sheetData sheetId="5780" refreshError="1"/>
      <sheetData sheetId="5781" refreshError="1"/>
      <sheetData sheetId="5782" refreshError="1"/>
      <sheetData sheetId="5783" refreshError="1"/>
      <sheetData sheetId="5784" refreshError="1"/>
      <sheetData sheetId="5785" refreshError="1"/>
      <sheetData sheetId="5786" refreshError="1"/>
      <sheetData sheetId="5787" refreshError="1"/>
      <sheetData sheetId="5788"/>
      <sheetData sheetId="5789"/>
      <sheetData sheetId="5790"/>
      <sheetData sheetId="5791"/>
      <sheetData sheetId="5792"/>
      <sheetData sheetId="5793"/>
      <sheetData sheetId="5794"/>
      <sheetData sheetId="5795"/>
      <sheetData sheetId="5796"/>
      <sheetData sheetId="5797" refreshError="1"/>
      <sheetData sheetId="5798" refreshError="1"/>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refreshError="1"/>
      <sheetData sheetId="5868" refreshError="1"/>
      <sheetData sheetId="5869" refreshError="1"/>
      <sheetData sheetId="5870" refreshError="1"/>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refreshError="1"/>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efreshError="1"/>
      <sheetData sheetId="5957" refreshError="1"/>
      <sheetData sheetId="5958" refreshError="1"/>
      <sheetData sheetId="5959" refreshError="1"/>
      <sheetData sheetId="5960" refreshError="1"/>
      <sheetData sheetId="5961" refreshError="1"/>
      <sheetData sheetId="5962" refreshError="1"/>
      <sheetData sheetId="5963" refreshError="1"/>
      <sheetData sheetId="5964" refreshError="1"/>
      <sheetData sheetId="5965" refreshError="1"/>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efreshError="1"/>
      <sheetData sheetId="5977" refreshError="1"/>
      <sheetData sheetId="5978" refreshError="1"/>
      <sheetData sheetId="5979" refreshError="1"/>
      <sheetData sheetId="5980" refreshError="1"/>
      <sheetData sheetId="5981" refreshError="1"/>
      <sheetData sheetId="5982" refreshError="1"/>
      <sheetData sheetId="5983" refreshError="1"/>
      <sheetData sheetId="5984" refreshError="1"/>
      <sheetData sheetId="5985" refreshError="1"/>
      <sheetData sheetId="5986" refreshError="1"/>
      <sheetData sheetId="5987" refreshError="1"/>
      <sheetData sheetId="5988" refreshError="1"/>
      <sheetData sheetId="5989" refreshError="1"/>
      <sheetData sheetId="5990" refreshError="1"/>
      <sheetData sheetId="5991" refreshError="1"/>
      <sheetData sheetId="5992" refreshError="1"/>
      <sheetData sheetId="5993" refreshError="1"/>
      <sheetData sheetId="5994" refreshError="1"/>
      <sheetData sheetId="5995" refreshError="1"/>
      <sheetData sheetId="5996" refreshError="1"/>
      <sheetData sheetId="5997" refreshError="1"/>
      <sheetData sheetId="5998" refreshError="1"/>
      <sheetData sheetId="5999" refreshError="1"/>
      <sheetData sheetId="6000" refreshError="1"/>
      <sheetData sheetId="6001" refreshError="1"/>
      <sheetData sheetId="6002" refreshError="1"/>
      <sheetData sheetId="6003" refreshError="1"/>
      <sheetData sheetId="6004" refreshError="1"/>
      <sheetData sheetId="6005" refreshError="1"/>
      <sheetData sheetId="6006" refreshError="1"/>
      <sheetData sheetId="6007" refreshError="1"/>
      <sheetData sheetId="6008" refreshError="1"/>
      <sheetData sheetId="6009" refreshError="1"/>
      <sheetData sheetId="6010" refreshError="1"/>
      <sheetData sheetId="6011" refreshError="1"/>
      <sheetData sheetId="6012" refreshError="1"/>
      <sheetData sheetId="6013" refreshError="1"/>
      <sheetData sheetId="6014" refreshError="1"/>
      <sheetData sheetId="6015" refreshError="1"/>
      <sheetData sheetId="6016" refreshError="1"/>
      <sheetData sheetId="6017" refreshError="1"/>
      <sheetData sheetId="6018" refreshError="1"/>
      <sheetData sheetId="6019" refreshError="1"/>
      <sheetData sheetId="6020" refreshError="1"/>
      <sheetData sheetId="6021" refreshError="1"/>
      <sheetData sheetId="6022" refreshError="1"/>
      <sheetData sheetId="6023" refreshError="1"/>
      <sheetData sheetId="6024" refreshError="1"/>
      <sheetData sheetId="6025" refreshError="1"/>
      <sheetData sheetId="6026" refreshError="1"/>
      <sheetData sheetId="6027" refreshError="1"/>
      <sheetData sheetId="6028" refreshError="1"/>
      <sheetData sheetId="6029" refreshError="1"/>
      <sheetData sheetId="6030" refreshError="1"/>
      <sheetData sheetId="6031" refreshError="1"/>
      <sheetData sheetId="6032" refreshError="1"/>
      <sheetData sheetId="6033" refreshError="1"/>
      <sheetData sheetId="6034" refreshError="1"/>
      <sheetData sheetId="6035" refreshError="1"/>
      <sheetData sheetId="6036" refreshError="1"/>
      <sheetData sheetId="6037" refreshError="1"/>
      <sheetData sheetId="6038" refreshError="1"/>
      <sheetData sheetId="6039" refreshError="1"/>
      <sheetData sheetId="6040" refreshError="1"/>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refreshError="1"/>
      <sheetData sheetId="6086" refreshError="1"/>
      <sheetData sheetId="6087" refreshError="1"/>
      <sheetData sheetId="6088" refreshError="1"/>
      <sheetData sheetId="6089" refreshError="1"/>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efreshError="1"/>
      <sheetData sheetId="6290" refreshError="1"/>
      <sheetData sheetId="6291" refreshError="1"/>
      <sheetData sheetId="6292" refreshError="1"/>
      <sheetData sheetId="6293" refreshError="1"/>
      <sheetData sheetId="6294" refreshError="1"/>
      <sheetData sheetId="6295" refreshError="1"/>
      <sheetData sheetId="6296" refreshError="1"/>
      <sheetData sheetId="6297" refreshError="1"/>
      <sheetData sheetId="6298" refreshError="1"/>
      <sheetData sheetId="6299" refreshError="1"/>
      <sheetData sheetId="6300" refreshError="1"/>
      <sheetData sheetId="6301" refreshError="1"/>
      <sheetData sheetId="6302" refreshError="1"/>
      <sheetData sheetId="6303" refreshError="1"/>
      <sheetData sheetId="6304" refreshError="1"/>
      <sheetData sheetId="6305" refreshError="1"/>
      <sheetData sheetId="6306" refreshError="1"/>
      <sheetData sheetId="6307" refreshError="1"/>
      <sheetData sheetId="6308" refreshError="1"/>
      <sheetData sheetId="6309" refreshError="1"/>
      <sheetData sheetId="6310" refreshError="1"/>
      <sheetData sheetId="6311" refreshError="1"/>
      <sheetData sheetId="6312" refreshError="1"/>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refreshError="1"/>
      <sheetData sheetId="6640" refreshError="1"/>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refreshError="1"/>
      <sheetData sheetId="6664" refreshError="1"/>
      <sheetData sheetId="6665" refreshError="1"/>
      <sheetData sheetId="6666" refreshError="1"/>
      <sheetData sheetId="6667" refreshError="1"/>
      <sheetData sheetId="6668" refreshError="1"/>
      <sheetData sheetId="6669" refreshError="1"/>
      <sheetData sheetId="6670" refreshError="1"/>
      <sheetData sheetId="6671" refreshError="1"/>
      <sheetData sheetId="6672" refreshError="1"/>
      <sheetData sheetId="6673" refreshError="1"/>
      <sheetData sheetId="6674" refreshError="1"/>
      <sheetData sheetId="6675" refreshError="1"/>
      <sheetData sheetId="6676" refreshError="1"/>
      <sheetData sheetId="6677" refreshError="1"/>
      <sheetData sheetId="6678" refreshError="1"/>
      <sheetData sheetId="6679" refreshError="1"/>
      <sheetData sheetId="6680" refreshError="1"/>
      <sheetData sheetId="6681" refreshError="1"/>
      <sheetData sheetId="6682" refreshError="1"/>
      <sheetData sheetId="6683" refreshError="1"/>
      <sheetData sheetId="6684" refreshError="1"/>
      <sheetData sheetId="6685" refreshError="1"/>
      <sheetData sheetId="6686" refreshError="1"/>
      <sheetData sheetId="6687" refreshError="1"/>
      <sheetData sheetId="6688" refreshError="1"/>
      <sheetData sheetId="6689" refreshError="1"/>
      <sheetData sheetId="6690" refreshError="1"/>
      <sheetData sheetId="6691" refreshError="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refreshError="1"/>
      <sheetData sheetId="6705" refreshError="1"/>
      <sheetData sheetId="6706" refreshError="1"/>
      <sheetData sheetId="6707" refreshError="1"/>
      <sheetData sheetId="6708" refreshError="1"/>
      <sheetData sheetId="6709" refreshError="1"/>
      <sheetData sheetId="6710" refreshError="1"/>
      <sheetData sheetId="6711" refreshError="1"/>
      <sheetData sheetId="6712" refreshError="1"/>
      <sheetData sheetId="6713" refreshError="1"/>
      <sheetData sheetId="6714" refreshError="1"/>
      <sheetData sheetId="6715" refreshError="1"/>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sheetData sheetId="7498"/>
      <sheetData sheetId="7499"/>
      <sheetData sheetId="7500"/>
      <sheetData sheetId="7501"/>
      <sheetData sheetId="7502"/>
      <sheetData sheetId="7503"/>
      <sheetData sheetId="7504"/>
      <sheetData sheetId="7505"/>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sheetData sheetId="7686" refreshError="1"/>
      <sheetData sheetId="7687" refreshError="1"/>
      <sheetData sheetId="7688"/>
      <sheetData sheetId="7689"/>
      <sheetData sheetId="7690" refreshError="1"/>
      <sheetData sheetId="7691" refreshError="1"/>
      <sheetData sheetId="7692" refreshError="1"/>
      <sheetData sheetId="7693" refreshError="1"/>
      <sheetData sheetId="7694" refreshError="1"/>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sheetData sheetId="7788"/>
      <sheetData sheetId="7789" refreshError="1"/>
      <sheetData sheetId="7790"/>
      <sheetData sheetId="7791" refreshError="1"/>
      <sheetData sheetId="7792"/>
      <sheetData sheetId="7793"/>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sheetData sheetId="7805" refreshError="1"/>
      <sheetData sheetId="7806" refreshError="1"/>
      <sheetData sheetId="7807" refreshError="1"/>
      <sheetData sheetId="7808" refreshError="1"/>
      <sheetData sheetId="7809" refreshError="1"/>
      <sheetData sheetId="7810">
        <row r="2">
          <cell r="B2" t="str">
            <v>к Дополнительному соглашению №ГП/1-107/6 от 25.11.2009 г.</v>
          </cell>
        </row>
      </sheetData>
      <sheetData sheetId="7811" refreshError="1"/>
      <sheetData sheetId="7812">
        <row r="2">
          <cell r="B2" t="str">
            <v>к Дополнительному соглашению №ГП/1-107/6 от 25.11.2009 г.</v>
          </cell>
        </row>
      </sheetData>
      <sheetData sheetId="7813" refreshError="1"/>
      <sheetData sheetId="7814"/>
      <sheetData sheetId="7815"/>
      <sheetData sheetId="7816"/>
      <sheetData sheetId="7817"/>
      <sheetData sheetId="7818" refreshError="1"/>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efreshError="1"/>
      <sheetData sheetId="7899" refreshError="1"/>
      <sheetData sheetId="7900" refreshError="1"/>
      <sheetData sheetId="7901" refreshError="1"/>
      <sheetData sheetId="7902" refreshError="1"/>
      <sheetData sheetId="7903" refreshError="1"/>
      <sheetData sheetId="7904" refreshError="1"/>
      <sheetData sheetId="7905" refreshError="1"/>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row r="3">
          <cell r="F3" t="str">
            <v>Культура</v>
          </cell>
        </row>
      </sheetData>
      <sheetData sheetId="7963"/>
      <sheetData sheetId="7964"/>
      <sheetData sheetId="7965"/>
      <sheetData sheetId="7966"/>
      <sheetData sheetId="7967"/>
      <sheetData sheetId="7968"/>
      <sheetData sheetId="7969"/>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sheetData sheetId="7999" refreshError="1"/>
      <sheetData sheetId="8000"/>
      <sheetData sheetId="800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efreshError="1"/>
      <sheetData sheetId="8026" refreshError="1"/>
      <sheetData sheetId="8027" refreshError="1"/>
      <sheetData sheetId="8028" refreshError="1"/>
      <sheetData sheetId="8029" refreshError="1"/>
      <sheetData sheetId="8030" refreshError="1"/>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refreshError="1"/>
      <sheetData sheetId="8049" refreshError="1"/>
      <sheetData sheetId="8050" refreshError="1"/>
      <sheetData sheetId="8051" refreshError="1"/>
      <sheetData sheetId="8052" refreshError="1"/>
      <sheetData sheetId="8053" refreshError="1"/>
      <sheetData sheetId="8054" refreshError="1"/>
      <sheetData sheetId="8055" refreshError="1"/>
      <sheetData sheetId="8056" refreshError="1"/>
      <sheetData sheetId="8057" refreshError="1"/>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efreshError="1"/>
      <sheetData sheetId="8106" refreshError="1"/>
      <sheetData sheetId="8107" refreshError="1"/>
      <sheetData sheetId="8108" refreshError="1"/>
      <sheetData sheetId="8109" refreshError="1"/>
      <sheetData sheetId="8110" refreshError="1"/>
      <sheetData sheetId="8111" refreshError="1"/>
      <sheetData sheetId="8112" refreshError="1"/>
      <sheetData sheetId="8113" refreshError="1"/>
      <sheetData sheetId="8114" refreshError="1"/>
      <sheetData sheetId="8115" refreshError="1"/>
      <sheetData sheetId="8116" refreshError="1"/>
      <sheetData sheetId="8117" refreshError="1"/>
      <sheetData sheetId="8118" refreshError="1"/>
      <sheetData sheetId="8119" refreshError="1"/>
      <sheetData sheetId="8120" refreshError="1"/>
      <sheetData sheetId="8121" refreshError="1"/>
      <sheetData sheetId="8122" refreshError="1"/>
      <sheetData sheetId="8123" refreshError="1"/>
      <sheetData sheetId="8124" refreshError="1"/>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refreshError="1"/>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sheetData sheetId="8250"/>
      <sheetData sheetId="8251" refreshError="1"/>
      <sheetData sheetId="8252" refreshError="1"/>
      <sheetData sheetId="8253" refreshError="1"/>
      <sheetData sheetId="8254"/>
      <sheetData sheetId="8255" refreshError="1"/>
      <sheetData sheetId="8256"/>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sheetData sheetId="8267" refreshError="1"/>
      <sheetData sheetId="8268"/>
      <sheetData sheetId="8269">
        <row r="40">
          <cell r="C40">
            <v>0</v>
          </cell>
        </row>
      </sheetData>
      <sheetData sheetId="8270">
        <row r="1">
          <cell r="B1" t="str">
            <v>наименование</v>
          </cell>
        </row>
      </sheetData>
      <sheetData sheetId="8271">
        <row r="10">
          <cell r="A10" t="str">
            <v>Амортизация</v>
          </cell>
        </row>
      </sheetData>
      <sheetData sheetId="8272"/>
      <sheetData sheetId="8273" refreshError="1"/>
      <sheetData sheetId="8274" refreshError="1"/>
      <sheetData sheetId="8275" refreshError="1"/>
      <sheetData sheetId="8276" refreshError="1"/>
      <sheetData sheetId="8277"/>
      <sheetData sheetId="8278" refreshError="1"/>
      <sheetData sheetId="8279" refreshError="1"/>
      <sheetData sheetId="8280" refreshError="1"/>
      <sheetData sheetId="8281">
        <row r="40">
          <cell r="C40">
            <v>0</v>
          </cell>
        </row>
      </sheetData>
      <sheetData sheetId="8282"/>
      <sheetData sheetId="8283"/>
      <sheetData sheetId="8284"/>
      <sheetData sheetId="8285" refreshError="1"/>
      <sheetData sheetId="8286" refreshError="1"/>
      <sheetData sheetId="8287" refreshError="1"/>
      <sheetData sheetId="8288" refreshError="1"/>
      <sheetData sheetId="8289"/>
      <sheetData sheetId="8290"/>
      <sheetData sheetId="8291"/>
      <sheetData sheetId="8292"/>
      <sheetData sheetId="8293">
        <row r="6">
          <cell r="C6" t="str">
            <v>01/10/2007</v>
          </cell>
        </row>
      </sheetData>
      <sheetData sheetId="8294"/>
      <sheetData sheetId="8295">
        <row r="28">
          <cell r="N28">
            <v>1.27</v>
          </cell>
        </row>
      </sheetData>
      <sheetData sheetId="8296"/>
      <sheetData sheetId="8297"/>
      <sheetData sheetId="8298"/>
      <sheetData sheetId="8299" refreshError="1"/>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row r="2">
          <cell r="AR2">
            <v>1.08</v>
          </cell>
        </row>
      </sheetData>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refreshError="1"/>
      <sheetData sheetId="8329" refreshError="1"/>
      <sheetData sheetId="8330">
        <row r="10">
          <cell r="A10" t="str">
            <v>Амортизация</v>
          </cell>
        </row>
      </sheetData>
      <sheetData sheetId="8331">
        <row r="1">
          <cell r="B1" t="str">
            <v>наименование</v>
          </cell>
        </row>
      </sheetData>
      <sheetData sheetId="8332">
        <row r="10">
          <cell r="A10" t="str">
            <v>Амортизация</v>
          </cell>
        </row>
      </sheetData>
      <sheetData sheetId="8333" refreshError="1"/>
      <sheetData sheetId="8334">
        <row r="2">
          <cell r="D2" t="str">
            <v>2002</v>
          </cell>
        </row>
      </sheetData>
      <sheetData sheetId="8335"/>
      <sheetData sheetId="8336">
        <row r="2">
          <cell r="D2">
            <v>2003</v>
          </cell>
        </row>
      </sheetData>
      <sheetData sheetId="8337">
        <row r="40">
          <cell r="C40">
            <v>0</v>
          </cell>
        </row>
      </sheetData>
      <sheetData sheetId="8338"/>
      <sheetData sheetId="8339">
        <row r="28">
          <cell r="N28">
            <v>1.27</v>
          </cell>
        </row>
      </sheetData>
      <sheetData sheetId="8340"/>
      <sheetData sheetId="8341"/>
      <sheetData sheetId="8342">
        <row r="40">
          <cell r="C40">
            <v>0</v>
          </cell>
        </row>
      </sheetData>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row r="31">
          <cell r="B31">
            <v>64821.38241765873</v>
          </cell>
        </row>
      </sheetData>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refreshError="1"/>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row r="7">
          <cell r="C7">
            <v>0.18</v>
          </cell>
        </row>
      </sheetData>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row r="9">
          <cell r="AH9">
            <v>2862380.5</v>
          </cell>
        </row>
      </sheetData>
      <sheetData sheetId="8459"/>
      <sheetData sheetId="8460">
        <row r="3">
          <cell r="H3" t="str">
            <v>Bag Beer Krepkoye - pet 01.50L -</v>
          </cell>
        </row>
      </sheetData>
      <sheetData sheetId="8461"/>
      <sheetData sheetId="8462"/>
      <sheetData sheetId="8463"/>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sheetData sheetId="8533"/>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sheetData sheetId="8559"/>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row r="2">
          <cell r="AR2">
            <v>1.08</v>
          </cell>
        </row>
      </sheetData>
      <sheetData sheetId="8584"/>
      <sheetData sheetId="8585"/>
      <sheetData sheetId="8586"/>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sheetData sheetId="8605" refreshError="1"/>
      <sheetData sheetId="8606"/>
      <sheetData sheetId="8607"/>
      <sheetData sheetId="8608">
        <row r="31">
          <cell r="B31">
            <v>64821.38241765873</v>
          </cell>
        </row>
      </sheetData>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sheetData sheetId="8630"/>
      <sheetData sheetId="8631">
        <row r="31">
          <cell r="B31">
            <v>64821.38241765873</v>
          </cell>
        </row>
      </sheetData>
      <sheetData sheetId="8632"/>
      <sheetData sheetId="8633"/>
      <sheetData sheetId="8634"/>
      <sheetData sheetId="8635"/>
      <sheetData sheetId="8636"/>
      <sheetData sheetId="8637"/>
      <sheetData sheetId="8638"/>
      <sheetData sheetId="8639"/>
      <sheetData sheetId="8640"/>
      <sheetData sheetId="8641">
        <row r="5">
          <cell r="B5" t="str">
            <v>Генеральный список вопросов экспертов в целях подготовки к IPO: Стадия 1</v>
          </cell>
        </row>
      </sheetData>
      <sheetData sheetId="8642"/>
      <sheetData sheetId="8643"/>
      <sheetData sheetId="8644"/>
      <sheetData sheetId="8645"/>
      <sheetData sheetId="8646"/>
      <sheetData sheetId="8647"/>
      <sheetData sheetId="8648"/>
      <sheetData sheetId="8649">
        <row r="3">
          <cell r="H3" t="str">
            <v>Bag Beer Krepkoye - pet 01.50L -</v>
          </cell>
        </row>
      </sheetData>
      <sheetData sheetId="8650">
        <row r="9">
          <cell r="AH9">
            <v>2862380.5</v>
          </cell>
        </row>
      </sheetData>
      <sheetData sheetId="8651">
        <row r="3">
          <cell r="H3" t="str">
            <v>Bag Beer Krepkoye - pet 01.50L -</v>
          </cell>
        </row>
      </sheetData>
      <sheetData sheetId="8652">
        <row r="3">
          <cell r="H3" t="str">
            <v>Bag Beer Krepkoye - pet 01.50L -</v>
          </cell>
        </row>
      </sheetData>
      <sheetData sheetId="8653">
        <row r="3">
          <cell r="H3" t="str">
            <v>Bag Beer Krepkoye - pet 01.50L -</v>
          </cell>
        </row>
      </sheetData>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refreshError="1"/>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row r="7">
          <cell r="C7">
            <v>0.18</v>
          </cell>
        </row>
      </sheetData>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sheetData sheetId="8914" refreshError="1"/>
      <sheetData sheetId="8915"/>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sheetData sheetId="8927"/>
      <sheetData sheetId="8928"/>
      <sheetData sheetId="8929"/>
      <sheetData sheetId="8930"/>
      <sheetData sheetId="8931"/>
      <sheetData sheetId="8932">
        <row r="3">
          <cell r="H3" t="str">
            <v>Bag Beer Krepkoye - pet 01.50L -</v>
          </cell>
        </row>
      </sheetData>
      <sheetData sheetId="8933">
        <row r="3">
          <cell r="H3" t="str">
            <v>Bag Beer Krepkoye - pet 01.50L -</v>
          </cell>
        </row>
      </sheetData>
      <sheetData sheetId="8934">
        <row r="3">
          <cell r="H3" t="str">
            <v>Bag Beer Krepkoye - pet 01.50L -</v>
          </cell>
        </row>
      </sheetData>
      <sheetData sheetId="8935">
        <row r="3">
          <cell r="H3" t="str">
            <v>Bag Beer Krepkoye - pet 01.50L -</v>
          </cell>
        </row>
      </sheetData>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row r="3">
          <cell r="H3" t="str">
            <v>Bag Beer Krepkoye - pet 01.50L -</v>
          </cell>
        </row>
      </sheetData>
      <sheetData sheetId="8950">
        <row r="3">
          <cell r="H3" t="str">
            <v>Bag Beer Krepkoye - pet 01.50L -</v>
          </cell>
        </row>
      </sheetData>
      <sheetData sheetId="8951">
        <row r="3">
          <cell r="H3" t="str">
            <v>Bag Beer Krepkoye - pet 01.50L -</v>
          </cell>
        </row>
      </sheetData>
      <sheetData sheetId="8952">
        <row r="3">
          <cell r="H3" t="str">
            <v>Bag Beer Krepkoye - pet 01.50L -</v>
          </cell>
        </row>
      </sheetData>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row r="7">
          <cell r="C7">
            <v>0.18</v>
          </cell>
        </row>
      </sheetData>
      <sheetData sheetId="8979"/>
      <sheetData sheetId="8980"/>
      <sheetData sheetId="8981" refreshError="1"/>
      <sheetData sheetId="8982" refreshError="1"/>
      <sheetData sheetId="8983" refreshError="1"/>
      <sheetData sheetId="8984" refreshError="1"/>
      <sheetData sheetId="8985" refreshError="1"/>
      <sheetData sheetId="8986" refreshError="1"/>
      <sheetData sheetId="8987" refreshError="1"/>
      <sheetData sheetId="8988" refreshError="1"/>
      <sheetData sheetId="8989" refreshError="1"/>
      <sheetData sheetId="8990" refreshError="1"/>
      <sheetData sheetId="8991" refreshError="1"/>
      <sheetData sheetId="8992" refreshError="1"/>
      <sheetData sheetId="8993" refreshError="1"/>
      <sheetData sheetId="8994" refreshError="1"/>
      <sheetData sheetId="8995" refreshError="1"/>
      <sheetData sheetId="8996" refreshError="1"/>
      <sheetData sheetId="8997" refreshError="1"/>
      <sheetData sheetId="8998" refreshError="1"/>
      <sheetData sheetId="8999" refreshError="1"/>
      <sheetData sheetId="9000" refreshError="1"/>
      <sheetData sheetId="9001" refreshError="1"/>
      <sheetData sheetId="9002" refreshError="1"/>
      <sheetData sheetId="9003" refreshError="1"/>
      <sheetData sheetId="9004" refreshError="1"/>
      <sheetData sheetId="9005" refreshError="1"/>
      <sheetData sheetId="9006" refreshError="1"/>
      <sheetData sheetId="9007" refreshError="1"/>
      <sheetData sheetId="9008" refreshError="1"/>
      <sheetData sheetId="9009" refreshError="1"/>
      <sheetData sheetId="9010" refreshError="1"/>
      <sheetData sheetId="9011" refreshError="1"/>
      <sheetData sheetId="9012" refreshError="1"/>
      <sheetData sheetId="9013" refreshError="1"/>
      <sheetData sheetId="9014" refreshError="1"/>
      <sheetData sheetId="9015" refreshError="1"/>
      <sheetData sheetId="9016" refreshError="1"/>
      <sheetData sheetId="9017" refreshError="1"/>
      <sheetData sheetId="9018" refreshError="1"/>
      <sheetData sheetId="9019" refreshError="1"/>
      <sheetData sheetId="9020" refreshError="1"/>
      <sheetData sheetId="9021" refreshError="1"/>
      <sheetData sheetId="9022" refreshError="1"/>
      <sheetData sheetId="9023" refreshError="1"/>
      <sheetData sheetId="9024" refreshError="1"/>
      <sheetData sheetId="9025" refreshError="1"/>
      <sheetData sheetId="9026" refreshError="1"/>
      <sheetData sheetId="9027" refreshError="1"/>
      <sheetData sheetId="9028" refreshError="1"/>
      <sheetData sheetId="9029" refreshError="1"/>
      <sheetData sheetId="9030" refreshError="1"/>
      <sheetData sheetId="9031" refreshError="1"/>
      <sheetData sheetId="9032" refreshError="1"/>
      <sheetData sheetId="9033" refreshError="1"/>
      <sheetData sheetId="9034" refreshError="1"/>
      <sheetData sheetId="9035" refreshError="1"/>
      <sheetData sheetId="9036" refreshError="1"/>
      <sheetData sheetId="9037" refreshError="1"/>
      <sheetData sheetId="9038" refreshError="1"/>
      <sheetData sheetId="9039" refreshError="1"/>
      <sheetData sheetId="9040" refreshError="1"/>
      <sheetData sheetId="9041" refreshError="1"/>
      <sheetData sheetId="9042" refreshError="1"/>
      <sheetData sheetId="9043" refreshError="1"/>
      <sheetData sheetId="9044" refreshError="1"/>
      <sheetData sheetId="9045" refreshError="1"/>
      <sheetData sheetId="9046" refreshError="1"/>
      <sheetData sheetId="9047" refreshError="1"/>
      <sheetData sheetId="9048" refreshError="1"/>
      <sheetData sheetId="9049" refreshError="1"/>
      <sheetData sheetId="9050" refreshError="1"/>
      <sheetData sheetId="9051" refreshError="1"/>
      <sheetData sheetId="9052" refreshError="1"/>
      <sheetData sheetId="9053" refreshError="1"/>
      <sheetData sheetId="9054" refreshError="1"/>
      <sheetData sheetId="9055" refreshError="1"/>
      <sheetData sheetId="9056" refreshError="1"/>
      <sheetData sheetId="9057" refreshError="1"/>
      <sheetData sheetId="9058" refreshError="1"/>
      <sheetData sheetId="9059" refreshError="1"/>
      <sheetData sheetId="9060" refreshError="1"/>
      <sheetData sheetId="9061" refreshError="1"/>
      <sheetData sheetId="9062" refreshError="1"/>
      <sheetData sheetId="9063" refreshError="1"/>
      <sheetData sheetId="9064" refreshError="1"/>
      <sheetData sheetId="9065" refreshError="1"/>
      <sheetData sheetId="9066" refreshError="1"/>
      <sheetData sheetId="9067" refreshError="1"/>
      <sheetData sheetId="9068" refreshError="1"/>
      <sheetData sheetId="9069" refreshError="1"/>
      <sheetData sheetId="9070" refreshError="1"/>
      <sheetData sheetId="9071" refreshError="1"/>
      <sheetData sheetId="9072" refreshError="1"/>
      <sheetData sheetId="9073" refreshError="1"/>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refreshError="1"/>
      <sheetData sheetId="9090" refreshError="1"/>
      <sheetData sheetId="9091" refreshError="1"/>
      <sheetData sheetId="9092" refreshError="1"/>
      <sheetData sheetId="9093" refreshError="1"/>
      <sheetData sheetId="9094" refreshError="1"/>
      <sheetData sheetId="9095" refreshError="1"/>
      <sheetData sheetId="9096" refreshError="1"/>
      <sheetData sheetId="9097" refreshError="1"/>
      <sheetData sheetId="9098" refreshError="1"/>
      <sheetData sheetId="9099" refreshError="1"/>
      <sheetData sheetId="9100" refreshError="1"/>
      <sheetData sheetId="9101" refreshError="1"/>
      <sheetData sheetId="9102" refreshError="1"/>
      <sheetData sheetId="9103" refreshError="1"/>
      <sheetData sheetId="9104" refreshError="1"/>
      <sheetData sheetId="9105" refreshError="1"/>
      <sheetData sheetId="9106" refreshError="1"/>
      <sheetData sheetId="9107" refreshError="1"/>
      <sheetData sheetId="9108" refreshError="1"/>
      <sheetData sheetId="9109" refreshError="1"/>
      <sheetData sheetId="9110" refreshError="1"/>
      <sheetData sheetId="9111" refreshError="1"/>
      <sheetData sheetId="9112" refreshError="1"/>
      <sheetData sheetId="9113" refreshError="1"/>
      <sheetData sheetId="9114" refreshError="1"/>
      <sheetData sheetId="9115" refreshError="1"/>
      <sheetData sheetId="9116" refreshError="1"/>
      <sheetData sheetId="9117" refreshError="1"/>
      <sheetData sheetId="9118" refreshError="1"/>
      <sheetData sheetId="9119" refreshError="1"/>
      <sheetData sheetId="9120" refreshError="1"/>
      <sheetData sheetId="9121" refreshError="1"/>
      <sheetData sheetId="9122" refreshError="1"/>
      <sheetData sheetId="9123" refreshError="1"/>
      <sheetData sheetId="9124" refreshError="1"/>
      <sheetData sheetId="9125" refreshError="1"/>
      <sheetData sheetId="9126" refreshError="1"/>
      <sheetData sheetId="9127" refreshError="1"/>
      <sheetData sheetId="9128" refreshError="1"/>
      <sheetData sheetId="9129" refreshError="1"/>
      <sheetData sheetId="9130" refreshError="1"/>
      <sheetData sheetId="9131" refreshError="1"/>
      <sheetData sheetId="9132" refreshError="1"/>
      <sheetData sheetId="9133" refreshError="1"/>
      <sheetData sheetId="9134" refreshError="1"/>
      <sheetData sheetId="9135" refreshError="1"/>
      <sheetData sheetId="9136" refreshError="1"/>
      <sheetData sheetId="9137" refreshError="1"/>
      <sheetData sheetId="9138" refreshError="1"/>
      <sheetData sheetId="9139" refreshError="1"/>
      <sheetData sheetId="9140" refreshError="1"/>
      <sheetData sheetId="9141"/>
      <sheetData sheetId="9142"/>
      <sheetData sheetId="9143"/>
      <sheetData sheetId="9144"/>
      <sheetData sheetId="9145"/>
      <sheetData sheetId="9146" refreshError="1"/>
      <sheetData sheetId="9147" refreshError="1"/>
      <sheetData sheetId="9148" refreshError="1"/>
      <sheetData sheetId="9149" refreshError="1"/>
      <sheetData sheetId="9150" refreshError="1"/>
      <sheetData sheetId="9151" refreshError="1"/>
      <sheetData sheetId="9152" refreshError="1"/>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ow r="1">
          <cell r="A1" t="str">
            <v>Вид готовой продукции</v>
          </cell>
        </row>
      </sheetData>
      <sheetData sheetId="9169">
        <row r="1">
          <cell r="A1" t="str">
            <v>Вид готовой продукции</v>
          </cell>
        </row>
      </sheetData>
      <sheetData sheetId="9170">
        <row r="1">
          <cell r="A1" t="str">
            <v xml:space="preserve">HF марки </v>
          </cell>
        </row>
      </sheetData>
      <sheetData sheetId="9171">
        <row r="463">
          <cell r="A463" t="str">
            <v>Сквозные удельные нормы на выпуск Танталовой продукции</v>
          </cell>
        </row>
      </sheetData>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refreshError="1"/>
      <sheetData sheetId="9234" refreshError="1"/>
      <sheetData sheetId="9235" refreshError="1"/>
      <sheetData sheetId="9236" refreshError="1"/>
      <sheetData sheetId="9237" refreshError="1"/>
      <sheetData sheetId="9238" refreshError="1"/>
      <sheetData sheetId="9239" refreshError="1"/>
      <sheetData sheetId="9240" refreshError="1"/>
      <sheetData sheetId="9241" refreshError="1"/>
      <sheetData sheetId="9242" refreshError="1"/>
      <sheetData sheetId="9243" refreshError="1"/>
      <sheetData sheetId="9244" refreshError="1"/>
      <sheetData sheetId="9245" refreshError="1"/>
      <sheetData sheetId="9246" refreshError="1"/>
      <sheetData sheetId="9247" refreshError="1"/>
      <sheetData sheetId="9248" refreshError="1"/>
      <sheetData sheetId="9249" refreshError="1"/>
      <sheetData sheetId="9250" refreshError="1"/>
      <sheetData sheetId="9251" refreshError="1"/>
      <sheetData sheetId="9252" refreshError="1"/>
      <sheetData sheetId="9253" refreshError="1"/>
      <sheetData sheetId="9254" refreshError="1"/>
      <sheetData sheetId="9255" refreshError="1"/>
      <sheetData sheetId="9256" refreshError="1"/>
      <sheetData sheetId="9257" refreshError="1"/>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refreshError="1"/>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refreshError="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sheetData sheetId="9445"/>
      <sheetData sheetId="9446"/>
      <sheetData sheetId="9447"/>
      <sheetData sheetId="9448"/>
      <sheetData sheetId="9449"/>
      <sheetData sheetId="9450"/>
      <sheetData sheetId="9451"/>
      <sheetData sheetId="9452">
        <row r="1">
          <cell r="A1" t="str">
            <v>Вид готовой продукции</v>
          </cell>
        </row>
      </sheetData>
      <sheetData sheetId="9453">
        <row r="1">
          <cell r="A1" t="str">
            <v xml:space="preserve">HF марки </v>
          </cell>
        </row>
      </sheetData>
      <sheetData sheetId="9454">
        <row r="463">
          <cell r="A463" t="str">
            <v>Сквозные удельные нормы на выпуск Танталовой продукции</v>
          </cell>
        </row>
      </sheetData>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ow r="57">
          <cell r="F57">
            <v>4358024.6376718897</v>
          </cell>
        </row>
      </sheetData>
      <sheetData sheetId="9558">
        <row r="6">
          <cell r="C6">
            <v>1000</v>
          </cell>
        </row>
      </sheetData>
      <sheetData sheetId="9559">
        <row r="6">
          <cell r="C6">
            <v>1000</v>
          </cell>
        </row>
      </sheetData>
      <sheetData sheetId="9560">
        <row r="6">
          <cell r="C6">
            <v>1000</v>
          </cell>
        </row>
      </sheetData>
      <sheetData sheetId="9561">
        <row r="6">
          <cell r="C6">
            <v>1000</v>
          </cell>
        </row>
      </sheetData>
      <sheetData sheetId="9562">
        <row r="6">
          <cell r="C6">
            <v>1000</v>
          </cell>
        </row>
      </sheetData>
      <sheetData sheetId="9563">
        <row r="57">
          <cell r="F57">
            <v>4358024.6376718897</v>
          </cell>
        </row>
      </sheetData>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refreshError="1"/>
      <sheetData sheetId="9578"/>
      <sheetData sheetId="9579"/>
      <sheetData sheetId="9580"/>
      <sheetData sheetId="9581"/>
      <sheetData sheetId="9582"/>
      <sheetData sheetId="9583"/>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sheetData sheetId="10274"/>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ow r="3">
          <cell r="A3" t="str">
            <v>выбрать из списка</v>
          </cell>
        </row>
      </sheetData>
      <sheetData sheetId="10307">
        <row r="3">
          <cell r="A3" t="str">
            <v>выбрать из списка</v>
          </cell>
        </row>
      </sheetData>
      <sheetData sheetId="10308">
        <row r="3">
          <cell r="A3" t="str">
            <v>выбрать из списка</v>
          </cell>
        </row>
      </sheetData>
      <sheetData sheetId="10309">
        <row r="3">
          <cell r="A3" t="str">
            <v>выбрать из списка</v>
          </cell>
        </row>
      </sheetData>
      <sheetData sheetId="10310">
        <row r="3">
          <cell r="A3" t="str">
            <v>выбрать из списка</v>
          </cell>
        </row>
      </sheetData>
      <sheetData sheetId="10311">
        <row r="3">
          <cell r="A3" t="str">
            <v>выбрать из списка</v>
          </cell>
        </row>
      </sheetData>
      <sheetData sheetId="10312">
        <row r="3">
          <cell r="A3" t="str">
            <v>выбрать из списка</v>
          </cell>
        </row>
      </sheetData>
      <sheetData sheetId="10313">
        <row r="3">
          <cell r="A3" t="str">
            <v>выбрать из списка</v>
          </cell>
        </row>
      </sheetData>
      <sheetData sheetId="10314">
        <row r="3">
          <cell r="A3" t="str">
            <v>выбрать из списка</v>
          </cell>
        </row>
      </sheetData>
      <sheetData sheetId="10315">
        <row r="3">
          <cell r="A3" t="str">
            <v>выбрать из списка</v>
          </cell>
        </row>
      </sheetData>
      <sheetData sheetId="10316" refreshError="1"/>
      <sheetData sheetId="10317" refreshError="1"/>
      <sheetData sheetId="10318" refreshError="1"/>
      <sheetData sheetId="10319">
        <row r="45">
          <cell r="D45">
            <v>109609000</v>
          </cell>
        </row>
      </sheetData>
      <sheetData sheetId="10320"/>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ow r="54">
          <cell r="H54">
            <v>1244.7404600000002</v>
          </cell>
        </row>
      </sheetData>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ow r="9">
          <cell r="N9">
            <v>308.22296000000006</v>
          </cell>
        </row>
      </sheetData>
      <sheetData sheetId="10357">
        <row r="33">
          <cell r="F33">
            <v>95.90682000000001</v>
          </cell>
        </row>
      </sheetData>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ow r="25">
          <cell r="O25">
            <v>21.06992</v>
          </cell>
        </row>
      </sheetData>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refreshError="1"/>
      <sheetData sheetId="10438" refreshError="1"/>
      <sheetData sheetId="10439" refreshError="1"/>
      <sheetData sheetId="10440" refreshError="1"/>
      <sheetData sheetId="10441" refreshError="1"/>
      <sheetData sheetId="10442" refreshError="1"/>
      <sheetData sheetId="10443" refreshError="1"/>
      <sheetData sheetId="10444" refreshError="1"/>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refreshError="1"/>
      <sheetData sheetId="10454" refreshError="1"/>
      <sheetData sheetId="10455" refreshError="1"/>
      <sheetData sheetId="10456" refreshError="1"/>
      <sheetData sheetId="10457" refreshError="1"/>
      <sheetData sheetId="10458" refreshError="1"/>
      <sheetData sheetId="10459" refreshError="1"/>
      <sheetData sheetId="10460" refreshError="1"/>
      <sheetData sheetId="10461" refreshError="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refreshError="1"/>
      <sheetData sheetId="10470" refreshError="1"/>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refreshError="1"/>
      <sheetData sheetId="10484" refreshError="1"/>
      <sheetData sheetId="10485" refreshError="1"/>
      <sheetData sheetId="10486" refreshError="1"/>
      <sheetData sheetId="10487" refreshError="1"/>
      <sheetData sheetId="10488" refreshError="1"/>
      <sheetData sheetId="10489" refreshError="1"/>
      <sheetData sheetId="10490" refreshError="1"/>
      <sheetData sheetId="10491" refreshError="1"/>
      <sheetData sheetId="10492" refreshError="1"/>
      <sheetData sheetId="10493" refreshError="1"/>
      <sheetData sheetId="10494" refreshError="1"/>
      <sheetData sheetId="10495" refreshError="1"/>
      <sheetData sheetId="10496" refreshError="1"/>
      <sheetData sheetId="10497" refreshError="1"/>
      <sheetData sheetId="10498" refreshError="1"/>
      <sheetData sheetId="10499" refreshError="1"/>
      <sheetData sheetId="10500" refreshError="1"/>
      <sheetData sheetId="10501" refreshError="1"/>
      <sheetData sheetId="10502" refreshError="1"/>
      <sheetData sheetId="10503" refreshError="1"/>
      <sheetData sheetId="10504" refreshError="1"/>
      <sheetData sheetId="10505" refreshError="1"/>
      <sheetData sheetId="10506" refreshError="1"/>
      <sheetData sheetId="10507" refreshError="1"/>
      <sheetData sheetId="10508" refreshError="1"/>
      <sheetData sheetId="10509" refreshError="1"/>
      <sheetData sheetId="10510" refreshError="1"/>
      <sheetData sheetId="10511" refreshError="1"/>
      <sheetData sheetId="10512" refreshError="1"/>
      <sheetData sheetId="10513" refreshError="1"/>
      <sheetData sheetId="10514" refreshError="1"/>
      <sheetData sheetId="10515" refreshError="1"/>
      <sheetData sheetId="10516" refreshError="1"/>
      <sheetData sheetId="10517" refreshError="1"/>
      <sheetData sheetId="10518" refreshError="1"/>
      <sheetData sheetId="10519" refreshError="1"/>
      <sheetData sheetId="10520" refreshError="1"/>
      <sheetData sheetId="10521" refreshError="1"/>
      <sheetData sheetId="10522" refreshError="1"/>
      <sheetData sheetId="10523" refreshError="1"/>
      <sheetData sheetId="10524" refreshError="1"/>
      <sheetData sheetId="10525" refreshError="1"/>
      <sheetData sheetId="10526" refreshError="1"/>
      <sheetData sheetId="10527" refreshError="1"/>
      <sheetData sheetId="10528" refreshError="1"/>
      <sheetData sheetId="10529" refreshError="1"/>
      <sheetData sheetId="10530" refreshError="1"/>
      <sheetData sheetId="10531" refreshError="1"/>
      <sheetData sheetId="10532" refreshError="1"/>
      <sheetData sheetId="10533" refreshError="1"/>
      <sheetData sheetId="10534" refreshError="1"/>
      <sheetData sheetId="10535" refreshError="1"/>
      <sheetData sheetId="10536" refreshError="1"/>
      <sheetData sheetId="10537" refreshError="1"/>
      <sheetData sheetId="10538" refreshError="1"/>
      <sheetData sheetId="10539" refreshError="1"/>
      <sheetData sheetId="10540" refreshError="1"/>
      <sheetData sheetId="10541" refreshError="1"/>
      <sheetData sheetId="10542" refreshError="1"/>
      <sheetData sheetId="10543" refreshError="1"/>
      <sheetData sheetId="10544" refreshError="1"/>
      <sheetData sheetId="10545" refreshError="1"/>
      <sheetData sheetId="10546" refreshError="1"/>
      <sheetData sheetId="10547" refreshError="1"/>
      <sheetData sheetId="10548" refreshError="1"/>
      <sheetData sheetId="10549" refreshError="1"/>
      <sheetData sheetId="10550" refreshError="1"/>
      <sheetData sheetId="10551" refreshError="1"/>
      <sheetData sheetId="10552" refreshError="1"/>
      <sheetData sheetId="10553" refreshError="1"/>
      <sheetData sheetId="10554" refreshError="1"/>
      <sheetData sheetId="10555" refreshError="1"/>
      <sheetData sheetId="10556" refreshError="1"/>
      <sheetData sheetId="10557" refreshError="1"/>
      <sheetData sheetId="10558" refreshError="1"/>
      <sheetData sheetId="10559" refreshError="1"/>
      <sheetData sheetId="10560" refreshError="1"/>
      <sheetData sheetId="10561" refreshError="1"/>
      <sheetData sheetId="10562" refreshError="1"/>
      <sheetData sheetId="10563" refreshError="1"/>
      <sheetData sheetId="10564" refreshError="1"/>
      <sheetData sheetId="10565" refreshError="1"/>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refreshError="1"/>
      <sheetData sheetId="10586" refreshError="1"/>
      <sheetData sheetId="10587" refreshError="1"/>
      <sheetData sheetId="10588" refreshError="1"/>
      <sheetData sheetId="10589" refreshError="1"/>
      <sheetData sheetId="10590" refreshError="1"/>
      <sheetData sheetId="10591" refreshError="1"/>
      <sheetData sheetId="10592"/>
      <sheetData sheetId="10593" refreshError="1"/>
      <sheetData sheetId="10594" refreshError="1"/>
      <sheetData sheetId="10595" refreshError="1"/>
      <sheetData sheetId="10596" refreshError="1"/>
      <sheetData sheetId="10597" refreshError="1"/>
      <sheetData sheetId="10598">
        <row r="2">
          <cell r="A2" t="str">
            <v>Анапа</v>
          </cell>
        </row>
      </sheetData>
      <sheetData sheetId="10599"/>
      <sheetData sheetId="10600" refreshError="1"/>
      <sheetData sheetId="10601" refreshError="1"/>
      <sheetData sheetId="10602" refreshError="1"/>
      <sheetData sheetId="10603" refreshError="1"/>
      <sheetData sheetId="10604" refreshError="1"/>
      <sheetData sheetId="10605" refreshError="1"/>
      <sheetData sheetId="10606" refreshError="1"/>
      <sheetData sheetId="10607" refreshError="1"/>
      <sheetData sheetId="10608" refreshError="1"/>
      <sheetData sheetId="10609" refreshError="1"/>
      <sheetData sheetId="10610" refreshError="1"/>
      <sheetData sheetId="10611" refreshError="1"/>
      <sheetData sheetId="10612"/>
      <sheetData sheetId="10613" refreshError="1"/>
      <sheetData sheetId="10614" refreshError="1"/>
      <sheetData sheetId="10615" refreshError="1"/>
      <sheetData sheetId="10616" refreshError="1"/>
      <sheetData sheetId="10617" refreshError="1"/>
      <sheetData sheetId="10618" refreshError="1"/>
      <sheetData sheetId="10619" refreshError="1"/>
      <sheetData sheetId="10620" refreshError="1"/>
      <sheetData sheetId="10621" refreshError="1"/>
      <sheetData sheetId="10622" refreshError="1"/>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refreshError="1"/>
      <sheetData sheetId="10642" refreshError="1"/>
      <sheetData sheetId="10643"/>
      <sheetData sheetId="10644" refreshError="1"/>
      <sheetData sheetId="10645" refreshError="1"/>
      <sheetData sheetId="10646">
        <row r="2">
          <cell r="H2" t="str">
            <v>Н.1.1.</v>
          </cell>
        </row>
      </sheetData>
      <sheetData sheetId="10647"/>
      <sheetData sheetId="10648"/>
      <sheetData sheetId="10649"/>
      <sheetData sheetId="10650"/>
      <sheetData sheetId="10651"/>
      <sheetData sheetId="10652"/>
      <sheetData sheetId="10653" refreshError="1"/>
      <sheetData sheetId="10654" refreshError="1"/>
      <sheetData sheetId="10655" refreshError="1"/>
      <sheetData sheetId="10656" refreshError="1"/>
      <sheetData sheetId="10657" refreshError="1"/>
      <sheetData sheetId="10658" refreshError="1"/>
      <sheetData sheetId="10659" refreshError="1"/>
      <sheetData sheetId="10660" refreshError="1"/>
      <sheetData sheetId="10661" refreshError="1"/>
      <sheetData sheetId="10662" refreshError="1"/>
      <sheetData sheetId="10663" refreshError="1"/>
      <sheetData sheetId="10664" refreshError="1"/>
      <sheetData sheetId="10665" refreshError="1"/>
      <sheetData sheetId="10666" refreshError="1"/>
      <sheetData sheetId="10667" refreshError="1"/>
      <sheetData sheetId="10668" refreshError="1"/>
      <sheetData sheetId="10669" refreshError="1"/>
      <sheetData sheetId="10670"/>
      <sheetData sheetId="10671"/>
      <sheetData sheetId="10672" refreshError="1"/>
      <sheetData sheetId="10673" refreshError="1"/>
      <sheetData sheetId="10674" refreshError="1"/>
      <sheetData sheetId="10675" refreshError="1"/>
      <sheetData sheetId="10676" refreshError="1"/>
      <sheetData sheetId="10677" refreshError="1"/>
      <sheetData sheetId="10678" refreshError="1"/>
      <sheetData sheetId="10679" refreshError="1"/>
      <sheetData sheetId="10680" refreshError="1"/>
      <sheetData sheetId="10681"/>
      <sheetData sheetId="10682" refreshError="1"/>
      <sheetData sheetId="10683" refreshError="1"/>
      <sheetData sheetId="10684" refreshError="1"/>
      <sheetData sheetId="10685" refreshError="1"/>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refreshError="1"/>
      <sheetData sheetId="10694" refreshError="1"/>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sheetData sheetId="10718"/>
      <sheetData sheetId="10719"/>
      <sheetData sheetId="10720"/>
      <sheetData sheetId="10721"/>
      <sheetData sheetId="10722"/>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refreshError="1"/>
      <sheetData sheetId="10737" refreshError="1"/>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refreshError="1"/>
      <sheetData sheetId="10751" refreshError="1"/>
      <sheetData sheetId="10752" refreshError="1"/>
      <sheetData sheetId="10753" refreshError="1"/>
      <sheetData sheetId="10754" refreshError="1"/>
      <sheetData sheetId="10755" refreshError="1"/>
      <sheetData sheetId="10756"/>
      <sheetData sheetId="10757" refreshError="1"/>
      <sheetData sheetId="10758"/>
      <sheetData sheetId="10759"/>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refreshError="1"/>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refreshError="1"/>
      <sheetData sheetId="10806" refreshError="1"/>
      <sheetData sheetId="10807" refreshError="1"/>
      <sheetData sheetId="10808" refreshError="1"/>
      <sheetData sheetId="10809" refreshError="1"/>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refreshError="1"/>
      <sheetData sheetId="10826" refreshError="1"/>
      <sheetData sheetId="10827" refreshError="1"/>
      <sheetData sheetId="10828" refreshError="1"/>
      <sheetData sheetId="10829" refreshError="1"/>
      <sheetData sheetId="10830" refreshError="1"/>
      <sheetData sheetId="10831" refreshError="1"/>
      <sheetData sheetId="10832" refreshError="1"/>
      <sheetData sheetId="10833" refreshError="1"/>
      <sheetData sheetId="10834" refreshError="1"/>
      <sheetData sheetId="10835" refreshError="1"/>
      <sheetData sheetId="10836" refreshError="1"/>
      <sheetData sheetId="10837" refreshError="1"/>
      <sheetData sheetId="10838" refreshError="1"/>
      <sheetData sheetId="10839" refreshError="1"/>
      <sheetData sheetId="10840" refreshError="1"/>
      <sheetData sheetId="10841" refreshError="1"/>
      <sheetData sheetId="10842" refreshError="1"/>
      <sheetData sheetId="10843" refreshError="1"/>
      <sheetData sheetId="10844" refreshError="1"/>
      <sheetData sheetId="10845" refreshError="1"/>
      <sheetData sheetId="10846" refreshError="1"/>
      <sheetData sheetId="10847" refreshError="1"/>
      <sheetData sheetId="10848" refreshError="1"/>
      <sheetData sheetId="10849" refreshError="1"/>
      <sheetData sheetId="10850" refreshError="1"/>
      <sheetData sheetId="10851" refreshError="1"/>
      <sheetData sheetId="10852" refreshError="1"/>
      <sheetData sheetId="10853" refreshError="1"/>
      <sheetData sheetId="10854" refreshError="1"/>
      <sheetData sheetId="10855" refreshError="1"/>
      <sheetData sheetId="10856" refreshError="1"/>
      <sheetData sheetId="10857"/>
      <sheetData sheetId="10858" refreshError="1"/>
      <sheetData sheetId="10859" refreshError="1"/>
      <sheetData sheetId="10860" refreshError="1"/>
      <sheetData sheetId="10861" refreshError="1"/>
      <sheetData sheetId="10862" refreshError="1"/>
      <sheetData sheetId="10863">
        <row r="2018">
          <cell r="D2018">
            <v>-3926442.557</v>
          </cell>
        </row>
      </sheetData>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ow r="6">
          <cell r="C6">
            <v>219213.4</v>
          </cell>
        </row>
      </sheetData>
      <sheetData sheetId="10879">
        <row r="6">
          <cell r="C6">
            <v>0</v>
          </cell>
        </row>
      </sheetData>
      <sheetData sheetId="10880" refreshError="1"/>
      <sheetData sheetId="10881" refreshError="1"/>
      <sheetData sheetId="10882" refreshError="1"/>
      <sheetData sheetId="10883" refreshError="1"/>
      <sheetData sheetId="10884" refreshError="1"/>
      <sheetData sheetId="10885"/>
      <sheetData sheetId="10886"/>
      <sheetData sheetId="10887"/>
      <sheetData sheetId="10888"/>
      <sheetData sheetId="10889"/>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row r="15">
          <cell r="F15" t="str">
            <v>AUG</v>
          </cell>
        </row>
      </sheetData>
      <sheetData sheetId="11012"/>
      <sheetData sheetId="11013"/>
      <sheetData sheetId="11014"/>
      <sheetData sheetId="11015" refreshError="1"/>
      <sheetData sheetId="11016" refreshError="1"/>
      <sheetData sheetId="11017" refreshError="1"/>
      <sheetData sheetId="110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реализ"/>
      <sheetName val="План"/>
      <sheetName val="Факт"/>
      <sheetName val="Справочник"/>
    </sheetNames>
    <sheetDataSet>
      <sheetData sheetId="0" refreshError="1"/>
      <sheetData sheetId="1"/>
      <sheetData sheetId="2" refreshError="1">
        <row r="5">
          <cell r="H5">
            <v>0</v>
          </cell>
        </row>
        <row r="6">
          <cell r="H6">
            <v>0</v>
          </cell>
        </row>
        <row r="7">
          <cell r="G7">
            <v>7089.44</v>
          </cell>
          <cell r="H7">
            <v>7089.44</v>
          </cell>
        </row>
        <row r="8">
          <cell r="G8">
            <v>33649.699999999997</v>
          </cell>
          <cell r="H8">
            <v>33649.699999999997</v>
          </cell>
        </row>
        <row r="10">
          <cell r="F10">
            <v>311475.40999999997</v>
          </cell>
          <cell r="H10">
            <v>311475.40999999997</v>
          </cell>
        </row>
        <row r="11">
          <cell r="D11">
            <v>171160.48</v>
          </cell>
          <cell r="H11">
            <v>171160.48</v>
          </cell>
        </row>
        <row r="12">
          <cell r="C12">
            <v>19197.284154929577</v>
          </cell>
          <cell r="F12">
            <v>393442.62</v>
          </cell>
          <cell r="H12">
            <v>412639.90415492957</v>
          </cell>
        </row>
        <row r="13">
          <cell r="C13">
            <v>2187.7165492957747</v>
          </cell>
          <cell r="G13">
            <v>196721.31</v>
          </cell>
          <cell r="H13">
            <v>198909.02654929578</v>
          </cell>
        </row>
        <row r="14">
          <cell r="F14">
            <v>0</v>
          </cell>
          <cell r="H14">
            <v>0</v>
          </cell>
        </row>
        <row r="15">
          <cell r="E15">
            <v>123007</v>
          </cell>
          <cell r="H15">
            <v>123007</v>
          </cell>
        </row>
        <row r="16">
          <cell r="D16">
            <v>540000</v>
          </cell>
        </row>
        <row r="17">
          <cell r="D17">
            <v>214083.26</v>
          </cell>
          <cell r="E17">
            <v>173432.57</v>
          </cell>
          <cell r="F17">
            <v>68112.070000000007</v>
          </cell>
          <cell r="G17">
            <v>2484.21</v>
          </cell>
          <cell r="H17">
            <v>458112.11000000004</v>
          </cell>
        </row>
        <row r="18">
          <cell r="H18">
            <v>0</v>
          </cell>
        </row>
        <row r="19">
          <cell r="D19">
            <v>350.88</v>
          </cell>
          <cell r="E19">
            <v>210.52</v>
          </cell>
          <cell r="F19">
            <v>909.13</v>
          </cell>
          <cell r="H19">
            <v>1470.53</v>
          </cell>
        </row>
        <row r="20">
          <cell r="D20">
            <v>238662.48</v>
          </cell>
          <cell r="E20">
            <v>24210.52</v>
          </cell>
          <cell r="F20">
            <v>25101.759999999998</v>
          </cell>
          <cell r="G20">
            <v>58909.62</v>
          </cell>
          <cell r="H20">
            <v>346884.38</v>
          </cell>
        </row>
        <row r="21">
          <cell r="C21">
            <v>4850.3500000000004</v>
          </cell>
          <cell r="D21">
            <v>316224.24</v>
          </cell>
          <cell r="E21">
            <v>99478.01</v>
          </cell>
          <cell r="F21">
            <v>381221.12</v>
          </cell>
          <cell r="G21">
            <v>389040.65</v>
          </cell>
          <cell r="H21">
            <v>1190814.3700000001</v>
          </cell>
        </row>
        <row r="22">
          <cell r="H22">
            <v>0</v>
          </cell>
        </row>
        <row r="23">
          <cell r="H23">
            <v>0</v>
          </cell>
        </row>
        <row r="24">
          <cell r="D24">
            <v>304761.53000000003</v>
          </cell>
          <cell r="E24">
            <v>39465.440000000002</v>
          </cell>
          <cell r="F24">
            <v>55877.19</v>
          </cell>
          <cell r="G24">
            <v>129368.42</v>
          </cell>
          <cell r="H24">
            <v>529472.58000000007</v>
          </cell>
        </row>
        <row r="25">
          <cell r="D25">
            <v>138596.48000000001</v>
          </cell>
          <cell r="E25">
            <v>6315.79</v>
          </cell>
          <cell r="G25">
            <v>44771.93</v>
          </cell>
          <cell r="H25">
            <v>189684.2</v>
          </cell>
        </row>
        <row r="26">
          <cell r="C26">
            <v>189477.19</v>
          </cell>
          <cell r="D26">
            <v>753691.24</v>
          </cell>
          <cell r="F26">
            <v>78114.039999999994</v>
          </cell>
          <cell r="G26">
            <v>167649.13</v>
          </cell>
          <cell r="H26">
            <v>1188931.6000000001</v>
          </cell>
        </row>
        <row r="27">
          <cell r="D27">
            <v>755228.06</v>
          </cell>
          <cell r="E27">
            <v>178360.91</v>
          </cell>
          <cell r="F27">
            <v>17543.86</v>
          </cell>
          <cell r="H27">
            <v>951132.83000000007</v>
          </cell>
        </row>
        <row r="28">
          <cell r="D28">
            <v>3157.89</v>
          </cell>
          <cell r="F28">
            <v>25964.92</v>
          </cell>
          <cell r="H28">
            <v>29122.809999999998</v>
          </cell>
        </row>
        <row r="29">
          <cell r="H29">
            <v>0</v>
          </cell>
        </row>
        <row r="30">
          <cell r="H30">
            <v>0</v>
          </cell>
        </row>
        <row r="31">
          <cell r="F31">
            <v>20000000</v>
          </cell>
          <cell r="H31">
            <v>20000000</v>
          </cell>
        </row>
        <row r="32">
          <cell r="C32">
            <v>5671654.9295774652</v>
          </cell>
          <cell r="H32">
            <v>5671654.9295774652</v>
          </cell>
        </row>
        <row r="33">
          <cell r="C33">
            <v>1334507.0422535213</v>
          </cell>
          <cell r="H33">
            <v>1334507.0422535213</v>
          </cell>
        </row>
        <row r="34">
          <cell r="F34">
            <v>7500000</v>
          </cell>
          <cell r="H34">
            <v>7500000</v>
          </cell>
        </row>
        <row r="35">
          <cell r="F35">
            <v>12500000</v>
          </cell>
          <cell r="H35">
            <v>12500000</v>
          </cell>
        </row>
        <row r="36">
          <cell r="H36">
            <v>0</v>
          </cell>
        </row>
        <row r="37">
          <cell r="C37">
            <v>1052.6300000000001</v>
          </cell>
          <cell r="D37">
            <v>5233182.45</v>
          </cell>
          <cell r="E37">
            <v>3041914.9299999932</v>
          </cell>
          <cell r="F37">
            <v>1431305.55</v>
          </cell>
          <cell r="G37">
            <v>1233822.1599999999</v>
          </cell>
          <cell r="H37">
            <v>10941277.719999993</v>
          </cell>
        </row>
        <row r="38">
          <cell r="D38">
            <v>1198.25</v>
          </cell>
          <cell r="H38">
            <v>1198.25</v>
          </cell>
        </row>
        <row r="39">
          <cell r="D39">
            <v>207255.43</v>
          </cell>
          <cell r="E39">
            <v>157236.94</v>
          </cell>
          <cell r="F39">
            <v>375432.26</v>
          </cell>
          <cell r="G39">
            <v>69215.89</v>
          </cell>
          <cell r="H39">
            <v>809140.52</v>
          </cell>
        </row>
        <row r="40">
          <cell r="C40">
            <v>60460</v>
          </cell>
          <cell r="D40">
            <v>299571.53999999998</v>
          </cell>
          <cell r="E40">
            <v>92885.130000000048</v>
          </cell>
          <cell r="F40">
            <v>111670.91</v>
          </cell>
          <cell r="G40">
            <v>35527.72</v>
          </cell>
          <cell r="H40">
            <v>600115.30000000005</v>
          </cell>
        </row>
        <row r="41">
          <cell r="C41">
            <v>16190.18</v>
          </cell>
          <cell r="D41">
            <v>806894.31000000052</v>
          </cell>
          <cell r="E41">
            <v>155577.25</v>
          </cell>
          <cell r="F41">
            <v>981124.76</v>
          </cell>
          <cell r="G41">
            <v>397925.97</v>
          </cell>
          <cell r="H41">
            <v>2357712.4700000007</v>
          </cell>
        </row>
        <row r="42">
          <cell r="D42">
            <v>3487.72</v>
          </cell>
          <cell r="E42">
            <v>14045.62</v>
          </cell>
          <cell r="F42">
            <v>3414.04</v>
          </cell>
          <cell r="G42">
            <v>29192.99</v>
          </cell>
          <cell r="H42">
            <v>50140.37</v>
          </cell>
        </row>
        <row r="43">
          <cell r="D43">
            <v>3508.77</v>
          </cell>
          <cell r="G43">
            <v>51936.51</v>
          </cell>
          <cell r="H43">
            <v>55445.279999999999</v>
          </cell>
        </row>
        <row r="44">
          <cell r="D44">
            <v>28547.08</v>
          </cell>
          <cell r="E44">
            <v>69957.289999999994</v>
          </cell>
          <cell r="H44">
            <v>98504.37</v>
          </cell>
        </row>
        <row r="45">
          <cell r="C45">
            <v>1995</v>
          </cell>
          <cell r="D45">
            <v>1275728.8600000001</v>
          </cell>
          <cell r="E45">
            <v>1708876.13</v>
          </cell>
          <cell r="F45">
            <v>982689.73</v>
          </cell>
          <cell r="G45">
            <v>165078.57</v>
          </cell>
          <cell r="H45">
            <v>4134368.29</v>
          </cell>
        </row>
        <row r="46">
          <cell r="F46">
            <v>176056.34</v>
          </cell>
          <cell r="G46">
            <v>176056.34</v>
          </cell>
          <cell r="H46">
            <v>352112.68</v>
          </cell>
        </row>
        <row r="47">
          <cell r="F47">
            <v>140845.07</v>
          </cell>
          <cell r="G47">
            <v>123239.44</v>
          </cell>
          <cell r="H47">
            <v>264084.51</v>
          </cell>
        </row>
        <row r="48">
          <cell r="F48">
            <v>1619.72</v>
          </cell>
          <cell r="G48">
            <v>1619.72</v>
          </cell>
          <cell r="H48">
            <v>3239.44</v>
          </cell>
        </row>
      </sheetData>
      <sheetData sheetId="3" refreshError="1">
        <row r="5">
          <cell r="G5">
            <v>102459.02</v>
          </cell>
          <cell r="H5">
            <v>102459.02</v>
          </cell>
        </row>
        <row r="6">
          <cell r="G6">
            <v>6995.34</v>
          </cell>
          <cell r="H6">
            <v>6995.34</v>
          </cell>
        </row>
        <row r="7">
          <cell r="G7">
            <v>33203.03</v>
          </cell>
          <cell r="H7">
            <v>33203.03</v>
          </cell>
        </row>
        <row r="8">
          <cell r="F8">
            <v>413671.62</v>
          </cell>
          <cell r="H8">
            <v>413671.62</v>
          </cell>
        </row>
        <row r="9">
          <cell r="D9">
            <v>176754.83</v>
          </cell>
          <cell r="H9">
            <v>176754.83</v>
          </cell>
        </row>
        <row r="10">
          <cell r="C10">
            <v>19128.310000000001</v>
          </cell>
          <cell r="F10">
            <v>406557.38</v>
          </cell>
          <cell r="H10">
            <v>425685.69</v>
          </cell>
        </row>
        <row r="11">
          <cell r="C11">
            <v>2179.86</v>
          </cell>
          <cell r="F11">
            <v>203278.69</v>
          </cell>
          <cell r="H11">
            <v>205458.55</v>
          </cell>
        </row>
        <row r="12">
          <cell r="E12">
            <v>-3276.66</v>
          </cell>
          <cell r="H12">
            <v>-3276.66</v>
          </cell>
        </row>
        <row r="13">
          <cell r="C13">
            <v>1.26</v>
          </cell>
          <cell r="D13">
            <v>661481.80000000005</v>
          </cell>
          <cell r="E13">
            <v>644519.65</v>
          </cell>
          <cell r="F13">
            <v>31997868.209999997</v>
          </cell>
          <cell r="H13">
            <v>33303870.919999998</v>
          </cell>
        </row>
        <row r="14">
          <cell r="C14">
            <v>7016.95</v>
          </cell>
          <cell r="E14">
            <v>10820.71</v>
          </cell>
          <cell r="F14">
            <v>16720.7</v>
          </cell>
          <cell r="H14">
            <v>34558.36</v>
          </cell>
        </row>
        <row r="15">
          <cell r="E15">
            <v>168122</v>
          </cell>
          <cell r="H15">
            <v>168122</v>
          </cell>
        </row>
        <row r="16">
          <cell r="D16">
            <v>-351.42</v>
          </cell>
          <cell r="E16">
            <v>-10315.16</v>
          </cell>
          <cell r="F16">
            <v>-2461.4899999999998</v>
          </cell>
          <cell r="H16">
            <v>-13128.07</v>
          </cell>
        </row>
        <row r="17">
          <cell r="E17">
            <v>-5261.96</v>
          </cell>
          <cell r="H17">
            <v>-5261.96</v>
          </cell>
        </row>
        <row r="18">
          <cell r="C18">
            <v>860.91</v>
          </cell>
          <cell r="D18">
            <v>38439.96</v>
          </cell>
          <cell r="E18">
            <v>6140.06</v>
          </cell>
          <cell r="F18">
            <v>98687.93</v>
          </cell>
          <cell r="G18">
            <v>44090.86</v>
          </cell>
          <cell r="H18">
            <v>188219.72</v>
          </cell>
        </row>
        <row r="19">
          <cell r="C19">
            <v>621.76</v>
          </cell>
          <cell r="H19">
            <v>621.76</v>
          </cell>
        </row>
        <row r="20">
          <cell r="D20">
            <v>4557.8100000000004</v>
          </cell>
          <cell r="E20">
            <v>532.98</v>
          </cell>
          <cell r="F20">
            <v>3440.54</v>
          </cell>
          <cell r="G20">
            <v>2761.59</v>
          </cell>
          <cell r="H20">
            <v>11292.92</v>
          </cell>
        </row>
        <row r="21">
          <cell r="C21">
            <v>9851.39</v>
          </cell>
          <cell r="D21">
            <v>12323.35</v>
          </cell>
          <cell r="E21">
            <v>15871.24</v>
          </cell>
          <cell r="F21">
            <v>250633.76</v>
          </cell>
          <cell r="G21">
            <v>38101.839999999997</v>
          </cell>
          <cell r="H21">
            <v>326781.58</v>
          </cell>
        </row>
        <row r="22">
          <cell r="C22">
            <v>24018.67</v>
          </cell>
          <cell r="D22">
            <v>223747.34</v>
          </cell>
          <cell r="E22">
            <v>374721.88</v>
          </cell>
          <cell r="F22">
            <v>91495.76</v>
          </cell>
          <cell r="G22">
            <v>46782.07</v>
          </cell>
          <cell r="H22">
            <v>760765.72</v>
          </cell>
        </row>
        <row r="23">
          <cell r="D23">
            <v>46.69</v>
          </cell>
          <cell r="F23">
            <v>69.010000000000005</v>
          </cell>
        </row>
        <row r="24">
          <cell r="C24">
            <v>11445.03</v>
          </cell>
          <cell r="D24">
            <v>229140.51</v>
          </cell>
          <cell r="E24">
            <v>17080.45</v>
          </cell>
          <cell r="F24">
            <v>179426.19</v>
          </cell>
          <cell r="G24">
            <v>36985.800000000003</v>
          </cell>
          <cell r="H24">
            <v>474077.98</v>
          </cell>
        </row>
        <row r="25">
          <cell r="D25">
            <v>-617919.63</v>
          </cell>
          <cell r="F25">
            <v>-32001676.770000003</v>
          </cell>
          <cell r="H25">
            <v>-32619596.400000002</v>
          </cell>
        </row>
        <row r="26">
          <cell r="C26">
            <v>-4855.51</v>
          </cell>
          <cell r="D26">
            <v>-16173.02</v>
          </cell>
          <cell r="E26">
            <v>-14227.86</v>
          </cell>
          <cell r="F26">
            <v>-9357.49</v>
          </cell>
          <cell r="H26">
            <v>-44613.88</v>
          </cell>
        </row>
        <row r="27">
          <cell r="D27">
            <v>-220105.74</v>
          </cell>
          <cell r="E27">
            <v>-582688.47</v>
          </cell>
          <cell r="F27">
            <v>-520943.83</v>
          </cell>
          <cell r="G27">
            <v>-41888.160000000003</v>
          </cell>
          <cell r="H27">
            <v>-1365626.2</v>
          </cell>
        </row>
        <row r="28">
          <cell r="E28">
            <v>2131.27</v>
          </cell>
          <cell r="F28">
            <v>16838.919999999998</v>
          </cell>
          <cell r="H28">
            <v>18970.189999999999</v>
          </cell>
        </row>
        <row r="29">
          <cell r="D29">
            <v>94537.03</v>
          </cell>
          <cell r="E29">
            <v>420683.48</v>
          </cell>
          <cell r="F29">
            <v>467882.12</v>
          </cell>
          <cell r="G29">
            <v>93508.78</v>
          </cell>
          <cell r="H29">
            <v>1076611.4099999999</v>
          </cell>
        </row>
        <row r="30">
          <cell r="D30">
            <v>143971.42000000001</v>
          </cell>
          <cell r="E30">
            <v>162998.95000000001</v>
          </cell>
          <cell r="G30">
            <v>285618.96999999997</v>
          </cell>
          <cell r="H30">
            <v>592589.34</v>
          </cell>
        </row>
        <row r="31">
          <cell r="G31">
            <v>198300</v>
          </cell>
          <cell r="H31">
            <v>198300</v>
          </cell>
        </row>
        <row r="32">
          <cell r="G32">
            <v>12500000</v>
          </cell>
          <cell r="H32">
            <v>12500000</v>
          </cell>
        </row>
        <row r="33">
          <cell r="G33">
            <v>502018.46</v>
          </cell>
          <cell r="H33">
            <v>502018.46</v>
          </cell>
        </row>
        <row r="34">
          <cell r="G34">
            <v>2250427.58</v>
          </cell>
          <cell r="H34">
            <v>2250427.58</v>
          </cell>
        </row>
        <row r="35">
          <cell r="C35">
            <v>5651278.4900000002</v>
          </cell>
          <cell r="H35">
            <v>5651278.4900000002</v>
          </cell>
        </row>
        <row r="36">
          <cell r="C36">
            <v>1329712.5900000001</v>
          </cell>
          <cell r="H36">
            <v>1329712.5900000001</v>
          </cell>
        </row>
        <row r="37">
          <cell r="G37">
            <v>-23000000</v>
          </cell>
          <cell r="H37">
            <v>-23000000</v>
          </cell>
        </row>
        <row r="38">
          <cell r="C38">
            <v>-11336116.560000001</v>
          </cell>
          <cell r="D38">
            <v>-4736957.47</v>
          </cell>
          <cell r="E38">
            <v>-3342401.9</v>
          </cell>
          <cell r="F38">
            <v>-1389957.3</v>
          </cell>
          <cell r="H38">
            <v>-20805433.23</v>
          </cell>
        </row>
        <row r="39">
          <cell r="D39">
            <v>-28839.200000000001</v>
          </cell>
          <cell r="H39">
            <v>-28839.200000000001</v>
          </cell>
        </row>
        <row r="40">
          <cell r="F40">
            <v>-1829274.83</v>
          </cell>
          <cell r="H40">
            <v>-1829274.83</v>
          </cell>
        </row>
        <row r="41">
          <cell r="C41">
            <v>132912.32000000001</v>
          </cell>
          <cell r="D41">
            <v>2202691.04</v>
          </cell>
          <cell r="E41">
            <v>2929049.66</v>
          </cell>
          <cell r="F41">
            <v>2148334.2000000002</v>
          </cell>
          <cell r="G41">
            <v>2364865.16</v>
          </cell>
          <cell r="H41">
            <v>9777852.379999999</v>
          </cell>
        </row>
        <row r="42">
          <cell r="D42">
            <v>1722.97</v>
          </cell>
          <cell r="E42">
            <v>419.43</v>
          </cell>
          <cell r="F42">
            <v>26.93</v>
          </cell>
          <cell r="H42">
            <v>2169.33</v>
          </cell>
        </row>
        <row r="43">
          <cell r="C43">
            <v>25986.19</v>
          </cell>
          <cell r="D43">
            <v>54196.77</v>
          </cell>
          <cell r="E43">
            <v>277925.28999999998</v>
          </cell>
          <cell r="F43">
            <v>326693.71000000002</v>
          </cell>
          <cell r="G43">
            <v>69832.98</v>
          </cell>
          <cell r="H43">
            <v>754634.94</v>
          </cell>
        </row>
        <row r="44">
          <cell r="C44">
            <v>-3354.3</v>
          </cell>
          <cell r="D44">
            <v>71938.89</v>
          </cell>
          <cell r="E44">
            <v>227655.24</v>
          </cell>
          <cell r="F44">
            <v>274862.25</v>
          </cell>
          <cell r="G44">
            <v>412535.59</v>
          </cell>
          <cell r="H44">
            <v>983637.67</v>
          </cell>
        </row>
        <row r="45">
          <cell r="C45">
            <v>24961.95</v>
          </cell>
          <cell r="D45">
            <v>758356</v>
          </cell>
          <cell r="E45">
            <v>677739.66</v>
          </cell>
          <cell r="F45">
            <v>650835.1</v>
          </cell>
          <cell r="G45">
            <v>203421.05</v>
          </cell>
          <cell r="H45">
            <v>2315313.7599999998</v>
          </cell>
        </row>
        <row r="46">
          <cell r="F46">
            <v>-200</v>
          </cell>
          <cell r="H46">
            <v>-200</v>
          </cell>
        </row>
        <row r="47">
          <cell r="C47">
            <v>35.729999999999997</v>
          </cell>
          <cell r="D47">
            <v>18842.669999999998</v>
          </cell>
          <cell r="F47">
            <v>23.27</v>
          </cell>
          <cell r="G47">
            <v>1432.66</v>
          </cell>
          <cell r="H47">
            <v>20334.330000000002</v>
          </cell>
        </row>
        <row r="48">
          <cell r="D48">
            <v>55359.26</v>
          </cell>
          <cell r="E48">
            <v>26231.279999999999</v>
          </cell>
          <cell r="F48">
            <v>4874.4799999999996</v>
          </cell>
          <cell r="G48">
            <v>1350.88</v>
          </cell>
          <cell r="H48">
            <v>87815.9</v>
          </cell>
        </row>
        <row r="49">
          <cell r="D49">
            <v>64065.37</v>
          </cell>
          <cell r="G49">
            <v>12209.33</v>
          </cell>
          <cell r="H49">
            <v>76274.7</v>
          </cell>
        </row>
        <row r="50">
          <cell r="E50">
            <v>488.64</v>
          </cell>
          <cell r="F50">
            <v>10410.26</v>
          </cell>
          <cell r="H50">
            <v>10898.9</v>
          </cell>
        </row>
        <row r="51">
          <cell r="C51">
            <v>12.37</v>
          </cell>
          <cell r="D51">
            <v>526769.63</v>
          </cell>
          <cell r="E51">
            <v>1350290.28</v>
          </cell>
          <cell r="F51">
            <v>833947.28</v>
          </cell>
          <cell r="G51">
            <v>401132.15</v>
          </cell>
          <cell r="H51">
            <v>3112151.71</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тельщики"/>
      <sheetName val="Грузополучатели"/>
      <sheetName val="Служебный"/>
      <sheetName val="Курс ЦБ"/>
      <sheetName val="Справочник"/>
      <sheetName val="Исходные"/>
      <sheetName val="Расчет-выпуск"/>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ПлателJӣики"/>
      <sheetName val="реестр отгрузка"/>
      <sheetName val="Номенклатура"/>
      <sheetName val="ввод"/>
      <sheetName val="Тит"/>
      <sheetName val="жд "/>
      <sheetName val="Курс"/>
      <sheetName val="Ввод данных"/>
      <sheetName val="ПЭБ-1-02댭ъ "/>
      <sheetName val="ГОСТ"/>
      <sheetName val="наим"/>
      <sheetName val="Macro"/>
      <sheetName val="Sales"/>
      <sheetName val="CF Less F"/>
      <sheetName val="Salary"/>
      <sheetName val="Opex"/>
      <sheetName val="Production"/>
      <sheetName val="Discount"/>
      <sheetName val="Классиф"/>
      <sheetName val="ОСВ"/>
      <sheetName val="TasAt"/>
      <sheetName val="СЗ-процессинг"/>
      <sheetName val="Нормативы"/>
      <sheetName val="Параметры"/>
      <sheetName val="СЗ-собственная деятельность"/>
      <sheetName val="сталь"/>
      <sheetName val="ХВП"/>
      <sheetName val="ИсходныеДанные"/>
      <sheetName val="Данные"/>
      <sheetName val="ПТУ_ППП"/>
      <sheetName val="группа"/>
      <sheetName val="направ.инвест."/>
      <sheetName val="Описание статей бюджетов"/>
      <sheetName val="Описание аналитических статей"/>
      <sheetName val="ф.2 стр.030"/>
      <sheetName val="Прогр_кред"/>
      <sheetName val="Титул"/>
      <sheetName val="Информация"/>
      <sheetName val="Цель"/>
      <sheetName val="Программа"/>
      <sheetName val="D120_1"/>
      <sheetName val="D120_2"/>
      <sheetName val="D120_3"/>
      <sheetName val="D120_4"/>
      <sheetName val="Leadsheet"/>
      <sheetName val="Пересчет лизинга"/>
      <sheetName val="Меморандум"/>
      <sheetName val="Инф"/>
      <sheetName val="Канат"/>
      <sheetName val="Список"/>
      <sheetName val="реестротгрузка"/>
      <sheetName val="Закупки"/>
      <sheetName val="Tickmarks"/>
      <sheetName val="Лист1"/>
      <sheetName val="месяц факт"/>
      <sheetName val="Sheet1"/>
      <sheetName val="стоф"/>
      <sheetName val="Голова"/>
      <sheetName val="Свод"/>
      <sheetName val="с.660"/>
      <sheetName val="ДФВ"/>
      <sheetName val="Выбывшие ОС"/>
      <sheetName val="Коммерческие расходы"/>
      <sheetName val="20_Кредиты краткосрочные"/>
      <sheetName val="AJE"/>
      <sheetName val="RJE"/>
      <sheetName val="ББ"/>
      <sheetName val="Tier_31.12.08"/>
      <sheetName val="ОПУ"/>
      <sheetName val="Дивиденды"/>
      <sheetName val="Расчет ОНО`31.12.09"/>
      <sheetName val="Tier 31.12.07 (2)"/>
      <sheetName val="Реклассификация - доходы"/>
      <sheetName val="other inc_audit"/>
      <sheetName val="Реклассификация-расходы"/>
      <sheetName val="Резерв по отпускам"/>
      <sheetName val="Лизинг-расшифровка"/>
      <sheetName val="Шкала"/>
      <sheetName val="справка"/>
      <sheetName val="НМ расчеты"/>
      <sheetName val="НАЛ.97г.пр.Нат."/>
      <sheetName val="Tier 07"/>
      <sheetName val="с-элементы"/>
      <sheetName val="Tier 08"/>
      <sheetName val="27_Коммерч.расходы"/>
      <sheetName val="Tier 311208"/>
      <sheetName val="Выб.ОРС"/>
      <sheetName val="Курс $"/>
      <sheetName val="Мес"/>
      <sheetName val="ПТБ-1-06д-П"/>
      <sheetName val="ПТБ-2-03-п  "/>
      <sheetName val="план добычи 1 кв "/>
      <sheetName val="добыча 2011 год"/>
      <sheetName val="план добычи 2 кв"/>
      <sheetName val="план добычи 3 кв"/>
      <sheetName val="план добычи 4 кв"/>
      <sheetName val="метры 1кв "/>
      <sheetName val="метры 2кв"/>
      <sheetName val="метры 3кв"/>
      <sheetName val="метры 4кв"/>
      <sheetName val="Проходка 2011г"/>
      <sheetName val="Курс_ЦБ"/>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Бюдж реал уг прод"/>
      <sheetName val="Кедровский"/>
      <sheetName val="ПТБ-3-02-П"/>
      <sheetName val="ПТБ-3-02в-П"/>
      <sheetName val="ПТБ-3-02а-П"/>
      <sheetName val="Курсы"/>
      <sheetName val="9120.03.5"/>
      <sheetName val="БДР"/>
      <sheetName val="ПД СПС"/>
      <sheetName val="ПД путь"/>
      <sheetName val="ПД произв.сл."/>
      <sheetName val="ПД СЦБ"/>
      <sheetName val="ПД экспл"/>
      <sheetName val="ИТ связь"/>
      <sheetName val="ПД энерго"/>
      <sheetName val="1.3-ПФР"/>
      <sheetName val="4"/>
      <sheetName val="Дефлятор"/>
      <sheetName val="Вид"/>
      <sheetName val="Группа_SAP"/>
      <sheetName val="ГруппаОб"/>
      <sheetName val="ДКС"/>
      <sheetName val="Инфраструктура"/>
      <sheetName val="Статьи ДИ"/>
      <sheetName val="Назначение инвестиций"/>
      <sheetName val="Пр_наз"/>
      <sheetName val="НДС"/>
      <sheetName val="Оборудование"/>
      <sheetName val="Решение ИК"/>
      <sheetName val="Тех_основные"/>
      <sheetName val="ПЕ"/>
      <sheetName val="Раздел"/>
      <sheetName val="Статус"/>
      <sheetName val="Тип"/>
      <sheetName val="филиал"/>
      <sheetName val="ЦФО"/>
      <sheetName val="Выход продуктов"/>
      <sheetName val="Гр5(о)"/>
      <sheetName val="V111_LS RAP"/>
      <sheetName val="5930.01+"/>
      <sheetName val="5910.04+"/>
      <sheetName val="language"/>
      <sheetName val="5.2"/>
      <sheetName val="Список_объектов"/>
      <sheetName val="Проводки'02"/>
      <sheetName val="УрРасч"/>
      <sheetName val="АКРасч"/>
      <sheetName val="Grouplist"/>
      <sheetName val="Info"/>
      <sheetName val="10.спр.объемов"/>
      <sheetName val="9.спр.типов упак."/>
      <sheetName val="3.4.5.спр. групп_кат._продуктов"/>
      <sheetName val="6.спр.сортов"/>
      <sheetName val="8.спр.жирн."/>
      <sheetName val="7.спр.наполн."/>
      <sheetName val="Модуль"/>
      <sheetName val="Главная"/>
      <sheetName val="Справочник дат"/>
      <sheetName val="Предприятия"/>
      <sheetName val="Факт"/>
      <sheetName val="План"/>
      <sheetName val="ШР_Общее"/>
      <sheetName val="Списки"/>
      <sheetName val="сметы СКО 3кв03г."/>
      <sheetName val="ПТБ -4-07 В "/>
      <sheetName val="ПТБ-1-03д-П"/>
      <sheetName val="ПСХ "/>
      <sheetName val="Т-эн. по город.стор.орган."/>
      <sheetName val="Настройка"/>
      <sheetName val="00210"/>
      <sheetName val="00101"/>
      <sheetName val="00201"/>
      <sheetName val="00202"/>
      <sheetName val="00203"/>
      <sheetName val="00204"/>
      <sheetName val="00211"/>
      <sheetName val="БДР (2)"/>
      <sheetName val="БДР (3)"/>
      <sheetName val="Свод (19)"/>
      <sheetName val="БДР РУС"/>
      <sheetName val="Финрез по разрезам"/>
      <sheetName val="Финрез по разрезам (2)"/>
      <sheetName val="Свод (17)"/>
      <sheetName val="Свод (18)"/>
      <sheetName val="0 СУ"/>
      <sheetName val="ИД_Плательщики"/>
      <sheetName val="ИД_Марка_Разрезы"/>
      <sheetName val="ИД_Курс_ЦБ"/>
      <sheetName val="ИД_Дни"/>
      <sheetName val="#ССЫЛКА"/>
      <sheetName val="восст"/>
      <sheetName val="рын"/>
      <sheetName val="износ"/>
      <sheetName val="Сдача "/>
      <sheetName val="Общая информация"/>
      <sheetName val="5630.02+"/>
      <sheetName val="Акты дебиторов"/>
      <sheetName val="Программа "/>
      <sheetName val="+5610.04"/>
      <sheetName val="бюджет"/>
      <sheetName val="отчет"/>
      <sheetName val="Настройки"/>
      <sheetName val="январь"/>
      <sheetName val="Взз"/>
      <sheetName val="ЦФО 3 уровня"/>
      <sheetName val="СПР_Заказчик"/>
      <sheetName val="Проекты"/>
      <sheetName val="СПР_ФЦП"/>
      <sheetName val="СПР_Поставщик"/>
      <sheetName val="Виды продукции"/>
      <sheetName val="Ресурсы"/>
      <sheetName val="ЦФОкоды"/>
      <sheetName val="Источники фин.кап.вложен"/>
      <sheetName val="KAR10"/>
      <sheetName val="б130-1(1)"/>
    </sheetNames>
    <sheetDataSet>
      <sheetData sheetId="0">
        <row r="2">
          <cell r="A2" t="str">
            <v>РАО ЕЭС</v>
          </cell>
        </row>
      </sheetData>
      <sheetData sheetId="1">
        <row r="2">
          <cell r="A2" t="str">
            <v>РАО ЕЭС</v>
          </cell>
        </row>
      </sheetData>
      <sheetData sheetId="2" refreshError="1">
        <row r="2">
          <cell r="A2" t="str">
            <v>РАО ЕЭС</v>
          </cell>
        </row>
        <row r="3">
          <cell r="A3" t="str">
            <v>Базовый элемент</v>
          </cell>
        </row>
        <row r="4">
          <cell r="A4" t="str">
            <v>Б.К.Б. Запад</v>
          </cell>
        </row>
        <row r="5">
          <cell r="A5" t="str">
            <v>Б.К.Б. Восток</v>
          </cell>
        </row>
        <row r="7">
          <cell r="A7" t="str">
            <v>Прочие Запад</v>
          </cell>
        </row>
        <row r="8">
          <cell r="A8" t="str">
            <v>Прочие Восток</v>
          </cell>
        </row>
        <row r="9">
          <cell r="A9" t="str">
            <v>Адм. Запад</v>
          </cell>
        </row>
        <row r="10">
          <cell r="A10" t="str">
            <v>Адм. Восток</v>
          </cell>
        </row>
        <row r="11">
          <cell r="A11" t="str">
            <v>Экспорт</v>
          </cell>
        </row>
        <row r="12">
          <cell r="A12" t="str">
            <v>разрезы-продавцы:</v>
          </cell>
        </row>
        <row r="13">
          <cell r="A13" t="str">
            <v>ОАО Разрез Березовский</v>
          </cell>
        </row>
        <row r="14">
          <cell r="A14" t="str">
            <v>ОАО Разрез Назаровский</v>
          </cell>
        </row>
        <row r="15">
          <cell r="A15" t="str">
            <v>ОАО Разрез Бородинский</v>
          </cell>
        </row>
        <row r="16">
          <cell r="A16" t="str">
            <v>ОАО Разрез Изыхский</v>
          </cell>
        </row>
        <row r="17">
          <cell r="A17" t="str">
            <v>ОАО Разрез Восточно-Бейский</v>
          </cell>
        </row>
        <row r="18">
          <cell r="A18" t="str">
            <v>ОАО Черногорская УК</v>
          </cell>
        </row>
        <row r="19">
          <cell r="A19" t="str">
            <v>ОАО Востсибуголь</v>
          </cell>
        </row>
        <row r="20">
          <cell r="A20" t="str">
            <v>ОАО Разрез Тулунский</v>
          </cell>
        </row>
        <row r="21">
          <cell r="A21" t="str">
            <v>ОАО Разрез Тугнуйский</v>
          </cell>
        </row>
        <row r="22">
          <cell r="A22" t="str">
            <v>ЗАО Солнцевское</v>
          </cell>
        </row>
        <row r="23">
          <cell r="A23" t="str">
            <v>ОАО Лермонтовское</v>
          </cell>
        </row>
        <row r="24">
          <cell r="A24" t="str">
            <v>ООО Поронайская ЦОФ</v>
          </cell>
        </row>
        <row r="25">
          <cell r="A25" t="str">
            <v>ОАО Поярковуголь</v>
          </cell>
        </row>
        <row r="27">
          <cell r="A27" t="str">
            <v>ОАО Центральное</v>
          </cell>
        </row>
        <row r="28">
          <cell r="A28" t="str">
            <v>ОАО Разрез Лопатинский</v>
          </cell>
        </row>
        <row r="29">
          <cell r="A29" t="str">
            <v>ОАО Читинская УК</v>
          </cell>
        </row>
        <row r="30">
          <cell r="A30" t="str">
            <v>ОАО Разрез Харанорский</v>
          </cell>
        </row>
        <row r="31">
          <cell r="A31" t="str">
            <v>разрезы-грузоотправители:</v>
          </cell>
        </row>
        <row r="32">
          <cell r="A32" t="str">
            <v>ОАО Разрез Березовский</v>
          </cell>
        </row>
        <row r="33">
          <cell r="A33" t="str">
            <v>ОАО Разрез Назаровский</v>
          </cell>
        </row>
        <row r="34">
          <cell r="A34" t="str">
            <v>ОАО Разрез Бородинский</v>
          </cell>
        </row>
        <row r="35">
          <cell r="A35" t="str">
            <v>ОАО Разрез Изыхский</v>
          </cell>
        </row>
        <row r="36">
          <cell r="A36" t="str">
            <v>ОАО Разрез Восточно-Бейский</v>
          </cell>
        </row>
        <row r="37">
          <cell r="A37" t="str">
            <v>ОАО Черногорская УК</v>
          </cell>
        </row>
        <row r="38">
          <cell r="A38" t="str">
            <v>Разрез Азейский</v>
          </cell>
        </row>
        <row r="39">
          <cell r="A39" t="str">
            <v>Разрез Мугунский</v>
          </cell>
        </row>
        <row r="40">
          <cell r="A40" t="str">
            <v>Разрез Черемховский</v>
          </cell>
        </row>
        <row r="41">
          <cell r="A41" t="str">
            <v>Разрез Сафроновский</v>
          </cell>
        </row>
        <row r="42">
          <cell r="A42" t="str">
            <v>ОАО Разрез Тулунский</v>
          </cell>
        </row>
        <row r="43">
          <cell r="A43" t="str">
            <v>ОАО Разрез Тугнуйский</v>
          </cell>
        </row>
        <row r="44">
          <cell r="A44" t="str">
            <v>ЗАО Солнцевское</v>
          </cell>
        </row>
        <row r="45">
          <cell r="A45" t="str">
            <v>ОАО Лермонтовское</v>
          </cell>
        </row>
        <row r="46">
          <cell r="A46" t="str">
            <v>ООО Поронайская ЦОФ</v>
          </cell>
        </row>
        <row r="47">
          <cell r="A47" t="str">
            <v>ОАО Поярковуголь</v>
          </cell>
        </row>
        <row r="48">
          <cell r="A48" t="str">
            <v>ООО Обогатительная фабрика</v>
          </cell>
        </row>
        <row r="50">
          <cell r="A50" t="str">
            <v>ОАО Разрез Лопатинский</v>
          </cell>
        </row>
        <row r="51">
          <cell r="A51" t="str">
            <v>Разрез Восточный</v>
          </cell>
        </row>
        <row r="52">
          <cell r="A52" t="str">
            <v>Разрез Тигнинский</v>
          </cell>
        </row>
        <row r="53">
          <cell r="A53" t="str">
            <v>ОАО Разрез Харанорский</v>
          </cell>
        </row>
        <row r="54">
          <cell r="A54" t="str">
            <v>марка угля:</v>
          </cell>
        </row>
        <row r="55">
          <cell r="A55" t="str">
            <v>2БР-БЕР</v>
          </cell>
        </row>
        <row r="56">
          <cell r="A56" t="str">
            <v>БПКО-БЕР</v>
          </cell>
        </row>
        <row r="57">
          <cell r="A57" t="str">
            <v>2БПКО-БЕР</v>
          </cell>
        </row>
        <row r="58">
          <cell r="A58" t="str">
            <v>БМСШ-БЕР</v>
          </cell>
        </row>
        <row r="59">
          <cell r="A59" t="str">
            <v>2БР-БОР</v>
          </cell>
        </row>
        <row r="60">
          <cell r="A60" t="str">
            <v>2БР-В</v>
          </cell>
        </row>
        <row r="61">
          <cell r="A61" t="str">
            <v>2БР-НАЗ</v>
          </cell>
        </row>
        <row r="62">
          <cell r="A62" t="str">
            <v>2БР-Х</v>
          </cell>
        </row>
        <row r="63">
          <cell r="A63" t="str">
            <v>2БР-Т</v>
          </cell>
        </row>
        <row r="64">
          <cell r="A64" t="str">
            <v>2БР-ТУГ</v>
          </cell>
        </row>
        <row r="65">
          <cell r="A65" t="str">
            <v>3БР-ТУГ</v>
          </cell>
        </row>
        <row r="66">
          <cell r="A66" t="str">
            <v>3БР-А</v>
          </cell>
        </row>
        <row r="67">
          <cell r="A67" t="str">
            <v>3БР-М</v>
          </cell>
        </row>
        <row r="68">
          <cell r="A68" t="str">
            <v>3БР-ТУЛ</v>
          </cell>
        </row>
        <row r="69">
          <cell r="A69" t="str">
            <v>ДК 0-13-Ч</v>
          </cell>
        </row>
        <row r="70">
          <cell r="A70" t="str">
            <v>ДК 13-Ч</v>
          </cell>
        </row>
        <row r="71">
          <cell r="A71" t="str">
            <v>ДК-ЧЕРН</v>
          </cell>
        </row>
        <row r="72">
          <cell r="A72" t="str">
            <v>ДОМ-БЕЙ</v>
          </cell>
        </row>
        <row r="73">
          <cell r="A73" t="str">
            <v>ДОМ-ИЗ</v>
          </cell>
        </row>
        <row r="74">
          <cell r="A74" t="str">
            <v>ДОМ-ЧЕРН</v>
          </cell>
        </row>
        <row r="75">
          <cell r="A75" t="str">
            <v>ДПК-БЕЙ</v>
          </cell>
        </row>
        <row r="76">
          <cell r="A76" t="str">
            <v>ДПК-ИЗ</v>
          </cell>
        </row>
        <row r="77">
          <cell r="A77" t="str">
            <v>ДПК-ЧЕРН</v>
          </cell>
        </row>
        <row r="78">
          <cell r="A78" t="str">
            <v>ДП-ЧЕРН</v>
          </cell>
        </row>
        <row r="80">
          <cell r="A80" t="str">
            <v>ДР-БЕЙ</v>
          </cell>
        </row>
        <row r="81">
          <cell r="A81" t="str">
            <v>ДР-ИЗ</v>
          </cell>
        </row>
        <row r="82">
          <cell r="A82" t="str">
            <v>ДР-ТУГ</v>
          </cell>
        </row>
        <row r="83">
          <cell r="A83" t="str">
            <v>ДР-Ч</v>
          </cell>
        </row>
        <row r="84">
          <cell r="A84" t="str">
            <v>ДСШ-БЕЙ</v>
          </cell>
        </row>
        <row r="85">
          <cell r="A85" t="str">
            <v>ДР(0 150)-</v>
          </cell>
        </row>
        <row r="86">
          <cell r="A86" t="str">
            <v>Д-БЕЙ</v>
          </cell>
        </row>
        <row r="87">
          <cell r="A87" t="str">
            <v>ДСШ-ИЗ</v>
          </cell>
        </row>
        <row r="88">
          <cell r="A88" t="str">
            <v>ДМСШ-ЧЕРН</v>
          </cell>
        </row>
        <row r="89">
          <cell r="A89" t="str">
            <v>ДСШ-ЧЕРН</v>
          </cell>
        </row>
        <row r="91">
          <cell r="A91" t="str">
            <v>ОАО "Компания "Росуглесбыт"</v>
          </cell>
        </row>
        <row r="92">
          <cell r="A92" t="str">
            <v>ООО "ПромРесурс"</v>
          </cell>
        </row>
        <row r="93">
          <cell r="A93" t="str">
            <v>ООО "Технометалл"</v>
          </cell>
        </row>
        <row r="94">
          <cell r="A94" t="str">
            <v>ООО "ПромСнабРесурс"</v>
          </cell>
        </row>
        <row r="95">
          <cell r="A95" t="str">
            <v>УСС</v>
          </cell>
        </row>
        <row r="96">
          <cell r="A96" t="str">
            <v>ООО "Ресурспоставка"</v>
          </cell>
        </row>
        <row r="97">
          <cell r="A97" t="str">
            <v>Квинсборо</v>
          </cell>
        </row>
        <row r="98">
          <cell r="A98" t="str">
            <v>КУК</v>
          </cell>
        </row>
        <row r="99">
          <cell r="A99" t="str">
            <v>Ответственные</v>
          </cell>
        </row>
        <row r="100">
          <cell r="A100" t="str">
            <v>Антипьев А.В.</v>
          </cell>
        </row>
        <row r="101">
          <cell r="A101" t="str">
            <v>Бойко А.И.</v>
          </cell>
        </row>
        <row r="102">
          <cell r="A102" t="str">
            <v>Бондина М.Г.</v>
          </cell>
        </row>
        <row r="103">
          <cell r="A103" t="str">
            <v>Бочко</v>
          </cell>
        </row>
        <row r="104">
          <cell r="A104" t="str">
            <v>Валынкин Е.В.</v>
          </cell>
        </row>
        <row r="105">
          <cell r="A105" t="str">
            <v>Герасименко А. А.</v>
          </cell>
        </row>
        <row r="106">
          <cell r="A106" t="str">
            <v>Грибановский И.В.</v>
          </cell>
        </row>
        <row r="107">
          <cell r="A107" t="str">
            <v>Ильин</v>
          </cell>
        </row>
        <row r="108">
          <cell r="A108" t="str">
            <v>Комаков О.</v>
          </cell>
        </row>
        <row r="109">
          <cell r="A109" t="str">
            <v>Комаков О. Сельващук О.</v>
          </cell>
        </row>
        <row r="110">
          <cell r="A110" t="str">
            <v>Лазукина А.В.</v>
          </cell>
        </row>
        <row r="111">
          <cell r="A111" t="str">
            <v>Ляховчук М.</v>
          </cell>
        </row>
        <row r="112">
          <cell r="A112" t="str">
            <v>Пельменев</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Лист1"/>
      <sheetName val="Справка"/>
      <sheetName val="ММК101129(СТЗ)"/>
      <sheetName val="ММК10129(ВТЗ)"/>
      <sheetName val="Ильич"/>
      <sheetName val="19.02"/>
      <sheetName val="МЕЧЕЛ"/>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Индексы инфляции"/>
      <sheetName val="Труботрей攀"/>
      <sheetName val=""/>
      <sheetName val="攀Ā攀Ā攀Ā攀Ā攀Ā攀Ā攀Ā攀Ā攀Ā攀Ā攀Ā攀Ā攀Ā攀Ā攀Ā攀"/>
      <sheetName val="ММК(Тагмет)"/>
      <sheetName val="СевСталь"/>
      <sheetName val="Углемет"/>
      <sheetName val="Закуп樺䐀"/>
      <sheetName val="1.2. Горные работы"/>
      <sheetName val="Справочник"/>
      <sheetName val="ЛицеваяКартаШТРИПС"/>
      <sheetName val="рабочий лист"/>
      <sheetName val="справочник по сч 90,91"/>
      <sheetName val="Валюты"/>
      <sheetName val="реестр отгрузка"/>
    </sheetNames>
    <sheetDataSet>
      <sheetData sheetId="0" refreshError="1"/>
      <sheetData sheetId="1" refreshError="1">
        <row r="3">
          <cell r="H3" t="str">
            <v>Допплан</v>
          </cell>
          <cell r="K3" t="str">
            <v>Всего</v>
          </cell>
          <cell r="AB3" t="str">
            <v>Отгружено</v>
          </cell>
        </row>
        <row r="4">
          <cell r="C4" t="str">
            <v>17Г1С (для БТС)</v>
          </cell>
          <cell r="D4" t="str">
            <v>8х1250</v>
          </cell>
          <cell r="F4">
            <v>2100</v>
          </cell>
          <cell r="G4">
            <v>6230</v>
          </cell>
          <cell r="K4">
            <v>16283400</v>
          </cell>
          <cell r="AB4">
            <v>823</v>
          </cell>
        </row>
        <row r="5">
          <cell r="C5" t="str">
            <v xml:space="preserve">17Г1С </v>
          </cell>
          <cell r="D5" t="str">
            <v>8х1250</v>
          </cell>
          <cell r="F5">
            <v>1200</v>
          </cell>
          <cell r="G5">
            <v>6230</v>
          </cell>
          <cell r="K5">
            <v>9304800</v>
          </cell>
          <cell r="AB5">
            <v>0</v>
          </cell>
        </row>
        <row r="6">
          <cell r="C6" t="str">
            <v>17Г1С</v>
          </cell>
          <cell r="D6" t="str">
            <v>12x1660</v>
          </cell>
          <cell r="F6">
            <v>400</v>
          </cell>
          <cell r="G6">
            <v>6230</v>
          </cell>
          <cell r="K6">
            <v>3101600</v>
          </cell>
          <cell r="AB6">
            <v>371</v>
          </cell>
        </row>
        <row r="7">
          <cell r="C7" t="str">
            <v>17Г1С-У</v>
          </cell>
          <cell r="D7" t="str">
            <v>10х1660</v>
          </cell>
          <cell r="F7">
            <v>3650</v>
          </cell>
          <cell r="G7">
            <v>6620</v>
          </cell>
          <cell r="K7">
            <v>30116880</v>
          </cell>
          <cell r="AB7">
            <v>3512.07</v>
          </cell>
        </row>
        <row r="8">
          <cell r="C8" t="str">
            <v>17Г1С-У</v>
          </cell>
          <cell r="D8" t="str">
            <v>12х1660</v>
          </cell>
          <cell r="F8">
            <v>200</v>
          </cell>
          <cell r="G8">
            <v>6620</v>
          </cell>
          <cell r="K8">
            <v>1650240</v>
          </cell>
          <cell r="AB8">
            <v>184.02</v>
          </cell>
        </row>
        <row r="9">
          <cell r="C9" t="str">
            <v>ШХ15-В</v>
          </cell>
          <cell r="D9">
            <v>120</v>
          </cell>
          <cell r="F9">
            <v>200</v>
          </cell>
          <cell r="G9">
            <v>6500</v>
          </cell>
          <cell r="K9">
            <v>1595760</v>
          </cell>
          <cell r="AB9">
            <v>201.48</v>
          </cell>
        </row>
        <row r="10">
          <cell r="C10" t="str">
            <v>ШХ15-В</v>
          </cell>
          <cell r="D10">
            <v>130</v>
          </cell>
          <cell r="F10">
            <v>350</v>
          </cell>
          <cell r="G10">
            <v>6500</v>
          </cell>
          <cell r="K10">
            <v>2792580</v>
          </cell>
          <cell r="AB10">
            <v>367.71</v>
          </cell>
        </row>
        <row r="11">
          <cell r="C11" t="str">
            <v>ШХ15-В</v>
          </cell>
          <cell r="D11">
            <v>140</v>
          </cell>
          <cell r="F11">
            <v>350</v>
          </cell>
          <cell r="G11">
            <v>6500</v>
          </cell>
          <cell r="K11">
            <v>2792580</v>
          </cell>
          <cell r="AB11">
            <v>0</v>
          </cell>
        </row>
        <row r="12">
          <cell r="C12" t="str">
            <v>ШХ15-В</v>
          </cell>
          <cell r="D12">
            <v>150</v>
          </cell>
          <cell r="F12">
            <v>200</v>
          </cell>
          <cell r="G12">
            <v>6500</v>
          </cell>
          <cell r="K12">
            <v>1595760</v>
          </cell>
          <cell r="AB12">
            <v>0</v>
          </cell>
        </row>
        <row r="13">
          <cell r="C13" t="str">
            <v>ШХ15-В</v>
          </cell>
          <cell r="D13">
            <v>160</v>
          </cell>
          <cell r="F13">
            <v>100</v>
          </cell>
          <cell r="G13">
            <v>6500</v>
          </cell>
          <cell r="K13">
            <v>797880</v>
          </cell>
          <cell r="AB13">
            <v>0</v>
          </cell>
        </row>
        <row r="14">
          <cell r="C14">
            <v>45</v>
          </cell>
          <cell r="D14" t="str">
            <v>250х4100</v>
          </cell>
          <cell r="F14">
            <v>220</v>
          </cell>
          <cell r="G14">
            <v>4720</v>
          </cell>
          <cell r="K14">
            <v>2100000</v>
          </cell>
          <cell r="AB14">
            <v>0</v>
          </cell>
        </row>
        <row r="15">
          <cell r="C15" t="str">
            <v>40Х</v>
          </cell>
          <cell r="D15" t="str">
            <v>250х4100</v>
          </cell>
          <cell r="F15">
            <v>150</v>
          </cell>
          <cell r="G15">
            <v>5600</v>
          </cell>
          <cell r="K15">
            <v>1067400</v>
          </cell>
          <cell r="AB15">
            <v>0</v>
          </cell>
        </row>
        <row r="16">
          <cell r="C16" t="str">
            <v>40Х</v>
          </cell>
          <cell r="D16" t="str">
            <v>260х3200</v>
          </cell>
          <cell r="F16">
            <v>150</v>
          </cell>
          <cell r="G16">
            <v>5600</v>
          </cell>
          <cell r="K16">
            <v>1067400</v>
          </cell>
          <cell r="AB16">
            <v>130.55000000000001</v>
          </cell>
        </row>
        <row r="17">
          <cell r="C17" t="str">
            <v>30ХГСА</v>
          </cell>
          <cell r="D17" t="str">
            <v>260х3200</v>
          </cell>
          <cell r="F17">
            <v>130</v>
          </cell>
          <cell r="G17">
            <v>6280</v>
          </cell>
          <cell r="K17">
            <v>1031160</v>
          </cell>
          <cell r="AB17">
            <v>122.2</v>
          </cell>
        </row>
        <row r="18">
          <cell r="C18" t="str">
            <v>17Г1СУ</v>
          </cell>
          <cell r="D18" t="str">
            <v>11.5х1660</v>
          </cell>
          <cell r="F18">
            <v>1000</v>
          </cell>
          <cell r="G18">
            <v>7500</v>
          </cell>
          <cell r="K18">
            <v>9307200</v>
          </cell>
          <cell r="AB18">
            <v>975</v>
          </cell>
        </row>
        <row r="21">
          <cell r="C21" t="str">
            <v>ШХ15-В</v>
          </cell>
          <cell r="D21">
            <v>110</v>
          </cell>
          <cell r="F21">
            <v>300</v>
          </cell>
          <cell r="G21">
            <v>6500</v>
          </cell>
          <cell r="K21">
            <v>2397600</v>
          </cell>
          <cell r="AB21">
            <v>300.24</v>
          </cell>
        </row>
        <row r="22">
          <cell r="C22" t="str">
            <v>ШХ15-В</v>
          </cell>
          <cell r="D22">
            <v>115</v>
          </cell>
          <cell r="F22">
            <v>300</v>
          </cell>
          <cell r="G22">
            <v>6500</v>
          </cell>
          <cell r="K22">
            <v>2397600</v>
          </cell>
          <cell r="AB22">
            <v>303.27999999999997</v>
          </cell>
        </row>
        <row r="23">
          <cell r="C23" t="str">
            <v>ШХ15-В</v>
          </cell>
          <cell r="D23">
            <v>120</v>
          </cell>
          <cell r="F23">
            <v>300</v>
          </cell>
          <cell r="G23">
            <v>6500</v>
          </cell>
          <cell r="K23">
            <v>2397600</v>
          </cell>
          <cell r="AB23">
            <v>300.62</v>
          </cell>
        </row>
        <row r="24">
          <cell r="C24" t="str">
            <v>17Г1СУ</v>
          </cell>
          <cell r="D24" t="str">
            <v>8x1250</v>
          </cell>
          <cell r="F24">
            <v>838</v>
          </cell>
          <cell r="G24">
            <v>7570</v>
          </cell>
          <cell r="K24">
            <v>7855412</v>
          </cell>
          <cell r="AB24">
            <v>842.4</v>
          </cell>
        </row>
        <row r="25">
          <cell r="C25" t="str">
            <v>ШХ15-В</v>
          </cell>
          <cell r="D25">
            <v>110</v>
          </cell>
          <cell r="F25">
            <v>215.97</v>
          </cell>
          <cell r="G25">
            <v>6500</v>
          </cell>
          <cell r="K25">
            <v>1726032.24</v>
          </cell>
          <cell r="AB25">
            <v>215.97</v>
          </cell>
        </row>
        <row r="26">
          <cell r="C26" t="str">
            <v>ШХ15-В</v>
          </cell>
          <cell r="D26">
            <v>115</v>
          </cell>
          <cell r="F26">
            <v>150.66</v>
          </cell>
          <cell r="G26">
            <v>6500</v>
          </cell>
          <cell r="K26">
            <v>1204074.72</v>
          </cell>
          <cell r="AB26">
            <v>150.66</v>
          </cell>
        </row>
        <row r="27">
          <cell r="C27" t="str">
            <v>ШХ15-В</v>
          </cell>
          <cell r="D27">
            <v>120</v>
          </cell>
          <cell r="F27">
            <v>140.66</v>
          </cell>
          <cell r="G27">
            <v>6500</v>
          </cell>
          <cell r="K27">
            <v>1124154.72</v>
          </cell>
          <cell r="AB27">
            <v>140.66</v>
          </cell>
        </row>
        <row r="28">
          <cell r="C28" t="str">
            <v>ШХ15-В</v>
          </cell>
          <cell r="D28">
            <v>130</v>
          </cell>
          <cell r="F28">
            <v>94.05</v>
          </cell>
          <cell r="G28">
            <v>6500</v>
          </cell>
          <cell r="K28">
            <v>751647.6</v>
          </cell>
          <cell r="AB28">
            <v>94.05</v>
          </cell>
        </row>
        <row r="29">
          <cell r="C29" t="str">
            <v>17Г1С</v>
          </cell>
          <cell r="D29" t="str">
            <v>8x1250</v>
          </cell>
          <cell r="F29">
            <v>1050</v>
          </cell>
          <cell r="G29">
            <v>6350</v>
          </cell>
          <cell r="H29">
            <v>1333500</v>
          </cell>
          <cell r="K29">
            <v>8323560</v>
          </cell>
        </row>
        <row r="30">
          <cell r="C30" t="str">
            <v>17Г1С (для БТС)</v>
          </cell>
          <cell r="D30" t="str">
            <v>8x1250</v>
          </cell>
          <cell r="F30">
            <v>6650</v>
          </cell>
          <cell r="G30">
            <v>6350</v>
          </cell>
          <cell r="H30">
            <v>8445500</v>
          </cell>
          <cell r="K30">
            <v>52715880</v>
          </cell>
        </row>
        <row r="31">
          <cell r="C31" t="str">
            <v>17Г1С (для БТС)</v>
          </cell>
          <cell r="D31" t="str">
            <v>9x1250</v>
          </cell>
          <cell r="F31">
            <v>1550</v>
          </cell>
          <cell r="G31">
            <v>6350</v>
          </cell>
          <cell r="H31">
            <v>1968500</v>
          </cell>
          <cell r="K31">
            <v>12287160</v>
          </cell>
          <cell r="AB31">
            <v>663.87</v>
          </cell>
        </row>
        <row r="32">
          <cell r="C32" t="str">
            <v>17Г1С (для БТС)</v>
          </cell>
          <cell r="D32" t="str">
            <v>10x1250</v>
          </cell>
          <cell r="F32">
            <v>200</v>
          </cell>
          <cell r="G32">
            <v>6350</v>
          </cell>
          <cell r="H32">
            <v>254000</v>
          </cell>
          <cell r="K32">
            <v>1585440</v>
          </cell>
        </row>
        <row r="33">
          <cell r="C33" t="str">
            <v>17Г1С</v>
          </cell>
          <cell r="D33" t="str">
            <v>8-10x1050-1660</v>
          </cell>
          <cell r="F33">
            <v>1350</v>
          </cell>
          <cell r="G33">
            <v>6350</v>
          </cell>
          <cell r="H33">
            <v>1714500</v>
          </cell>
          <cell r="K33">
            <v>10701720</v>
          </cell>
        </row>
        <row r="34">
          <cell r="C34" t="str">
            <v>17Г1С-У</v>
          </cell>
          <cell r="D34" t="str">
            <v>8x1250</v>
          </cell>
          <cell r="F34">
            <v>30</v>
          </cell>
          <cell r="G34">
            <v>6620</v>
          </cell>
          <cell r="H34">
            <v>39720</v>
          </cell>
          <cell r="K34">
            <v>247536</v>
          </cell>
          <cell r="AB34">
            <v>28.76</v>
          </cell>
        </row>
        <row r="35">
          <cell r="C35" t="str">
            <v>10Г2ФБ</v>
          </cell>
          <cell r="D35" t="str">
            <v>15.7х1660</v>
          </cell>
          <cell r="F35">
            <v>315</v>
          </cell>
          <cell r="G35">
            <v>7210</v>
          </cell>
          <cell r="H35">
            <v>454230</v>
          </cell>
          <cell r="K35">
            <v>2822148</v>
          </cell>
        </row>
        <row r="36">
          <cell r="C36" t="str">
            <v>17Г1С (для БТС)</v>
          </cell>
          <cell r="D36" t="str">
            <v>9x1250</v>
          </cell>
          <cell r="F36">
            <v>100</v>
          </cell>
          <cell r="G36">
            <v>6350</v>
          </cell>
          <cell r="H36">
            <v>127000</v>
          </cell>
          <cell r="K36">
            <v>792720</v>
          </cell>
        </row>
        <row r="37">
          <cell r="C37" t="str">
            <v>08Х18Н10Т</v>
          </cell>
          <cell r="D37">
            <v>150</v>
          </cell>
          <cell r="F37">
            <v>25</v>
          </cell>
          <cell r="G37">
            <v>46795.83</v>
          </cell>
          <cell r="H37">
            <v>233979.15</v>
          </cell>
          <cell r="K37">
            <v>1410624.9</v>
          </cell>
        </row>
        <row r="38">
          <cell r="C38" t="str">
            <v>12Х18Н10Т</v>
          </cell>
          <cell r="D38">
            <v>170</v>
          </cell>
          <cell r="F38">
            <v>45</v>
          </cell>
          <cell r="G38">
            <v>46795.83</v>
          </cell>
          <cell r="H38">
            <v>421162.47000000003</v>
          </cell>
          <cell r="K38">
            <v>2539124.8200000003</v>
          </cell>
        </row>
        <row r="39">
          <cell r="C39" t="str">
            <v>12Х18Н10Т</v>
          </cell>
          <cell r="D39">
            <v>200</v>
          </cell>
          <cell r="F39">
            <v>45</v>
          </cell>
          <cell r="G39">
            <v>55337.5</v>
          </cell>
          <cell r="H39">
            <v>498037.5</v>
          </cell>
          <cell r="K39">
            <v>3000375</v>
          </cell>
        </row>
        <row r="40">
          <cell r="C40" t="str">
            <v>12Х18Н10Т</v>
          </cell>
          <cell r="D40">
            <v>210</v>
          </cell>
          <cell r="F40">
            <v>15</v>
          </cell>
          <cell r="G40">
            <v>55337.5</v>
          </cell>
          <cell r="H40">
            <v>166012.5</v>
          </cell>
          <cell r="K40">
            <v>1000125</v>
          </cell>
        </row>
        <row r="41">
          <cell r="C41" t="str">
            <v>12Х18Н10Т</v>
          </cell>
          <cell r="D41">
            <v>330</v>
          </cell>
          <cell r="F41">
            <v>45</v>
          </cell>
          <cell r="G41">
            <v>55337.5</v>
          </cell>
          <cell r="H41">
            <v>498037.5</v>
          </cell>
          <cell r="K41">
            <v>3000375</v>
          </cell>
        </row>
        <row r="42">
          <cell r="C42" t="str">
            <v>12Х18Н10Т</v>
          </cell>
          <cell r="D42">
            <v>350</v>
          </cell>
          <cell r="F42">
            <v>110</v>
          </cell>
          <cell r="G42">
            <v>55337.5</v>
          </cell>
          <cell r="H42">
            <v>1217425</v>
          </cell>
          <cell r="K42">
            <v>7334250</v>
          </cell>
        </row>
        <row r="43">
          <cell r="C43" t="str">
            <v>10Г2ФБ</v>
          </cell>
          <cell r="D43" t="str">
            <v>15,7х1660</v>
          </cell>
          <cell r="F43">
            <v>1400</v>
          </cell>
          <cell r="G43">
            <v>8618</v>
          </cell>
          <cell r="H43">
            <v>2413040</v>
          </cell>
          <cell r="K43">
            <v>14867440</v>
          </cell>
        </row>
        <row r="44">
          <cell r="C44" t="str">
            <v>ШХ15-В</v>
          </cell>
          <cell r="D44">
            <v>120</v>
          </cell>
          <cell r="F44">
            <v>260</v>
          </cell>
          <cell r="G44">
            <v>6500</v>
          </cell>
          <cell r="H44">
            <v>338000</v>
          </cell>
          <cell r="K44">
            <v>2074488</v>
          </cell>
        </row>
        <row r="45">
          <cell r="C45" t="str">
            <v>ШХ15-В</v>
          </cell>
          <cell r="D45">
            <v>130</v>
          </cell>
          <cell r="F45">
            <v>505</v>
          </cell>
          <cell r="G45">
            <v>6500</v>
          </cell>
          <cell r="H45">
            <v>656500</v>
          </cell>
          <cell r="K45">
            <v>4029294</v>
          </cell>
        </row>
        <row r="46">
          <cell r="C46" t="str">
            <v>ШХ15-В</v>
          </cell>
          <cell r="D46">
            <v>140</v>
          </cell>
          <cell r="F46">
            <v>500</v>
          </cell>
          <cell r="G46">
            <v>6500</v>
          </cell>
          <cell r="H46">
            <v>650000</v>
          </cell>
          <cell r="K46">
            <v>3989400</v>
          </cell>
        </row>
        <row r="47">
          <cell r="C47" t="str">
            <v>ШХ15-В</v>
          </cell>
          <cell r="D47">
            <v>150</v>
          </cell>
          <cell r="F47">
            <v>200</v>
          </cell>
          <cell r="G47">
            <v>6500</v>
          </cell>
          <cell r="H47">
            <v>260000</v>
          </cell>
          <cell r="K47">
            <v>1595760</v>
          </cell>
        </row>
        <row r="48">
          <cell r="C48" t="str">
            <v>ШХ15-В</v>
          </cell>
          <cell r="D48">
            <v>110</v>
          </cell>
          <cell r="F48">
            <v>215.97</v>
          </cell>
          <cell r="G48">
            <v>6500</v>
          </cell>
          <cell r="H48">
            <v>280761</v>
          </cell>
          <cell r="K48">
            <v>1726032.24</v>
          </cell>
          <cell r="AB48">
            <v>215.97</v>
          </cell>
        </row>
        <row r="49">
          <cell r="C49" t="str">
            <v>ШХ15-В</v>
          </cell>
          <cell r="D49">
            <v>115</v>
          </cell>
          <cell r="F49">
            <v>150.66</v>
          </cell>
          <cell r="G49">
            <v>6500</v>
          </cell>
          <cell r="H49">
            <v>195858</v>
          </cell>
          <cell r="K49">
            <v>1204074.72</v>
          </cell>
          <cell r="AB49">
            <v>150.66</v>
          </cell>
        </row>
        <row r="50">
          <cell r="C50" t="str">
            <v>ШХ15-В</v>
          </cell>
          <cell r="D50">
            <v>120</v>
          </cell>
          <cell r="F50">
            <v>140.66</v>
          </cell>
          <cell r="G50">
            <v>6500</v>
          </cell>
          <cell r="H50">
            <v>182858</v>
          </cell>
          <cell r="K50">
            <v>1124154.72</v>
          </cell>
          <cell r="AB50">
            <v>140.66</v>
          </cell>
        </row>
        <row r="51">
          <cell r="C51" t="str">
            <v>ШХ15-В</v>
          </cell>
          <cell r="D51">
            <v>130</v>
          </cell>
          <cell r="F51">
            <v>94.05</v>
          </cell>
          <cell r="G51">
            <v>6500</v>
          </cell>
          <cell r="H51">
            <v>122265</v>
          </cell>
          <cell r="K51">
            <v>751647.6</v>
          </cell>
          <cell r="AB51">
            <v>94.05</v>
          </cell>
        </row>
        <row r="52">
          <cell r="C52" t="str">
            <v>09Г2С</v>
          </cell>
          <cell r="D52">
            <v>90</v>
          </cell>
          <cell r="F52">
            <v>445</v>
          </cell>
          <cell r="G52">
            <v>5922.5</v>
          </cell>
          <cell r="H52">
            <v>527102.5</v>
          </cell>
          <cell r="K52">
            <v>3242181</v>
          </cell>
        </row>
        <row r="53">
          <cell r="C53" t="str">
            <v>17Г1С-У</v>
          </cell>
          <cell r="D53" t="str">
            <v>10х1660</v>
          </cell>
          <cell r="F53">
            <v>700</v>
          </cell>
          <cell r="G53">
            <v>6620</v>
          </cell>
          <cell r="H53">
            <v>926800</v>
          </cell>
          <cell r="K53">
            <v>5770800</v>
          </cell>
        </row>
        <row r="54">
          <cell r="C54" t="str">
            <v>17Г1С-У</v>
          </cell>
          <cell r="D54" t="str">
            <v>12х1660</v>
          </cell>
          <cell r="F54">
            <v>600</v>
          </cell>
          <cell r="G54">
            <v>6620</v>
          </cell>
          <cell r="H54">
            <v>794400</v>
          </cell>
          <cell r="K54">
            <v>4946400</v>
          </cell>
          <cell r="AB54">
            <v>613.80999999999995</v>
          </cell>
        </row>
        <row r="55">
          <cell r="C55" t="str">
            <v>ШХ15</v>
          </cell>
          <cell r="D55">
            <v>170</v>
          </cell>
          <cell r="F55">
            <v>500</v>
          </cell>
          <cell r="G55">
            <v>266.67</v>
          </cell>
          <cell r="H55">
            <v>26667</v>
          </cell>
          <cell r="K55">
            <v>265002</v>
          </cell>
        </row>
        <row r="56">
          <cell r="C56" t="str">
            <v>ШХ15</v>
          </cell>
          <cell r="D56">
            <v>190</v>
          </cell>
          <cell r="F56">
            <v>500</v>
          </cell>
          <cell r="G56">
            <v>266.67</v>
          </cell>
          <cell r="H56">
            <v>26667</v>
          </cell>
          <cell r="K56">
            <v>265002</v>
          </cell>
        </row>
        <row r="57">
          <cell r="C57" t="str">
            <v>3СП2</v>
          </cell>
          <cell r="D57" t="str">
            <v>16х2500х11800</v>
          </cell>
          <cell r="F57">
            <v>1030</v>
          </cell>
          <cell r="G57">
            <v>6650</v>
          </cell>
          <cell r="H57">
            <v>1369900</v>
          </cell>
          <cell r="K57">
            <v>8505740</v>
          </cell>
        </row>
        <row r="58">
          <cell r="C58" t="str">
            <v>17Г1С (М)</v>
          </cell>
          <cell r="D58" t="str">
            <v>8x1250</v>
          </cell>
          <cell r="F58">
            <v>3500</v>
          </cell>
          <cell r="G58">
            <v>6350</v>
          </cell>
          <cell r="H58">
            <v>4445000</v>
          </cell>
          <cell r="K58">
            <v>14420000</v>
          </cell>
          <cell r="AB58">
            <v>1500</v>
          </cell>
        </row>
        <row r="59">
          <cell r="C59" t="str">
            <v>17Г1С (М)</v>
          </cell>
          <cell r="D59" t="str">
            <v>9x1250</v>
          </cell>
          <cell r="F59">
            <v>3500</v>
          </cell>
          <cell r="G59">
            <v>6350</v>
          </cell>
          <cell r="H59">
            <v>4445000</v>
          </cell>
          <cell r="K59">
            <v>10031000</v>
          </cell>
          <cell r="AB59">
            <v>840</v>
          </cell>
        </row>
        <row r="60">
          <cell r="C60" t="str">
            <v>17Г1С-У</v>
          </cell>
          <cell r="D60" t="str">
            <v>10,5х1660</v>
          </cell>
          <cell r="F60">
            <v>5000</v>
          </cell>
          <cell r="G60">
            <v>6620</v>
          </cell>
          <cell r="H60">
            <v>6620000</v>
          </cell>
          <cell r="K60">
            <v>41220000</v>
          </cell>
        </row>
        <row r="61">
          <cell r="C61">
            <v>36861</v>
          </cell>
        </row>
        <row r="62">
          <cell r="C62" t="str">
            <v>10Г2ФБ</v>
          </cell>
          <cell r="D62" t="str">
            <v>15,7х2500х11500</v>
          </cell>
          <cell r="F62">
            <v>3500</v>
          </cell>
          <cell r="G62">
            <v>316.67</v>
          </cell>
          <cell r="H62">
            <v>221669</v>
          </cell>
          <cell r="K62">
            <v>1330014</v>
          </cell>
        </row>
        <row r="63">
          <cell r="C63" t="str">
            <v>3СП5</v>
          </cell>
          <cell r="D63" t="str">
            <v>14х1660</v>
          </cell>
          <cell r="F63">
            <v>6380</v>
          </cell>
          <cell r="G63">
            <v>6000</v>
          </cell>
          <cell r="H63">
            <v>7656000</v>
          </cell>
          <cell r="K63">
            <v>45936000</v>
          </cell>
        </row>
        <row r="64">
          <cell r="C64" t="str">
            <v>ШХ15</v>
          </cell>
          <cell r="D64">
            <v>180</v>
          </cell>
          <cell r="F64">
            <v>130</v>
          </cell>
          <cell r="G64">
            <v>266.67</v>
          </cell>
          <cell r="H64">
            <v>6933.42</v>
          </cell>
          <cell r="K64">
            <v>41600.519999999997</v>
          </cell>
        </row>
        <row r="65">
          <cell r="C65" t="str">
            <v>17Г1С(М)</v>
          </cell>
          <cell r="D65" t="str">
            <v>8x1250</v>
          </cell>
          <cell r="F65">
            <v>2368</v>
          </cell>
          <cell r="G65">
            <v>6350</v>
          </cell>
          <cell r="H65">
            <v>3007360</v>
          </cell>
          <cell r="K65">
            <v>3007360</v>
          </cell>
        </row>
        <row r="66">
          <cell r="C66" t="str">
            <v>17Г1С(М)</v>
          </cell>
          <cell r="D66" t="str">
            <v>9x1250</v>
          </cell>
          <cell r="F66">
            <v>4154</v>
          </cell>
          <cell r="G66">
            <v>6350</v>
          </cell>
          <cell r="H66">
            <v>5275580</v>
          </cell>
          <cell r="K66">
            <v>5275580</v>
          </cell>
        </row>
        <row r="67">
          <cell r="C67" t="str">
            <v>3СП2</v>
          </cell>
          <cell r="D67" t="str">
            <v>16х2500х11800</v>
          </cell>
          <cell r="F67">
            <v>1030</v>
          </cell>
          <cell r="G67">
            <v>232.5</v>
          </cell>
          <cell r="H67">
            <v>47895</v>
          </cell>
          <cell r="K67">
            <v>287370</v>
          </cell>
        </row>
        <row r="68">
          <cell r="C68" t="str">
            <v>10Г2ФБ</v>
          </cell>
          <cell r="D68" t="str">
            <v>15,7х1660</v>
          </cell>
          <cell r="F68">
            <v>5850</v>
          </cell>
          <cell r="G68">
            <v>8618</v>
          </cell>
          <cell r="H68">
            <v>10083060</v>
          </cell>
          <cell r="K68">
            <v>60498360</v>
          </cell>
        </row>
        <row r="69">
          <cell r="C69" t="str">
            <v>17Г1С(М)</v>
          </cell>
          <cell r="D69" t="str">
            <v>9х1050</v>
          </cell>
          <cell r="F69">
            <v>350</v>
          </cell>
          <cell r="G69">
            <v>6350</v>
          </cell>
          <cell r="H69">
            <v>444500</v>
          </cell>
          <cell r="K69">
            <v>444500</v>
          </cell>
        </row>
        <row r="70">
          <cell r="C70" t="str">
            <v>ШХ15-В</v>
          </cell>
          <cell r="D70">
            <v>110</v>
          </cell>
          <cell r="F70">
            <v>215.97</v>
          </cell>
          <cell r="G70">
            <v>6500</v>
          </cell>
          <cell r="H70">
            <v>280761</v>
          </cell>
          <cell r="K70">
            <v>1684566</v>
          </cell>
        </row>
        <row r="71">
          <cell r="C71" t="str">
            <v>ШХ15-В</v>
          </cell>
          <cell r="D71">
            <v>100</v>
          </cell>
          <cell r="F71">
            <v>100</v>
          </cell>
          <cell r="G71">
            <v>6500</v>
          </cell>
          <cell r="H71">
            <v>130000</v>
          </cell>
          <cell r="K71">
            <v>798300</v>
          </cell>
        </row>
        <row r="72">
          <cell r="C72" t="str">
            <v>ШХ15-В</v>
          </cell>
          <cell r="D72">
            <v>115</v>
          </cell>
          <cell r="F72">
            <v>200</v>
          </cell>
          <cell r="G72">
            <v>6500</v>
          </cell>
          <cell r="H72">
            <v>260000</v>
          </cell>
          <cell r="K72">
            <v>1596600</v>
          </cell>
        </row>
        <row r="73">
          <cell r="C73" t="str">
            <v>ШХ15-В</v>
          </cell>
          <cell r="D73">
            <v>120</v>
          </cell>
          <cell r="F73">
            <v>200</v>
          </cell>
          <cell r="G73">
            <v>6500</v>
          </cell>
          <cell r="H73">
            <v>260000</v>
          </cell>
          <cell r="K73">
            <v>1596600</v>
          </cell>
        </row>
        <row r="74">
          <cell r="C74" t="str">
            <v>ШХ15-В</v>
          </cell>
          <cell r="D74">
            <v>130</v>
          </cell>
          <cell r="F74">
            <v>200</v>
          </cell>
          <cell r="G74">
            <v>6500</v>
          </cell>
          <cell r="H74">
            <v>260000</v>
          </cell>
          <cell r="K74">
            <v>1596600</v>
          </cell>
        </row>
        <row r="75">
          <cell r="C75" t="str">
            <v>ШХ15-В</v>
          </cell>
          <cell r="D75">
            <v>140</v>
          </cell>
          <cell r="F75">
            <v>100</v>
          </cell>
          <cell r="G75">
            <v>6500</v>
          </cell>
          <cell r="H75">
            <v>130000</v>
          </cell>
          <cell r="K75">
            <v>798300</v>
          </cell>
        </row>
        <row r="76">
          <cell r="C76" t="str">
            <v>ШХ15-В</v>
          </cell>
          <cell r="D76">
            <v>150</v>
          </cell>
          <cell r="F76">
            <v>400</v>
          </cell>
          <cell r="G76">
            <v>6500</v>
          </cell>
          <cell r="H76">
            <v>520000</v>
          </cell>
          <cell r="K76">
            <v>3193200</v>
          </cell>
        </row>
        <row r="77">
          <cell r="C77" t="str">
            <v>ШХ15-В</v>
          </cell>
          <cell r="D77">
            <v>160</v>
          </cell>
          <cell r="F77">
            <v>100</v>
          </cell>
          <cell r="G77">
            <v>6500</v>
          </cell>
          <cell r="H77">
            <v>130000</v>
          </cell>
          <cell r="K77">
            <v>798300</v>
          </cell>
        </row>
        <row r="78">
          <cell r="C78" t="str">
            <v>17Г1С(М)</v>
          </cell>
          <cell r="D78" t="str">
            <v>10х1050</v>
          </cell>
          <cell r="F78">
            <v>434</v>
          </cell>
          <cell r="G78">
            <v>6350</v>
          </cell>
          <cell r="H78">
            <v>551180</v>
          </cell>
          <cell r="K78">
            <v>551180</v>
          </cell>
        </row>
        <row r="79">
          <cell r="C79" t="str">
            <v>10Г2ФБ</v>
          </cell>
          <cell r="D79" t="str">
            <v>15,7х2500х11500</v>
          </cell>
          <cell r="F79">
            <v>6500</v>
          </cell>
          <cell r="G79">
            <v>309.17</v>
          </cell>
          <cell r="H79">
            <v>401921</v>
          </cell>
          <cell r="K79">
            <v>2411526</v>
          </cell>
        </row>
        <row r="80">
          <cell r="C80">
            <v>36892</v>
          </cell>
        </row>
        <row r="81">
          <cell r="C81" t="str">
            <v>17Г1СА</v>
          </cell>
          <cell r="D81" t="str">
            <v>8х1250</v>
          </cell>
          <cell r="F81">
            <v>4030</v>
          </cell>
          <cell r="G81">
            <v>6350</v>
          </cell>
          <cell r="H81">
            <v>5118100</v>
          </cell>
          <cell r="K81">
            <v>5118100</v>
          </cell>
        </row>
        <row r="82">
          <cell r="C82" t="str">
            <v>17Г1СА</v>
          </cell>
          <cell r="D82" t="str">
            <v>10х1250</v>
          </cell>
          <cell r="F82">
            <v>1736</v>
          </cell>
          <cell r="G82">
            <v>6350</v>
          </cell>
          <cell r="H82">
            <v>2204720</v>
          </cell>
          <cell r="K82">
            <v>2204720</v>
          </cell>
        </row>
        <row r="83">
          <cell r="C83" t="str">
            <v>17Г1СА-У</v>
          </cell>
          <cell r="D83" t="str">
            <v>10х1660</v>
          </cell>
          <cell r="F83">
            <v>8618</v>
          </cell>
          <cell r="G83">
            <v>5491.2</v>
          </cell>
          <cell r="H83">
            <v>9464632.3200000003</v>
          </cell>
          <cell r="K83">
            <v>9464632.3200000003</v>
          </cell>
        </row>
        <row r="84">
          <cell r="C84" t="str">
            <v>17Г1СА-У</v>
          </cell>
          <cell r="D84" t="str">
            <v>12х1660</v>
          </cell>
          <cell r="F84">
            <v>3720</v>
          </cell>
          <cell r="G84">
            <v>5491.2</v>
          </cell>
          <cell r="H84">
            <v>4085452.7999999998</v>
          </cell>
          <cell r="K84">
            <v>4085452.7999999998</v>
          </cell>
        </row>
        <row r="85">
          <cell r="C85" t="str">
            <v>17Г1СА-У</v>
          </cell>
          <cell r="D85" t="str">
            <v>13х1660</v>
          </cell>
          <cell r="F85">
            <v>5580</v>
          </cell>
          <cell r="G85">
            <v>5491.2</v>
          </cell>
          <cell r="H85">
            <v>6128179.2000000002</v>
          </cell>
          <cell r="K85">
            <v>6128179.2000000002</v>
          </cell>
        </row>
        <row r="86">
          <cell r="C86">
            <v>36923</v>
          </cell>
        </row>
        <row r="87">
          <cell r="C87" t="str">
            <v>17Г1СУ</v>
          </cell>
          <cell r="D87" t="str">
            <v>10х1660</v>
          </cell>
          <cell r="F87">
            <v>4155</v>
          </cell>
          <cell r="G87">
            <v>6833.33</v>
          </cell>
          <cell r="H87">
            <v>5678497.2299999995</v>
          </cell>
          <cell r="K87">
            <v>5678497.2299999995</v>
          </cell>
        </row>
        <row r="88">
          <cell r="C88" t="str">
            <v>17Г1СУ</v>
          </cell>
          <cell r="D88" t="str">
            <v>10х1660</v>
          </cell>
          <cell r="F88">
            <v>1125</v>
          </cell>
          <cell r="G88">
            <v>6583.33</v>
          </cell>
          <cell r="H88">
            <v>1481249.25</v>
          </cell>
          <cell r="K88">
            <v>1481249.25</v>
          </cell>
        </row>
        <row r="89">
          <cell r="C89" t="str">
            <v>17Г1СУ</v>
          </cell>
          <cell r="D89" t="str">
            <v>12х1660</v>
          </cell>
          <cell r="F89">
            <v>790</v>
          </cell>
          <cell r="G89">
            <v>6833.33</v>
          </cell>
          <cell r="H89">
            <v>1079666.1400000001</v>
          </cell>
          <cell r="K89">
            <v>1079666.1400000001</v>
          </cell>
        </row>
        <row r="90">
          <cell r="C90" t="str">
            <v>17Г1СУ</v>
          </cell>
          <cell r="D90" t="str">
            <v>12х1660</v>
          </cell>
          <cell r="F90">
            <v>215</v>
          </cell>
          <cell r="G90">
            <v>6583.33</v>
          </cell>
          <cell r="H90">
            <v>283083.19</v>
          </cell>
          <cell r="K90">
            <v>283083.19</v>
          </cell>
        </row>
        <row r="91">
          <cell r="C91" t="str">
            <v>17Г1СА-У</v>
          </cell>
          <cell r="D91" t="str">
            <v>10х1660</v>
          </cell>
          <cell r="F91">
            <v>2890</v>
          </cell>
          <cell r="G91">
            <v>5491.2</v>
          </cell>
          <cell r="H91">
            <v>3173913.6</v>
          </cell>
          <cell r="K91">
            <v>3173913.6</v>
          </cell>
        </row>
        <row r="92">
          <cell r="C92" t="str">
            <v>17Г1СА-У</v>
          </cell>
          <cell r="D92" t="str">
            <v>11х1660</v>
          </cell>
          <cell r="F92">
            <v>2480</v>
          </cell>
          <cell r="G92">
            <v>5491.2</v>
          </cell>
          <cell r="H92">
            <v>2723635.2000000002</v>
          </cell>
          <cell r="K92">
            <v>2723635.2000000002</v>
          </cell>
        </row>
        <row r="93">
          <cell r="C93" t="str">
            <v>17Г1СА-У</v>
          </cell>
          <cell r="D93" t="str">
            <v>10х1660</v>
          </cell>
          <cell r="F93">
            <v>8270</v>
          </cell>
          <cell r="G93">
            <v>5396</v>
          </cell>
          <cell r="H93">
            <v>8924984</v>
          </cell>
          <cell r="K93">
            <v>8924984</v>
          </cell>
        </row>
        <row r="94">
          <cell r="C94" t="str">
            <v>17Г1СА-У</v>
          </cell>
          <cell r="D94" t="str">
            <v>12,5х1660</v>
          </cell>
          <cell r="F94">
            <v>1072</v>
          </cell>
          <cell r="G94">
            <v>5396</v>
          </cell>
          <cell r="H94">
            <v>1156902.3999999999</v>
          </cell>
          <cell r="K94">
            <v>1156902.3999999999</v>
          </cell>
        </row>
        <row r="95">
          <cell r="C95" t="str">
            <v>17Г1СА-У</v>
          </cell>
          <cell r="D95" t="str">
            <v>14,6х1660</v>
          </cell>
          <cell r="F95">
            <v>4150</v>
          </cell>
          <cell r="G95">
            <v>5396</v>
          </cell>
          <cell r="H95">
            <v>4478680</v>
          </cell>
          <cell r="K95">
            <v>4478680</v>
          </cell>
        </row>
        <row r="96">
          <cell r="C96" t="str">
            <v>17Г1СА</v>
          </cell>
          <cell r="D96" t="str">
            <v>8х1250</v>
          </cell>
          <cell r="F96">
            <v>3848</v>
          </cell>
          <cell r="G96">
            <v>6350</v>
          </cell>
          <cell r="H96">
            <v>4886960</v>
          </cell>
          <cell r="K96">
            <v>4886960</v>
          </cell>
        </row>
        <row r="97">
          <cell r="C97" t="str">
            <v>17Г1СА-У</v>
          </cell>
          <cell r="D97" t="str">
            <v>11х1250</v>
          </cell>
          <cell r="F97">
            <v>1072</v>
          </cell>
          <cell r="G97">
            <v>5396</v>
          </cell>
          <cell r="H97">
            <v>1156902.3999999999</v>
          </cell>
          <cell r="K97">
            <v>1156902.3999999999</v>
          </cell>
        </row>
        <row r="98">
          <cell r="C98" t="str">
            <v>3пс</v>
          </cell>
          <cell r="D98" t="str">
            <v>2х1200</v>
          </cell>
          <cell r="F98">
            <v>120</v>
          </cell>
          <cell r="G98">
            <v>5890</v>
          </cell>
          <cell r="H98">
            <v>141360</v>
          </cell>
          <cell r="K98">
            <v>141360</v>
          </cell>
        </row>
        <row r="99">
          <cell r="C99" t="str">
            <v>17Г1СА-У</v>
          </cell>
          <cell r="D99" t="str">
            <v>11х1660</v>
          </cell>
          <cell r="F99">
            <v>4713</v>
          </cell>
          <cell r="G99">
            <v>5396</v>
          </cell>
          <cell r="H99">
            <v>5086269.5999999996</v>
          </cell>
          <cell r="K99">
            <v>5086269.5999999996</v>
          </cell>
        </row>
        <row r="100">
          <cell r="C100" t="str">
            <v>17Г1СА-У</v>
          </cell>
          <cell r="D100" t="str">
            <v>13х1660</v>
          </cell>
          <cell r="F100">
            <v>1100</v>
          </cell>
          <cell r="G100">
            <v>5396</v>
          </cell>
          <cell r="H100">
            <v>1187120</v>
          </cell>
          <cell r="K100">
            <v>1187120</v>
          </cell>
        </row>
        <row r="101">
          <cell r="C101" t="str">
            <v>17Г1СА-У</v>
          </cell>
          <cell r="D101" t="str">
            <v>14,6х1660</v>
          </cell>
          <cell r="F101">
            <v>200</v>
          </cell>
          <cell r="G101">
            <v>5396</v>
          </cell>
          <cell r="H101">
            <v>215840</v>
          </cell>
          <cell r="K101">
            <v>215840</v>
          </cell>
        </row>
        <row r="102">
          <cell r="C102" t="str">
            <v>17Г1СА-У</v>
          </cell>
          <cell r="D102" t="str">
            <v>10х1660</v>
          </cell>
          <cell r="F102">
            <v>434</v>
          </cell>
          <cell r="G102">
            <v>5396</v>
          </cell>
          <cell r="H102">
            <v>468372.8</v>
          </cell>
          <cell r="K102">
            <v>468372.8</v>
          </cell>
        </row>
        <row r="103">
          <cell r="C103" t="str">
            <v>17Г1СА-У</v>
          </cell>
          <cell r="D103" t="str">
            <v>14х1660</v>
          </cell>
          <cell r="F103">
            <v>310</v>
          </cell>
          <cell r="G103">
            <v>5396</v>
          </cell>
          <cell r="H103">
            <v>334552</v>
          </cell>
          <cell r="K103">
            <v>334552</v>
          </cell>
        </row>
        <row r="104">
          <cell r="C104">
            <v>36951</v>
          </cell>
        </row>
        <row r="105">
          <cell r="C105" t="str">
            <v>17Г1СА</v>
          </cell>
          <cell r="D105" t="str">
            <v>8х1250</v>
          </cell>
          <cell r="F105">
            <v>3784</v>
          </cell>
          <cell r="G105">
            <v>6350</v>
          </cell>
          <cell r="H105">
            <v>4805680</v>
          </cell>
          <cell r="K105">
            <v>4805680</v>
          </cell>
        </row>
        <row r="106">
          <cell r="C106" t="str">
            <v>17Г1СА</v>
          </cell>
          <cell r="D106" t="str">
            <v>9х1250</v>
          </cell>
          <cell r="F106">
            <v>1555</v>
          </cell>
          <cell r="G106">
            <v>6350</v>
          </cell>
          <cell r="H106">
            <v>1974850</v>
          </cell>
          <cell r="K106">
            <v>1974850</v>
          </cell>
        </row>
        <row r="107">
          <cell r="C107" t="str">
            <v>17Г1СА</v>
          </cell>
          <cell r="D107" t="str">
            <v>11х1250</v>
          </cell>
          <cell r="F107">
            <v>372</v>
          </cell>
          <cell r="G107">
            <v>6350</v>
          </cell>
          <cell r="H107">
            <v>472440</v>
          </cell>
          <cell r="K107">
            <v>472440</v>
          </cell>
        </row>
        <row r="108">
          <cell r="C108" t="str">
            <v>17Г1СА-У</v>
          </cell>
          <cell r="D108" t="str">
            <v>14,3х1660</v>
          </cell>
          <cell r="F108">
            <v>1381</v>
          </cell>
          <cell r="G108">
            <v>5437.8</v>
          </cell>
          <cell r="H108">
            <v>1501920.3599999999</v>
          </cell>
          <cell r="K108">
            <v>1501920.3599999999</v>
          </cell>
        </row>
        <row r="109">
          <cell r="C109" t="str">
            <v>17Г1СА-У</v>
          </cell>
          <cell r="D109" t="str">
            <v>14,6х1660</v>
          </cell>
          <cell r="F109">
            <v>1500</v>
          </cell>
          <cell r="G109">
            <v>5437.8</v>
          </cell>
          <cell r="H109">
            <v>1631340</v>
          </cell>
          <cell r="K109">
            <v>1631340</v>
          </cell>
        </row>
        <row r="110">
          <cell r="C110" t="str">
            <v>17Г1СА-У</v>
          </cell>
          <cell r="D110" t="str">
            <v>14,5х1660</v>
          </cell>
          <cell r="F110">
            <v>721</v>
          </cell>
          <cell r="G110">
            <v>5437.8</v>
          </cell>
          <cell r="H110">
            <v>784130.76</v>
          </cell>
          <cell r="K110">
            <v>784130.76</v>
          </cell>
        </row>
        <row r="111">
          <cell r="C111" t="str">
            <v>17Г1СА-У</v>
          </cell>
          <cell r="D111" t="str">
            <v>12,5х1660</v>
          </cell>
          <cell r="F111">
            <v>420</v>
          </cell>
          <cell r="G111">
            <v>5437.8</v>
          </cell>
          <cell r="H111">
            <v>456775.2</v>
          </cell>
          <cell r="K111">
            <v>456775.2</v>
          </cell>
        </row>
        <row r="112">
          <cell r="C112" t="str">
            <v>17Г1СА-У</v>
          </cell>
          <cell r="D112" t="str">
            <v>11,4х1660</v>
          </cell>
          <cell r="F112">
            <v>1177</v>
          </cell>
          <cell r="G112">
            <v>5437.8</v>
          </cell>
          <cell r="H112">
            <v>1280058.1200000001</v>
          </cell>
          <cell r="K112">
            <v>1280058.1200000001</v>
          </cell>
        </row>
        <row r="113">
          <cell r="C113" t="str">
            <v>17Г1СА-У</v>
          </cell>
          <cell r="D113" t="str">
            <v>10х1660</v>
          </cell>
          <cell r="F113">
            <v>2338</v>
          </cell>
          <cell r="G113">
            <v>5437.8</v>
          </cell>
          <cell r="H113">
            <v>2542715.2800000003</v>
          </cell>
          <cell r="K113">
            <v>2542715.2800000003</v>
          </cell>
        </row>
        <row r="114">
          <cell r="C114" t="str">
            <v>17Г1СУ</v>
          </cell>
          <cell r="D114" t="str">
            <v>12х1660</v>
          </cell>
          <cell r="F114">
            <v>2818</v>
          </cell>
          <cell r="G114">
            <v>6350</v>
          </cell>
          <cell r="H114">
            <v>3578860</v>
          </cell>
          <cell r="K114">
            <v>3578860</v>
          </cell>
        </row>
        <row r="115">
          <cell r="C115" t="str">
            <v>17Г1СУ</v>
          </cell>
          <cell r="D115" t="str">
            <v>12х1660</v>
          </cell>
          <cell r="F115">
            <v>2818</v>
          </cell>
          <cell r="G115">
            <v>5437.8</v>
          </cell>
          <cell r="H115">
            <v>3064744.08</v>
          </cell>
          <cell r="K115">
            <v>3064744.08</v>
          </cell>
        </row>
        <row r="116">
          <cell r="C116" t="str">
            <v>3сп5</v>
          </cell>
          <cell r="D116" t="str">
            <v>8х1250</v>
          </cell>
          <cell r="F116">
            <v>1505</v>
          </cell>
          <cell r="G116">
            <v>6070</v>
          </cell>
          <cell r="H116">
            <v>1827070</v>
          </cell>
          <cell r="K116">
            <v>1827070</v>
          </cell>
        </row>
        <row r="117">
          <cell r="C117" t="str">
            <v>3сп5</v>
          </cell>
          <cell r="D117" t="str">
            <v>8х1050</v>
          </cell>
          <cell r="F117">
            <v>1125</v>
          </cell>
          <cell r="G117">
            <v>6070</v>
          </cell>
          <cell r="H117">
            <v>1365750</v>
          </cell>
          <cell r="K117">
            <v>1365750</v>
          </cell>
        </row>
        <row r="118">
          <cell r="C118" t="str">
            <v>3СП2</v>
          </cell>
          <cell r="D118" t="str">
            <v>16х2500х11800</v>
          </cell>
          <cell r="F118">
            <v>525</v>
          </cell>
          <cell r="G118">
            <v>238.33</v>
          </cell>
          <cell r="H118">
            <v>25024.65</v>
          </cell>
          <cell r="K118">
            <v>150147.9</v>
          </cell>
        </row>
        <row r="119">
          <cell r="C119" t="str">
            <v>3СП2</v>
          </cell>
          <cell r="D119" t="str">
            <v>16х2500х11800</v>
          </cell>
          <cell r="F119">
            <v>350</v>
          </cell>
          <cell r="G119">
            <v>238.33</v>
          </cell>
          <cell r="H119">
            <v>16683.099999999999</v>
          </cell>
          <cell r="K119">
            <v>100098.6</v>
          </cell>
        </row>
        <row r="120">
          <cell r="C120" t="str">
            <v>17Г1СА-У</v>
          </cell>
          <cell r="D120" t="str">
            <v>8х1050</v>
          </cell>
          <cell r="F120">
            <v>535</v>
          </cell>
          <cell r="G120">
            <v>5437.8</v>
          </cell>
          <cell r="H120">
            <v>581844.6</v>
          </cell>
          <cell r="K120">
            <v>581844.6</v>
          </cell>
        </row>
        <row r="121">
          <cell r="C121">
            <v>36982</v>
          </cell>
        </row>
        <row r="122">
          <cell r="C122" t="str">
            <v>17Г1СА</v>
          </cell>
          <cell r="D122" t="str">
            <v>9х1250</v>
          </cell>
          <cell r="F122">
            <v>465</v>
          </cell>
          <cell r="G122">
            <v>6040</v>
          </cell>
          <cell r="H122">
            <v>561720</v>
          </cell>
          <cell r="K122">
            <v>561720</v>
          </cell>
        </row>
        <row r="123">
          <cell r="C123" t="str">
            <v>17Г1СА-У</v>
          </cell>
          <cell r="D123" t="str">
            <v>12х1660</v>
          </cell>
          <cell r="F123">
            <v>601</v>
          </cell>
          <cell r="G123">
            <v>6040</v>
          </cell>
          <cell r="H123">
            <v>726008</v>
          </cell>
          <cell r="K123">
            <v>726008</v>
          </cell>
        </row>
        <row r="124">
          <cell r="C124" t="str">
            <v>17Г1СА-У</v>
          </cell>
          <cell r="D124" t="str">
            <v>14,3х1660</v>
          </cell>
          <cell r="F124">
            <v>744</v>
          </cell>
          <cell r="G124">
            <v>6040</v>
          </cell>
          <cell r="H124">
            <v>898752</v>
          </cell>
          <cell r="K124">
            <v>898752</v>
          </cell>
        </row>
        <row r="125">
          <cell r="C125">
            <v>20</v>
          </cell>
          <cell r="D125" t="str">
            <v>14х1660</v>
          </cell>
          <cell r="F125">
            <v>566</v>
          </cell>
          <cell r="G125">
            <v>5750</v>
          </cell>
          <cell r="H125">
            <v>650900</v>
          </cell>
          <cell r="K125">
            <v>650900</v>
          </cell>
        </row>
        <row r="126">
          <cell r="C126">
            <v>37012</v>
          </cell>
        </row>
        <row r="127">
          <cell r="C127">
            <v>20</v>
          </cell>
          <cell r="D127" t="str">
            <v>8х1250</v>
          </cell>
          <cell r="F127">
            <v>355</v>
          </cell>
          <cell r="G127">
            <v>5980</v>
          </cell>
          <cell r="H127">
            <v>424580</v>
          </cell>
          <cell r="K127">
            <v>424580</v>
          </cell>
        </row>
        <row r="128">
          <cell r="C128">
            <v>20</v>
          </cell>
          <cell r="D128" t="str">
            <v>10х1250</v>
          </cell>
          <cell r="F128">
            <v>186</v>
          </cell>
          <cell r="G128">
            <v>5980</v>
          </cell>
          <cell r="H128">
            <v>222456</v>
          </cell>
          <cell r="K128">
            <v>222456</v>
          </cell>
        </row>
        <row r="129">
          <cell r="C129" t="str">
            <v>17Г1С</v>
          </cell>
          <cell r="D129" t="str">
            <v>8х1250</v>
          </cell>
          <cell r="F129">
            <v>992</v>
          </cell>
          <cell r="G129">
            <v>5650</v>
          </cell>
          <cell r="H129">
            <v>1120960</v>
          </cell>
          <cell r="K129">
            <v>1120960</v>
          </cell>
        </row>
        <row r="130">
          <cell r="C130" t="str">
            <v>17Г1СА</v>
          </cell>
          <cell r="D130" t="str">
            <v>8х1250</v>
          </cell>
          <cell r="F130">
            <v>1055</v>
          </cell>
          <cell r="G130">
            <v>5650</v>
          </cell>
          <cell r="H130">
            <v>1192150</v>
          </cell>
          <cell r="K130">
            <v>1192150</v>
          </cell>
        </row>
        <row r="131">
          <cell r="C131" t="str">
            <v>17Г1СА-У</v>
          </cell>
          <cell r="D131" t="str">
            <v>10х1660</v>
          </cell>
          <cell r="F131">
            <v>1200</v>
          </cell>
          <cell r="G131">
            <v>5650</v>
          </cell>
          <cell r="H131">
            <v>1356000</v>
          </cell>
          <cell r="K131">
            <v>1356000</v>
          </cell>
        </row>
        <row r="132">
          <cell r="C132" t="str">
            <v>17Г1СА-У</v>
          </cell>
          <cell r="D132" t="str">
            <v>11х1660</v>
          </cell>
          <cell r="F132">
            <v>3186</v>
          </cell>
          <cell r="G132">
            <v>5650</v>
          </cell>
          <cell r="H132">
            <v>3600180</v>
          </cell>
          <cell r="K132">
            <v>3600180</v>
          </cell>
        </row>
        <row r="133">
          <cell r="C133" t="str">
            <v>17Г1СА-У</v>
          </cell>
          <cell r="D133" t="str">
            <v>11,4х1660</v>
          </cell>
          <cell r="F133">
            <v>1586</v>
          </cell>
          <cell r="G133">
            <v>5650</v>
          </cell>
          <cell r="H133">
            <v>1792180</v>
          </cell>
          <cell r="K133">
            <v>1792180</v>
          </cell>
        </row>
        <row r="134">
          <cell r="C134" t="str">
            <v>17Г1С-У</v>
          </cell>
          <cell r="D134" t="str">
            <v>12х1660</v>
          </cell>
          <cell r="F134">
            <v>2852</v>
          </cell>
          <cell r="G134">
            <v>5650</v>
          </cell>
          <cell r="H134">
            <v>3222760</v>
          </cell>
          <cell r="K134">
            <v>3222760</v>
          </cell>
        </row>
        <row r="135">
          <cell r="C135" t="str">
            <v>3сп5</v>
          </cell>
          <cell r="D135" t="str">
            <v>14х2500х11800</v>
          </cell>
          <cell r="F135">
            <v>608</v>
          </cell>
          <cell r="G135">
            <v>238.33333333333334</v>
          </cell>
          <cell r="H135">
            <v>28981.333333333336</v>
          </cell>
          <cell r="K135">
            <v>173888.00000000003</v>
          </cell>
        </row>
        <row r="136">
          <cell r="C136" t="str">
            <v>К270 В4-III 10 сп</v>
          </cell>
        </row>
        <row r="137">
          <cell r="C137" t="str">
            <v>К270 В4-III 10 сп</v>
          </cell>
        </row>
        <row r="138">
          <cell r="C138" t="str">
            <v>июнь</v>
          </cell>
        </row>
        <row r="139">
          <cell r="C139" t="str">
            <v>17Г1СА-У</v>
          </cell>
          <cell r="D139" t="str">
            <v>8х1050</v>
          </cell>
          <cell r="F139">
            <v>1953</v>
          </cell>
          <cell r="G139">
            <v>5650</v>
          </cell>
          <cell r="H139">
            <v>2206890</v>
          </cell>
          <cell r="K139">
            <v>2206890</v>
          </cell>
        </row>
        <row r="140">
          <cell r="C140" t="str">
            <v>17Г1СА-У</v>
          </cell>
          <cell r="D140" t="str">
            <v>9х1050</v>
          </cell>
          <cell r="F140">
            <v>585</v>
          </cell>
          <cell r="G140">
            <v>5650</v>
          </cell>
          <cell r="H140">
            <v>661050</v>
          </cell>
          <cell r="K140">
            <v>661050</v>
          </cell>
        </row>
        <row r="141">
          <cell r="C141" t="str">
            <v>17Г1С</v>
          </cell>
          <cell r="D141" t="str">
            <v>9х1050</v>
          </cell>
          <cell r="F141">
            <v>591</v>
          </cell>
          <cell r="G141">
            <v>5650</v>
          </cell>
          <cell r="H141">
            <v>667830</v>
          </cell>
          <cell r="K141">
            <v>667830</v>
          </cell>
        </row>
        <row r="142">
          <cell r="C142" t="str">
            <v>17Г1С</v>
          </cell>
          <cell r="D142" t="str">
            <v>9х1660</v>
          </cell>
          <cell r="F142">
            <v>250</v>
          </cell>
          <cell r="G142">
            <v>5650</v>
          </cell>
          <cell r="H142">
            <v>282500</v>
          </cell>
          <cell r="K142">
            <v>282500</v>
          </cell>
        </row>
        <row r="143">
          <cell r="C143" t="str">
            <v>17Г1С-У</v>
          </cell>
          <cell r="D143" t="str">
            <v>12х1660</v>
          </cell>
          <cell r="F143">
            <v>555</v>
          </cell>
          <cell r="G143">
            <v>5650</v>
          </cell>
          <cell r="H143">
            <v>627150</v>
          </cell>
          <cell r="K143">
            <v>627150</v>
          </cell>
        </row>
        <row r="144">
          <cell r="C144" t="str">
            <v>17Г1С</v>
          </cell>
          <cell r="D144" t="str">
            <v>12,4х1660</v>
          </cell>
          <cell r="F144">
            <v>4405</v>
          </cell>
          <cell r="G144">
            <v>5650</v>
          </cell>
          <cell r="H144">
            <v>4977650</v>
          </cell>
          <cell r="K144">
            <v>4977650</v>
          </cell>
        </row>
        <row r="145">
          <cell r="C145" t="str">
            <v>17Г1С-У</v>
          </cell>
          <cell r="D145" t="str">
            <v>8х1250</v>
          </cell>
          <cell r="F145">
            <v>428</v>
          </cell>
          <cell r="G145">
            <v>5650</v>
          </cell>
          <cell r="H145">
            <v>483640</v>
          </cell>
          <cell r="K145">
            <v>483640</v>
          </cell>
        </row>
        <row r="146">
          <cell r="C146" t="str">
            <v>17Г1С</v>
          </cell>
          <cell r="D146" t="str">
            <v>9х1250</v>
          </cell>
          <cell r="F146">
            <v>925</v>
          </cell>
          <cell r="G146">
            <v>5650</v>
          </cell>
          <cell r="H146">
            <v>1045250</v>
          </cell>
          <cell r="K146">
            <v>1045250</v>
          </cell>
        </row>
        <row r="147">
          <cell r="C147" t="str">
            <v>17Г1С</v>
          </cell>
          <cell r="D147" t="str">
            <v>10х1250</v>
          </cell>
          <cell r="F147">
            <v>424</v>
          </cell>
          <cell r="G147">
            <v>5650</v>
          </cell>
          <cell r="H147">
            <v>479120</v>
          </cell>
          <cell r="K147">
            <v>479120</v>
          </cell>
        </row>
        <row r="148">
          <cell r="C148" t="str">
            <v>17Г1СА-У</v>
          </cell>
          <cell r="D148" t="str">
            <v>8х1050</v>
          </cell>
          <cell r="F148">
            <v>377</v>
          </cell>
          <cell r="G148">
            <v>5980</v>
          </cell>
          <cell r="H148">
            <v>450892</v>
          </cell>
          <cell r="K148">
            <v>450892</v>
          </cell>
        </row>
        <row r="149">
          <cell r="C149">
            <v>20</v>
          </cell>
          <cell r="D149" t="str">
            <v>12х1050</v>
          </cell>
          <cell r="F149">
            <v>1500</v>
          </cell>
          <cell r="G149">
            <v>5650</v>
          </cell>
          <cell r="H149">
            <v>1695000</v>
          </cell>
          <cell r="K149">
            <v>1695000</v>
          </cell>
        </row>
        <row r="150">
          <cell r="C150" t="str">
            <v>10Г2ФБ</v>
          </cell>
          <cell r="D150" t="str">
            <v>2,85х1200</v>
          </cell>
          <cell r="F150">
            <v>1500</v>
          </cell>
          <cell r="G150">
            <v>4807</v>
          </cell>
          <cell r="AB150">
            <v>1500</v>
          </cell>
        </row>
        <row r="151">
          <cell r="C151" t="str">
            <v>17Г1СА</v>
          </cell>
          <cell r="D151" t="str">
            <v>3,3х1200</v>
          </cell>
          <cell r="F151">
            <v>1800</v>
          </cell>
          <cell r="G151">
            <v>4807</v>
          </cell>
          <cell r="AB151">
            <v>1800</v>
          </cell>
        </row>
        <row r="152">
          <cell r="C152" t="str">
            <v>г/к К270 В4-IV 3 сп/пс</v>
          </cell>
          <cell r="D152" t="str">
            <v>3,3х1240</v>
          </cell>
          <cell r="F152">
            <v>900</v>
          </cell>
          <cell r="G152">
            <v>5063</v>
          </cell>
          <cell r="AB152">
            <v>900</v>
          </cell>
        </row>
        <row r="153">
          <cell r="C153" t="str">
            <v>г/к К270 В4-IV 3 сп/пс</v>
          </cell>
          <cell r="D153" t="str">
            <v>3,75х1240</v>
          </cell>
          <cell r="F153">
            <v>1500</v>
          </cell>
          <cell r="G153">
            <v>5063</v>
          </cell>
          <cell r="AB153">
            <v>1500</v>
          </cell>
        </row>
        <row r="154">
          <cell r="C154" t="str">
            <v>г/к К270 В4-IV 10 сп</v>
          </cell>
          <cell r="F154" t="str">
            <v xml:space="preserve"> </v>
          </cell>
        </row>
        <row r="155">
          <cell r="C155" t="str">
            <v>г/к К270 В4-IV 10 сп</v>
          </cell>
          <cell r="D155" t="str">
            <v>1,45х650</v>
          </cell>
          <cell r="F155">
            <v>60</v>
          </cell>
          <cell r="G155">
            <v>5937</v>
          </cell>
          <cell r="AB155">
            <v>60</v>
          </cell>
        </row>
        <row r="156">
          <cell r="C156" t="str">
            <v>х/к К270 В4-III 10 сп</v>
          </cell>
          <cell r="D156" t="str">
            <v>1,45х1255</v>
          </cell>
          <cell r="F156">
            <v>540</v>
          </cell>
          <cell r="G156">
            <v>5937</v>
          </cell>
          <cell r="AB156">
            <v>540</v>
          </cell>
        </row>
        <row r="157">
          <cell r="C157" t="str">
            <v>х/к К270 В4-III 10 сп</v>
          </cell>
          <cell r="D157" t="str">
            <v>1,95х1200</v>
          </cell>
          <cell r="F157">
            <v>120</v>
          </cell>
          <cell r="G157">
            <v>5738</v>
          </cell>
          <cell r="AB157">
            <v>120</v>
          </cell>
        </row>
        <row r="158">
          <cell r="C158" t="str">
            <v>х/к К270 В4-III 10 сп</v>
          </cell>
          <cell r="D158" t="str">
            <v>1,95х1215</v>
          </cell>
          <cell r="F158">
            <v>60</v>
          </cell>
          <cell r="G158">
            <v>5738</v>
          </cell>
          <cell r="AB158">
            <v>60</v>
          </cell>
        </row>
        <row r="159">
          <cell r="C159" t="str">
            <v>х/к К270 В4-III 10 сп</v>
          </cell>
          <cell r="D159" t="str">
            <v>1,45х1275</v>
          </cell>
          <cell r="F159">
            <v>60</v>
          </cell>
          <cell r="G159">
            <v>5937</v>
          </cell>
          <cell r="AB159">
            <v>60</v>
          </cell>
        </row>
        <row r="160">
          <cell r="C160" t="str">
            <v>х/к К270 В4-III 10 сп</v>
          </cell>
          <cell r="D160" t="str">
            <v>1,5х1200</v>
          </cell>
          <cell r="F160">
            <v>60</v>
          </cell>
          <cell r="G160">
            <v>5937</v>
          </cell>
          <cell r="AB160">
            <v>60</v>
          </cell>
        </row>
        <row r="161">
          <cell r="C161" t="str">
            <v>х/к К270 В4-III 10 сп</v>
          </cell>
          <cell r="D161" t="str">
            <v>1,5х1225</v>
          </cell>
          <cell r="F161">
            <v>120</v>
          </cell>
          <cell r="G161">
            <v>5937</v>
          </cell>
          <cell r="AB161">
            <v>120</v>
          </cell>
        </row>
        <row r="162">
          <cell r="C162" t="str">
            <v>х/к К270 В4-III 08 кп</v>
          </cell>
          <cell r="D162" t="str">
            <v>2,0х1210</v>
          </cell>
          <cell r="F162">
            <v>180</v>
          </cell>
          <cell r="G162">
            <v>5738</v>
          </cell>
          <cell r="AB162">
            <v>180</v>
          </cell>
        </row>
        <row r="163">
          <cell r="C163" t="str">
            <v>х/к К270 В4-III 08 кп</v>
          </cell>
        </row>
        <row r="164">
          <cell r="C164" t="str">
            <v>х/к К270 В4-III 08 кп</v>
          </cell>
          <cell r="D164" t="str">
            <v>5,7х1375</v>
          </cell>
          <cell r="F164">
            <v>600</v>
          </cell>
          <cell r="G164">
            <v>4750</v>
          </cell>
          <cell r="AB164">
            <v>600</v>
          </cell>
        </row>
        <row r="165">
          <cell r="C165" t="str">
            <v>ст.20</v>
          </cell>
          <cell r="D165" t="str">
            <v>4,7х1420</v>
          </cell>
          <cell r="F165">
            <v>300</v>
          </cell>
          <cell r="G165">
            <v>5035</v>
          </cell>
          <cell r="AB165">
            <v>300</v>
          </cell>
        </row>
        <row r="166">
          <cell r="C166" t="str">
            <v>ст. 3сп\пс</v>
          </cell>
          <cell r="D166" t="str">
            <v>5,7х1420</v>
          </cell>
          <cell r="F166">
            <v>600</v>
          </cell>
          <cell r="G166">
            <v>4978</v>
          </cell>
          <cell r="AB166">
            <v>600</v>
          </cell>
        </row>
        <row r="167">
          <cell r="C167" t="str">
            <v>ст.20</v>
          </cell>
          <cell r="D167" t="str">
            <v>4,7х1490</v>
          </cell>
          <cell r="F167">
            <v>300</v>
          </cell>
          <cell r="G167">
            <v>5035</v>
          </cell>
          <cell r="AB167">
            <v>300</v>
          </cell>
        </row>
        <row r="168">
          <cell r="C168" t="str">
            <v>ст.20</v>
          </cell>
          <cell r="D168" t="str">
            <v>5,7х1485</v>
          </cell>
          <cell r="F168">
            <v>300</v>
          </cell>
          <cell r="G168">
            <v>4978</v>
          </cell>
          <cell r="AB168">
            <v>300</v>
          </cell>
        </row>
        <row r="169">
          <cell r="C169" t="str">
            <v>ст.20</v>
          </cell>
          <cell r="D169" t="str">
            <v>6,7х1485</v>
          </cell>
          <cell r="F169">
            <v>300</v>
          </cell>
          <cell r="G169">
            <v>4978</v>
          </cell>
          <cell r="AB169">
            <v>300</v>
          </cell>
        </row>
        <row r="170">
          <cell r="C170" t="str">
            <v>ст.20</v>
          </cell>
          <cell r="D170" t="str">
            <v>4,7х1380</v>
          </cell>
          <cell r="F170">
            <v>300</v>
          </cell>
          <cell r="G170">
            <v>5035</v>
          </cell>
          <cell r="AB170">
            <v>300</v>
          </cell>
        </row>
        <row r="171">
          <cell r="C171" t="str">
            <v>ст.20</v>
          </cell>
          <cell r="D171" t="str">
            <v>4,7х1380</v>
          </cell>
          <cell r="F171">
            <v>300</v>
          </cell>
          <cell r="G171">
            <v>5035</v>
          </cell>
          <cell r="AB171">
            <v>300</v>
          </cell>
        </row>
        <row r="172">
          <cell r="C172" t="str">
            <v>ст.10</v>
          </cell>
          <cell r="D172" t="str">
            <v>5,7х1375</v>
          </cell>
          <cell r="F172">
            <v>300</v>
          </cell>
          <cell r="G172">
            <v>4978</v>
          </cell>
          <cell r="AB172">
            <v>300</v>
          </cell>
        </row>
        <row r="173">
          <cell r="C173" t="str">
            <v>ст.20</v>
          </cell>
          <cell r="D173" t="str">
            <v>6,7х1370</v>
          </cell>
          <cell r="F173">
            <v>300</v>
          </cell>
          <cell r="G173">
            <v>4978</v>
          </cell>
          <cell r="AB173">
            <v>300</v>
          </cell>
        </row>
        <row r="174">
          <cell r="C174" t="str">
            <v>ст.20</v>
          </cell>
          <cell r="D174" t="str">
            <v>5,7х1375</v>
          </cell>
          <cell r="F174">
            <v>1800</v>
          </cell>
          <cell r="G174">
            <v>4978</v>
          </cell>
          <cell r="AB174">
            <v>1800</v>
          </cell>
        </row>
        <row r="175">
          <cell r="C175" t="str">
            <v>ст.20</v>
          </cell>
          <cell r="D175" t="str">
            <v>5,7х1375</v>
          </cell>
          <cell r="F175">
            <v>900</v>
          </cell>
          <cell r="G175">
            <v>4978</v>
          </cell>
          <cell r="AB175">
            <v>900</v>
          </cell>
        </row>
        <row r="176">
          <cell r="C176" t="str">
            <v>ст.10</v>
          </cell>
          <cell r="D176" t="str">
            <v>4,7х1490</v>
          </cell>
          <cell r="F176">
            <v>300</v>
          </cell>
          <cell r="G176">
            <v>5035</v>
          </cell>
          <cell r="AB176">
            <v>300</v>
          </cell>
        </row>
        <row r="177">
          <cell r="C177" t="str">
            <v>ст.20</v>
          </cell>
          <cell r="D177" t="str">
            <v>4,7х1490</v>
          </cell>
          <cell r="F177">
            <v>600</v>
          </cell>
          <cell r="G177">
            <v>5035</v>
          </cell>
          <cell r="AB177">
            <v>600</v>
          </cell>
        </row>
        <row r="178">
          <cell r="C178" t="str">
            <v>ст.10</v>
          </cell>
          <cell r="D178" t="str">
            <v>5,7х1485</v>
          </cell>
          <cell r="F178">
            <v>1200</v>
          </cell>
          <cell r="G178">
            <v>4978</v>
          </cell>
          <cell r="AB178">
            <v>600</v>
          </cell>
        </row>
        <row r="179">
          <cell r="C179" t="str">
            <v>ст.20</v>
          </cell>
          <cell r="D179" t="str">
            <v>5,7х1485</v>
          </cell>
          <cell r="F179">
            <v>300</v>
          </cell>
          <cell r="G179">
            <v>4978</v>
          </cell>
          <cell r="AB179">
            <v>300</v>
          </cell>
        </row>
        <row r="180">
          <cell r="C180" t="str">
            <v>ст.10</v>
          </cell>
        </row>
        <row r="181">
          <cell r="C181" t="str">
            <v>ст.20</v>
          </cell>
          <cell r="D181" t="str">
            <v>3,75х1505</v>
          </cell>
          <cell r="F181">
            <v>300</v>
          </cell>
          <cell r="G181">
            <v>5063</v>
          </cell>
          <cell r="AB181">
            <v>1500</v>
          </cell>
        </row>
        <row r="182">
          <cell r="C182" t="str">
            <v>ст. 3сп\пс</v>
          </cell>
          <cell r="D182" t="str">
            <v>5,7х1375</v>
          </cell>
          <cell r="F182">
            <v>300</v>
          </cell>
          <cell r="G182">
            <v>4750</v>
          </cell>
          <cell r="AB182">
            <v>600</v>
          </cell>
        </row>
        <row r="183">
          <cell r="C183" t="str">
            <v>г/к К270 В4-IV 10 сп</v>
          </cell>
          <cell r="D183" t="str">
            <v>4,7х1420</v>
          </cell>
          <cell r="F183">
            <v>300</v>
          </cell>
          <cell r="G183">
            <v>5035</v>
          </cell>
          <cell r="AB183">
            <v>300</v>
          </cell>
        </row>
        <row r="184">
          <cell r="C184" t="str">
            <v>ст. 3сп\пс</v>
          </cell>
          <cell r="D184" t="str">
            <v>4,7х1490</v>
          </cell>
          <cell r="F184">
            <v>1800</v>
          </cell>
          <cell r="G184">
            <v>5035</v>
          </cell>
          <cell r="AB184">
            <v>300</v>
          </cell>
        </row>
        <row r="185">
          <cell r="C185" t="str">
            <v>ст.10</v>
          </cell>
          <cell r="D185" t="str">
            <v>4,7х1380</v>
          </cell>
          <cell r="F185">
            <v>600</v>
          </cell>
          <cell r="G185">
            <v>5035</v>
          </cell>
          <cell r="AB185">
            <v>300</v>
          </cell>
        </row>
        <row r="186">
          <cell r="C186" t="str">
            <v>ст.20</v>
          </cell>
          <cell r="D186" t="str">
            <v>4,7х1380</v>
          </cell>
          <cell r="F186">
            <v>300</v>
          </cell>
          <cell r="G186">
            <v>5035</v>
          </cell>
          <cell r="AB186">
            <v>300</v>
          </cell>
        </row>
        <row r="187">
          <cell r="C187" t="str">
            <v>ст.10</v>
          </cell>
          <cell r="D187" t="str">
            <v>4,7х1490</v>
          </cell>
          <cell r="F187">
            <v>900</v>
          </cell>
          <cell r="G187">
            <v>5035</v>
          </cell>
          <cell r="AB187">
            <v>300</v>
          </cell>
        </row>
        <row r="188">
          <cell r="C188" t="str">
            <v>ст.20</v>
          </cell>
          <cell r="D188" t="str">
            <v>4,25х1505</v>
          </cell>
          <cell r="F188">
            <v>600</v>
          </cell>
          <cell r="G188">
            <v>5035</v>
          </cell>
          <cell r="AB188">
            <v>300</v>
          </cell>
        </row>
        <row r="189">
          <cell r="C189" t="str">
            <v>ст.10</v>
          </cell>
          <cell r="F189">
            <v>600</v>
          </cell>
          <cell r="G189">
            <v>5035</v>
          </cell>
        </row>
        <row r="190">
          <cell r="C190" t="str">
            <v>ст.10</v>
          </cell>
          <cell r="D190" t="str">
            <v>14,3х1660</v>
          </cell>
          <cell r="F190">
            <v>3470</v>
          </cell>
          <cell r="G190">
            <v>5650</v>
          </cell>
          <cell r="H190">
            <v>3921100</v>
          </cell>
          <cell r="K190">
            <v>3921100</v>
          </cell>
        </row>
        <row r="191">
          <cell r="C191" t="str">
            <v>17Г1СА-У</v>
          </cell>
          <cell r="D191" t="str">
            <v>12х1660</v>
          </cell>
          <cell r="F191">
            <v>725</v>
          </cell>
          <cell r="G191">
            <v>5650</v>
          </cell>
          <cell r="H191">
            <v>819250</v>
          </cell>
          <cell r="K191">
            <v>819250</v>
          </cell>
        </row>
        <row r="192">
          <cell r="C192" t="str">
            <v>17Г1СА-У</v>
          </cell>
          <cell r="D192" t="str">
            <v>10х1250</v>
          </cell>
          <cell r="F192">
            <v>1055</v>
          </cell>
          <cell r="G192">
            <v>5650</v>
          </cell>
          <cell r="H192">
            <v>1192150</v>
          </cell>
          <cell r="K192">
            <v>1192150</v>
          </cell>
        </row>
        <row r="193">
          <cell r="C193" t="str">
            <v>17Г1СА-У</v>
          </cell>
        </row>
        <row r="194">
          <cell r="C194" t="str">
            <v>17Г1СА-У</v>
          </cell>
        </row>
        <row r="195">
          <cell r="C195" t="str">
            <v>г/к К270 В4-IV 3 сп/пс</v>
          </cell>
          <cell r="D195" t="str">
            <v>2,85х1200</v>
          </cell>
          <cell r="F195">
            <v>1200</v>
          </cell>
          <cell r="G195">
            <v>4650</v>
          </cell>
          <cell r="AB195">
            <v>1500</v>
          </cell>
        </row>
        <row r="196">
          <cell r="C196" t="str">
            <v>июль</v>
          </cell>
          <cell r="D196" t="str">
            <v>3,3х1240</v>
          </cell>
          <cell r="F196">
            <v>2400</v>
          </cell>
          <cell r="G196">
            <v>4650</v>
          </cell>
          <cell r="AB196">
            <v>1800</v>
          </cell>
        </row>
        <row r="197">
          <cell r="C197" t="str">
            <v>г/к К270 В4-IV 3 сп/пс</v>
          </cell>
          <cell r="D197" t="str">
            <v>3,3х1240</v>
          </cell>
          <cell r="F197">
            <v>2100</v>
          </cell>
          <cell r="G197">
            <v>4650</v>
          </cell>
          <cell r="AB197">
            <v>900</v>
          </cell>
        </row>
        <row r="198">
          <cell r="C198" t="str">
            <v>г/к К270 В4-IV 3 сп/пс</v>
          </cell>
          <cell r="D198" t="str">
            <v>3,75х1240</v>
          </cell>
          <cell r="F198">
            <v>1200</v>
          </cell>
          <cell r="G198">
            <v>4650</v>
          </cell>
          <cell r="AB198">
            <v>1500</v>
          </cell>
        </row>
        <row r="199">
          <cell r="C199" t="str">
            <v>г/к К270 В4-IV 10 сп</v>
          </cell>
        </row>
        <row r="200">
          <cell r="C200" t="str">
            <v>г/к К270 В4-IV 10 сп</v>
          </cell>
          <cell r="D200" t="str">
            <v>1,45х650</v>
          </cell>
          <cell r="F200">
            <v>180</v>
          </cell>
          <cell r="G200">
            <v>5937</v>
          </cell>
          <cell r="AB200">
            <v>60</v>
          </cell>
        </row>
        <row r="201">
          <cell r="C201" t="str">
            <v>х/к К270 В4-III 10 сп</v>
          </cell>
          <cell r="D201" t="str">
            <v>1,45х1255</v>
          </cell>
          <cell r="F201">
            <v>540</v>
          </cell>
          <cell r="G201">
            <v>5937</v>
          </cell>
          <cell r="AB201">
            <v>540</v>
          </cell>
        </row>
        <row r="202">
          <cell r="C202" t="str">
            <v>х/к К270 В4-III 10 сп</v>
          </cell>
          <cell r="D202" t="str">
            <v>1,95х1200</v>
          </cell>
          <cell r="F202">
            <v>120</v>
          </cell>
          <cell r="G202">
            <v>5738</v>
          </cell>
          <cell r="AB202">
            <v>120</v>
          </cell>
        </row>
        <row r="203">
          <cell r="C203" t="str">
            <v>х/к К270 В4-III 10 сп</v>
          </cell>
          <cell r="D203" t="str">
            <v>0,97х640</v>
          </cell>
          <cell r="F203">
            <v>120</v>
          </cell>
          <cell r="G203">
            <v>5937</v>
          </cell>
          <cell r="AB203">
            <v>60</v>
          </cell>
        </row>
        <row r="204">
          <cell r="C204" t="str">
            <v>х/к К270 В4-III 10 сп</v>
          </cell>
          <cell r="D204" t="str">
            <v>1,16х660</v>
          </cell>
          <cell r="F204">
            <v>120</v>
          </cell>
          <cell r="G204">
            <v>5937</v>
          </cell>
          <cell r="AB204">
            <v>60</v>
          </cell>
        </row>
        <row r="205">
          <cell r="C205" t="str">
            <v>х/к К270 В4-III 10 сп</v>
          </cell>
          <cell r="D205" t="str">
            <v>1,5х1200</v>
          </cell>
          <cell r="F205">
            <v>120</v>
          </cell>
          <cell r="G205">
            <v>5937</v>
          </cell>
          <cell r="AB205">
            <v>60</v>
          </cell>
        </row>
        <row r="206">
          <cell r="C206" t="str">
            <v>х/к К270 В4-III 10 сп</v>
          </cell>
          <cell r="D206" t="str">
            <v>1,5х1225</v>
          </cell>
          <cell r="F206">
            <v>240</v>
          </cell>
          <cell r="G206">
            <v>5937</v>
          </cell>
          <cell r="AB206">
            <v>120</v>
          </cell>
        </row>
        <row r="207">
          <cell r="C207" t="str">
            <v>х/к К270 В4-III 08 кп</v>
          </cell>
          <cell r="D207" t="str">
            <v>2,5х1265</v>
          </cell>
          <cell r="F207">
            <v>300</v>
          </cell>
          <cell r="G207">
            <v>5738</v>
          </cell>
          <cell r="AB207">
            <v>120</v>
          </cell>
        </row>
        <row r="208">
          <cell r="C208" t="str">
            <v>х/к К270 В4-III 08 кп</v>
          </cell>
          <cell r="D208" t="str">
            <v>2,0х1210</v>
          </cell>
          <cell r="F208">
            <v>120</v>
          </cell>
          <cell r="G208">
            <v>5738</v>
          </cell>
          <cell r="AB208">
            <v>180</v>
          </cell>
        </row>
        <row r="209">
          <cell r="C209" t="str">
            <v>х/к К270 В4-III 10 сп</v>
          </cell>
        </row>
        <row r="210">
          <cell r="C210" t="str">
            <v>х/к К270 В4-III 08 кп</v>
          </cell>
          <cell r="D210" t="str">
            <v>5,7х1375</v>
          </cell>
          <cell r="F210">
            <v>600</v>
          </cell>
          <cell r="G210">
            <v>4650</v>
          </cell>
          <cell r="AB210">
            <v>600</v>
          </cell>
        </row>
        <row r="211">
          <cell r="C211" t="str">
            <v>ст.20</v>
          </cell>
          <cell r="D211" t="str">
            <v>4,7х1420</v>
          </cell>
          <cell r="F211">
            <v>300</v>
          </cell>
          <cell r="G211">
            <v>4650</v>
          </cell>
          <cell r="AB211">
            <v>300</v>
          </cell>
        </row>
        <row r="212">
          <cell r="C212" t="str">
            <v>ст. 3сп\пс</v>
          </cell>
          <cell r="D212" t="str">
            <v>4,7х1490</v>
          </cell>
          <cell r="F212">
            <v>600</v>
          </cell>
          <cell r="G212">
            <v>4650</v>
          </cell>
          <cell r="AB212">
            <v>300</v>
          </cell>
        </row>
        <row r="213">
          <cell r="C213" t="str">
            <v>ст.20</v>
          </cell>
          <cell r="D213" t="str">
            <v>5,7х1485</v>
          </cell>
          <cell r="F213">
            <v>600</v>
          </cell>
          <cell r="G213">
            <v>4650</v>
          </cell>
          <cell r="AB213">
            <v>300</v>
          </cell>
        </row>
        <row r="214">
          <cell r="C214" t="str">
            <v>ст.20</v>
          </cell>
          <cell r="D214" t="str">
            <v>4,25х1505</v>
          </cell>
          <cell r="F214">
            <v>600</v>
          </cell>
          <cell r="G214">
            <v>4650</v>
          </cell>
          <cell r="AB214">
            <v>300</v>
          </cell>
        </row>
        <row r="215">
          <cell r="C215" t="str">
            <v>ст.20</v>
          </cell>
          <cell r="D215" t="str">
            <v>4,25х1505</v>
          </cell>
          <cell r="F215">
            <v>300</v>
          </cell>
          <cell r="G215">
            <v>4650</v>
          </cell>
          <cell r="AB215">
            <v>300</v>
          </cell>
        </row>
        <row r="216">
          <cell r="C216" t="str">
            <v>ст.10</v>
          </cell>
          <cell r="D216" t="str">
            <v>4,7х1380</v>
          </cell>
          <cell r="F216">
            <v>600</v>
          </cell>
          <cell r="G216">
            <v>4650</v>
          </cell>
          <cell r="AB216">
            <v>300</v>
          </cell>
        </row>
        <row r="217">
          <cell r="C217" t="str">
            <v>ст.20</v>
          </cell>
          <cell r="D217" t="str">
            <v>4,7х1420</v>
          </cell>
          <cell r="F217">
            <v>300</v>
          </cell>
          <cell r="G217">
            <v>4650</v>
          </cell>
          <cell r="AB217">
            <v>300</v>
          </cell>
        </row>
        <row r="218">
          <cell r="C218" t="str">
            <v>ст.10</v>
          </cell>
          <cell r="D218" t="str">
            <v>4,7х1380</v>
          </cell>
          <cell r="F218">
            <v>900</v>
          </cell>
          <cell r="G218">
            <v>4650</v>
          </cell>
          <cell r="AB218">
            <v>300</v>
          </cell>
        </row>
        <row r="219">
          <cell r="C219" t="str">
            <v>ст.10</v>
          </cell>
          <cell r="D219" t="str">
            <v>5,7х1375</v>
          </cell>
          <cell r="F219">
            <v>1800</v>
          </cell>
          <cell r="G219">
            <v>4650</v>
          </cell>
          <cell r="AB219">
            <v>300</v>
          </cell>
        </row>
        <row r="220">
          <cell r="C220" t="str">
            <v>ст.20</v>
          </cell>
          <cell r="D220" t="str">
            <v>4,25х1420</v>
          </cell>
          <cell r="F220">
            <v>300</v>
          </cell>
          <cell r="G220">
            <v>4650</v>
          </cell>
          <cell r="AB220">
            <v>300</v>
          </cell>
        </row>
        <row r="221">
          <cell r="C221" t="str">
            <v>ст.20</v>
          </cell>
          <cell r="D221" t="str">
            <v>5,7х1375</v>
          </cell>
          <cell r="F221">
            <v>1800</v>
          </cell>
          <cell r="G221">
            <v>4650</v>
          </cell>
          <cell r="AB221">
            <v>1800</v>
          </cell>
        </row>
        <row r="222">
          <cell r="C222" t="str">
            <v>ст.20</v>
          </cell>
          <cell r="D222" t="str">
            <v>6,7х1370</v>
          </cell>
          <cell r="F222">
            <v>300</v>
          </cell>
          <cell r="G222">
            <v>4650</v>
          </cell>
          <cell r="AB222">
            <v>900</v>
          </cell>
        </row>
        <row r="223">
          <cell r="C223" t="str">
            <v>ст.10</v>
          </cell>
          <cell r="D223" t="str">
            <v>4,25х1420</v>
          </cell>
          <cell r="F223">
            <v>300</v>
          </cell>
          <cell r="G223">
            <v>4650</v>
          </cell>
          <cell r="AB223">
            <v>300</v>
          </cell>
        </row>
        <row r="224">
          <cell r="C224" t="str">
            <v>ст.10</v>
          </cell>
          <cell r="D224" t="str">
            <v>4,7х1490</v>
          </cell>
          <cell r="F224">
            <v>900</v>
          </cell>
          <cell r="G224">
            <v>4650</v>
          </cell>
          <cell r="AB224">
            <v>300</v>
          </cell>
        </row>
        <row r="225">
          <cell r="C225" t="str">
            <v>ст.10</v>
          </cell>
          <cell r="D225" t="str">
            <v>4,7х1490</v>
          </cell>
          <cell r="F225">
            <v>300</v>
          </cell>
          <cell r="G225">
            <v>4650</v>
          </cell>
          <cell r="AB225">
            <v>600</v>
          </cell>
        </row>
        <row r="226">
          <cell r="C226" t="str">
            <v>ст.10</v>
          </cell>
          <cell r="D226" t="str">
            <v>5,7х1485</v>
          </cell>
          <cell r="F226">
            <v>900</v>
          </cell>
          <cell r="G226">
            <v>4650</v>
          </cell>
          <cell r="AB226">
            <v>600</v>
          </cell>
        </row>
        <row r="227">
          <cell r="C227" t="str">
            <v>ст. 3сп\пс</v>
          </cell>
        </row>
        <row r="228">
          <cell r="C228" t="str">
            <v>ст.10</v>
          </cell>
          <cell r="D228" t="str">
            <v>11х1660</v>
          </cell>
          <cell r="F228">
            <v>60</v>
          </cell>
          <cell r="G228">
            <v>5650</v>
          </cell>
          <cell r="H228">
            <v>67800</v>
          </cell>
          <cell r="K228">
            <v>67800</v>
          </cell>
        </row>
        <row r="229">
          <cell r="C229" t="str">
            <v>17Г1С-У</v>
          </cell>
          <cell r="D229" t="str">
            <v>11,5х1660</v>
          </cell>
          <cell r="F229">
            <v>644</v>
          </cell>
          <cell r="G229">
            <v>5650</v>
          </cell>
          <cell r="H229">
            <v>727720</v>
          </cell>
          <cell r="K229">
            <v>727720</v>
          </cell>
        </row>
        <row r="230">
          <cell r="C230" t="str">
            <v>17Г1С</v>
          </cell>
          <cell r="D230" t="str">
            <v>12х1250</v>
          </cell>
          <cell r="F230">
            <v>150</v>
          </cell>
          <cell r="G230">
            <v>5300</v>
          </cell>
          <cell r="H230">
            <v>159000</v>
          </cell>
          <cell r="K230">
            <v>159000</v>
          </cell>
        </row>
        <row r="231">
          <cell r="C231" t="str">
            <v>17Г1С-У</v>
          </cell>
          <cell r="D231" t="str">
            <v>11х1660</v>
          </cell>
          <cell r="F231">
            <v>240</v>
          </cell>
          <cell r="G231">
            <v>5300</v>
          </cell>
          <cell r="H231">
            <v>254400</v>
          </cell>
          <cell r="K231">
            <v>254400</v>
          </cell>
        </row>
        <row r="232">
          <cell r="C232" t="str">
            <v>ст.20</v>
          </cell>
          <cell r="D232" t="str">
            <v>12х1660</v>
          </cell>
          <cell r="F232">
            <v>120</v>
          </cell>
          <cell r="G232">
            <v>5300</v>
          </cell>
          <cell r="H232">
            <v>127200</v>
          </cell>
          <cell r="K232">
            <v>127200</v>
          </cell>
        </row>
        <row r="233">
          <cell r="C233" t="str">
            <v>ст.20</v>
          </cell>
          <cell r="D233" t="str">
            <v>14х1660</v>
          </cell>
          <cell r="F233">
            <v>855</v>
          </cell>
          <cell r="G233">
            <v>5300</v>
          </cell>
          <cell r="H233">
            <v>906300</v>
          </cell>
          <cell r="K233">
            <v>906300</v>
          </cell>
        </row>
        <row r="234">
          <cell r="C234" t="str">
            <v>ст.20</v>
          </cell>
          <cell r="D234" t="str">
            <v>10х1250</v>
          </cell>
          <cell r="F234">
            <v>210</v>
          </cell>
          <cell r="G234">
            <v>5300</v>
          </cell>
          <cell r="H234">
            <v>222600</v>
          </cell>
          <cell r="K234">
            <v>222600</v>
          </cell>
        </row>
        <row r="235">
          <cell r="C235" t="str">
            <v>ст.20</v>
          </cell>
          <cell r="D235" t="str">
            <v>8х1250</v>
          </cell>
          <cell r="F235">
            <v>120</v>
          </cell>
          <cell r="G235">
            <v>5650</v>
          </cell>
          <cell r="H235">
            <v>135600</v>
          </cell>
          <cell r="K235">
            <v>135600</v>
          </cell>
        </row>
        <row r="236">
          <cell r="C236" t="str">
            <v>ст.20</v>
          </cell>
          <cell r="D236" t="str">
            <v>9х1250</v>
          </cell>
          <cell r="F236">
            <v>180</v>
          </cell>
          <cell r="G236">
            <v>5650</v>
          </cell>
          <cell r="H236">
            <v>203400</v>
          </cell>
          <cell r="K236">
            <v>203400</v>
          </cell>
        </row>
        <row r="237">
          <cell r="C237" t="str">
            <v>17Г1С</v>
          </cell>
          <cell r="D237" t="str">
            <v>8х1250</v>
          </cell>
          <cell r="F237">
            <v>310</v>
          </cell>
          <cell r="G237">
            <v>4950</v>
          </cell>
          <cell r="H237">
            <v>306900</v>
          </cell>
          <cell r="K237">
            <v>306900</v>
          </cell>
        </row>
        <row r="238">
          <cell r="C238" t="str">
            <v>17Г1С</v>
          </cell>
          <cell r="D238" t="str">
            <v>14,3х1660</v>
          </cell>
          <cell r="F238">
            <v>3720</v>
          </cell>
          <cell r="G238">
            <v>5650</v>
          </cell>
          <cell r="H238">
            <v>4203600</v>
          </cell>
          <cell r="K238">
            <v>4203600</v>
          </cell>
        </row>
        <row r="239">
          <cell r="C239" t="str">
            <v>3сп5</v>
          </cell>
          <cell r="D239" t="str">
            <v>8х1250</v>
          </cell>
          <cell r="F239">
            <v>1240</v>
          </cell>
          <cell r="G239">
            <v>5650</v>
          </cell>
          <cell r="H239">
            <v>1401200</v>
          </cell>
          <cell r="K239">
            <v>1401200</v>
          </cell>
        </row>
        <row r="240">
          <cell r="C240" t="str">
            <v>17Г1СА-У</v>
          </cell>
        </row>
        <row r="241">
          <cell r="C241" t="str">
            <v>17Г1СА-У</v>
          </cell>
          <cell r="D241" t="str">
            <v>1,45х1255</v>
          </cell>
          <cell r="F241">
            <v>120</v>
          </cell>
          <cell r="G241">
            <v>5937</v>
          </cell>
          <cell r="K241">
            <v>6233.85</v>
          </cell>
          <cell r="AB241">
            <v>540</v>
          </cell>
        </row>
        <row r="242">
          <cell r="C242" t="str">
            <v>К270 В4-IV 3 сп/пс</v>
          </cell>
          <cell r="D242" t="str">
            <v>2,85х1030</v>
          </cell>
          <cell r="F242">
            <v>600</v>
          </cell>
          <cell r="G242">
            <v>4650</v>
          </cell>
          <cell r="K242">
            <v>5047.3500000000004</v>
          </cell>
        </row>
        <row r="243">
          <cell r="C243" t="str">
            <v>К270 В4-IV 3 сп/пс</v>
          </cell>
          <cell r="D243" t="str">
            <v>2,85х1130</v>
          </cell>
          <cell r="F243">
            <v>300</v>
          </cell>
          <cell r="G243">
            <v>4650</v>
          </cell>
          <cell r="K243">
            <v>5047.3500000000004</v>
          </cell>
        </row>
        <row r="244">
          <cell r="C244" t="str">
            <v>К270 В4-IV 3 сп/пс</v>
          </cell>
          <cell r="D244" t="str">
            <v>3,3х1025</v>
          </cell>
          <cell r="F244">
            <v>600</v>
          </cell>
          <cell r="G244">
            <v>4650</v>
          </cell>
          <cell r="K244">
            <v>5047.3500000000004</v>
          </cell>
        </row>
        <row r="245">
          <cell r="C245" t="str">
            <v>К270 В4-IV 3 сп/пс</v>
          </cell>
          <cell r="D245" t="str">
            <v>3,3х1120</v>
          </cell>
          <cell r="F245">
            <v>300</v>
          </cell>
          <cell r="G245">
            <v>4650</v>
          </cell>
          <cell r="K245">
            <v>5047.3500000000004</v>
          </cell>
        </row>
        <row r="246">
          <cell r="C246" t="str">
            <v>К270 В4-IV 3 сп/пс</v>
          </cell>
          <cell r="D246" t="str">
            <v>3,75х1025</v>
          </cell>
          <cell r="F246">
            <v>600</v>
          </cell>
          <cell r="G246">
            <v>4650</v>
          </cell>
          <cell r="K246">
            <v>5316.15</v>
          </cell>
        </row>
        <row r="247">
          <cell r="C247" t="str">
            <v>К270 В4-IV 10 сп</v>
          </cell>
          <cell r="D247" t="str">
            <v>3,75х1185</v>
          </cell>
          <cell r="F247">
            <v>600</v>
          </cell>
          <cell r="G247">
            <v>4650</v>
          </cell>
          <cell r="K247">
            <v>5316.15</v>
          </cell>
        </row>
        <row r="248">
          <cell r="C248" t="str">
            <v>К270 В4-IV 10 сп</v>
          </cell>
          <cell r="D248" t="str">
            <v>3,3х1025</v>
          </cell>
          <cell r="F248">
            <v>300</v>
          </cell>
          <cell r="G248">
            <v>4650</v>
          </cell>
          <cell r="K248">
            <v>5316.15</v>
          </cell>
        </row>
        <row r="249">
          <cell r="C249" t="str">
            <v>К270 В4-IV 10 сп</v>
          </cell>
          <cell r="D249" t="str">
            <v>3,3х1185</v>
          </cell>
          <cell r="F249">
            <v>400</v>
          </cell>
          <cell r="G249">
            <v>4650</v>
          </cell>
          <cell r="K249">
            <v>5316.15</v>
          </cell>
        </row>
        <row r="250">
          <cell r="C250" t="str">
            <v>К270 В4-IV 10 сп</v>
          </cell>
          <cell r="D250" t="str">
            <v>0,97х660</v>
          </cell>
          <cell r="F250">
            <v>180</v>
          </cell>
          <cell r="G250">
            <v>5937</v>
          </cell>
          <cell r="K250">
            <v>6233.85</v>
          </cell>
        </row>
        <row r="251">
          <cell r="C251" t="str">
            <v>К270 В4-III 10 сп</v>
          </cell>
          <cell r="D251" t="str">
            <v>1,16х640</v>
          </cell>
          <cell r="F251">
            <v>60</v>
          </cell>
          <cell r="G251">
            <v>5937</v>
          </cell>
          <cell r="K251">
            <v>6233.85</v>
          </cell>
        </row>
        <row r="252">
          <cell r="C252" t="str">
            <v>К270 В4-III 10 сп</v>
          </cell>
          <cell r="D252" t="str">
            <v>1,45х1275</v>
          </cell>
          <cell r="F252">
            <v>60</v>
          </cell>
          <cell r="G252">
            <v>5937</v>
          </cell>
          <cell r="K252">
            <v>6233.85</v>
          </cell>
        </row>
        <row r="253">
          <cell r="C253" t="str">
            <v>К270 В4-III 10 сп</v>
          </cell>
          <cell r="D253" t="str">
            <v>1,45х1225</v>
          </cell>
          <cell r="F253">
            <v>120</v>
          </cell>
          <cell r="G253">
            <v>5937</v>
          </cell>
          <cell r="K253">
            <v>6233.85</v>
          </cell>
        </row>
        <row r="254">
          <cell r="C254" t="str">
            <v>К270 В4-III 10 сп</v>
          </cell>
          <cell r="D254" t="str">
            <v>1,45х650</v>
          </cell>
          <cell r="F254">
            <v>120</v>
          </cell>
          <cell r="G254">
            <v>5937</v>
          </cell>
          <cell r="K254">
            <v>6233.85</v>
          </cell>
        </row>
        <row r="255">
          <cell r="C255" t="str">
            <v>К270 В4-III 10 сп</v>
          </cell>
          <cell r="D255" t="str">
            <v>1,95х1200</v>
          </cell>
          <cell r="F255">
            <v>120</v>
          </cell>
          <cell r="G255">
            <v>5738</v>
          </cell>
          <cell r="K255">
            <v>6024.9</v>
          </cell>
        </row>
        <row r="256">
          <cell r="C256" t="str">
            <v>К270 В4-III 10 сп</v>
          </cell>
          <cell r="D256" t="str">
            <v>2,5х1265</v>
          </cell>
          <cell r="F256">
            <v>240</v>
          </cell>
          <cell r="G256">
            <v>5738</v>
          </cell>
          <cell r="K256">
            <v>6024.9</v>
          </cell>
        </row>
        <row r="257">
          <cell r="C257" t="str">
            <v>К270 В4-III 10 сп</v>
          </cell>
          <cell r="D257" t="str">
            <v>1,5х1200</v>
          </cell>
          <cell r="F257">
            <v>240</v>
          </cell>
          <cell r="G257">
            <v>5937</v>
          </cell>
          <cell r="K257">
            <v>6233.85</v>
          </cell>
        </row>
        <row r="258">
          <cell r="C258" t="str">
            <v>К270 В4-III 08 кп</v>
          </cell>
          <cell r="D258" t="str">
            <v>1,5х1225</v>
          </cell>
          <cell r="F258">
            <v>420</v>
          </cell>
          <cell r="G258">
            <v>5937</v>
          </cell>
          <cell r="K258">
            <v>6233.85</v>
          </cell>
        </row>
        <row r="259">
          <cell r="C259" t="str">
            <v>К270 В4-III 08 кп</v>
          </cell>
          <cell r="D259" t="str">
            <v>2,0х1210</v>
          </cell>
          <cell r="F259">
            <v>180</v>
          </cell>
          <cell r="G259">
            <v>5738</v>
          </cell>
          <cell r="K259">
            <v>6024.9</v>
          </cell>
        </row>
        <row r="260">
          <cell r="C260" t="str">
            <v>К270 В4-III 08 кп</v>
          </cell>
          <cell r="D260" t="str">
            <v>1,0х1660</v>
          </cell>
          <cell r="F260">
            <v>60</v>
          </cell>
          <cell r="G260">
            <v>5975</v>
          </cell>
          <cell r="K260">
            <v>6273.75</v>
          </cell>
        </row>
        <row r="261">
          <cell r="C261" t="str">
            <v>В4-IV 08Ю ВГ</v>
          </cell>
          <cell r="D261" t="str">
            <v>5,7х1375</v>
          </cell>
          <cell r="F261">
            <v>300</v>
          </cell>
          <cell r="G261">
            <v>4650</v>
          </cell>
          <cell r="K261">
            <v>4987.5</v>
          </cell>
        </row>
        <row r="262">
          <cell r="C262" t="str">
            <v>ст. 3сп\пс</v>
          </cell>
          <cell r="D262" t="str">
            <v>3,75х1430</v>
          </cell>
          <cell r="F262">
            <v>300</v>
          </cell>
          <cell r="G262">
            <v>4650</v>
          </cell>
          <cell r="K262">
            <v>5346.6</v>
          </cell>
        </row>
        <row r="263">
          <cell r="C263" t="str">
            <v>ст.10</v>
          </cell>
          <cell r="D263" t="str">
            <v>4,25х1420</v>
          </cell>
          <cell r="F263">
            <v>300</v>
          </cell>
          <cell r="G263">
            <v>4650</v>
          </cell>
          <cell r="K263">
            <v>5286.75</v>
          </cell>
        </row>
        <row r="264">
          <cell r="C264" t="str">
            <v>ст.10</v>
          </cell>
          <cell r="D264" t="str">
            <v>4,25х1420</v>
          </cell>
          <cell r="F264">
            <v>300</v>
          </cell>
          <cell r="G264">
            <v>4650</v>
          </cell>
          <cell r="K264">
            <v>5286.75</v>
          </cell>
        </row>
        <row r="265">
          <cell r="C265" t="str">
            <v>ст.20</v>
          </cell>
          <cell r="D265" t="str">
            <v>4,7х1420</v>
          </cell>
          <cell r="F265">
            <v>300</v>
          </cell>
          <cell r="G265">
            <v>4650</v>
          </cell>
          <cell r="K265">
            <v>5286.75</v>
          </cell>
        </row>
        <row r="266">
          <cell r="C266" t="str">
            <v>ст.10</v>
          </cell>
          <cell r="D266" t="str">
            <v>4,7х1420</v>
          </cell>
          <cell r="F266">
            <v>400</v>
          </cell>
          <cell r="G266">
            <v>4650</v>
          </cell>
          <cell r="K266">
            <v>5286.75</v>
          </cell>
        </row>
        <row r="267">
          <cell r="C267" t="str">
            <v>ст.20</v>
          </cell>
          <cell r="D267" t="str">
            <v>4,25х1505</v>
          </cell>
          <cell r="F267">
            <v>400</v>
          </cell>
          <cell r="G267">
            <v>4650</v>
          </cell>
          <cell r="K267">
            <v>5286.75</v>
          </cell>
        </row>
        <row r="268">
          <cell r="C268" t="str">
            <v>ст.10</v>
          </cell>
          <cell r="D268" t="str">
            <v>4,7х1490</v>
          </cell>
          <cell r="F268">
            <v>600</v>
          </cell>
          <cell r="G268">
            <v>4650</v>
          </cell>
          <cell r="K268">
            <v>5286.75</v>
          </cell>
        </row>
        <row r="269">
          <cell r="C269" t="str">
            <v>ст.10</v>
          </cell>
          <cell r="D269" t="str">
            <v>4,7х1490</v>
          </cell>
          <cell r="F269">
            <v>600</v>
          </cell>
          <cell r="G269">
            <v>4650</v>
          </cell>
          <cell r="K269">
            <v>5286.75</v>
          </cell>
        </row>
        <row r="270">
          <cell r="C270" t="str">
            <v>ст.20</v>
          </cell>
          <cell r="D270" t="str">
            <v>5,7х1485</v>
          </cell>
          <cell r="F270">
            <v>300</v>
          </cell>
          <cell r="G270">
            <v>4650</v>
          </cell>
          <cell r="K270">
            <v>5226.8999999999996</v>
          </cell>
        </row>
        <row r="271">
          <cell r="C271" t="str">
            <v>ст.10</v>
          </cell>
          <cell r="D271" t="str">
            <v>5,7х1485</v>
          </cell>
          <cell r="F271">
            <v>300</v>
          </cell>
          <cell r="G271">
            <v>4650</v>
          </cell>
          <cell r="K271">
            <v>5226.8999999999996</v>
          </cell>
        </row>
        <row r="272">
          <cell r="C272" t="str">
            <v>ст.20</v>
          </cell>
          <cell r="D272" t="str">
            <v>6,7х1485</v>
          </cell>
          <cell r="F272">
            <v>300</v>
          </cell>
          <cell r="G272">
            <v>4650</v>
          </cell>
          <cell r="K272">
            <v>5226.8999999999996</v>
          </cell>
        </row>
        <row r="273">
          <cell r="C273" t="str">
            <v>ст.20</v>
          </cell>
          <cell r="D273" t="str">
            <v>4,25х1385</v>
          </cell>
          <cell r="F273">
            <v>300</v>
          </cell>
          <cell r="G273">
            <v>4650</v>
          </cell>
          <cell r="K273">
            <v>5286.75</v>
          </cell>
        </row>
        <row r="274">
          <cell r="C274" t="str">
            <v>ст.10</v>
          </cell>
          <cell r="D274" t="str">
            <v>4,7х1380</v>
          </cell>
          <cell r="F274">
            <v>600</v>
          </cell>
          <cell r="G274">
            <v>4650</v>
          </cell>
          <cell r="K274">
            <v>5286.75</v>
          </cell>
        </row>
        <row r="275">
          <cell r="C275" t="str">
            <v>ст.10</v>
          </cell>
          <cell r="D275" t="str">
            <v>4,7х1380</v>
          </cell>
          <cell r="F275">
            <v>600</v>
          </cell>
          <cell r="G275">
            <v>4650</v>
          </cell>
          <cell r="K275">
            <v>5286.75</v>
          </cell>
        </row>
        <row r="276">
          <cell r="C276" t="str">
            <v>ст.20</v>
          </cell>
          <cell r="D276" t="str">
            <v>5,7х1375</v>
          </cell>
          <cell r="F276">
            <v>1200</v>
          </cell>
          <cell r="G276">
            <v>4650</v>
          </cell>
          <cell r="K276">
            <v>5226.8999999999996</v>
          </cell>
        </row>
        <row r="277">
          <cell r="C277" t="str">
            <v>ст.10</v>
          </cell>
          <cell r="D277" t="str">
            <v>5,7х1375</v>
          </cell>
          <cell r="F277">
            <v>900</v>
          </cell>
          <cell r="G277">
            <v>4650</v>
          </cell>
          <cell r="K277">
            <v>5226.8999999999996</v>
          </cell>
        </row>
        <row r="278">
          <cell r="C278" t="str">
            <v>ст.20</v>
          </cell>
          <cell r="D278" t="str">
            <v>6,7х1370</v>
          </cell>
          <cell r="F278">
            <v>300</v>
          </cell>
          <cell r="G278">
            <v>4650</v>
          </cell>
          <cell r="K278">
            <v>5226.8999999999996</v>
          </cell>
        </row>
        <row r="279">
          <cell r="C279" t="str">
            <v>ст.10</v>
          </cell>
          <cell r="D279" t="str">
            <v>6,7х1370</v>
          </cell>
          <cell r="F279">
            <v>300</v>
          </cell>
          <cell r="G279">
            <v>4650</v>
          </cell>
          <cell r="K279">
            <v>5226.8999999999996</v>
          </cell>
        </row>
        <row r="280">
          <cell r="C280" t="str">
            <v>ст.20</v>
          </cell>
          <cell r="D280" t="str">
            <v>5,7х1375</v>
          </cell>
          <cell r="F280">
            <v>600</v>
          </cell>
          <cell r="G280">
            <v>4650</v>
          </cell>
          <cell r="K280">
            <v>4987.5</v>
          </cell>
        </row>
        <row r="281">
          <cell r="C281" t="str">
            <v>ст. 3сп\пс</v>
          </cell>
          <cell r="D281" t="str">
            <v>4,25х1420</v>
          </cell>
          <cell r="F281">
            <v>300</v>
          </cell>
          <cell r="G281">
            <v>4650</v>
          </cell>
          <cell r="K281">
            <v>5286.75</v>
          </cell>
        </row>
        <row r="282">
          <cell r="C282" t="str">
            <v>ст.10</v>
          </cell>
          <cell r="D282" t="str">
            <v>4,25х1420</v>
          </cell>
          <cell r="F282">
            <v>300</v>
          </cell>
          <cell r="G282">
            <v>4650</v>
          </cell>
          <cell r="K282">
            <v>5286.75</v>
          </cell>
        </row>
        <row r="283">
          <cell r="C283" t="str">
            <v>ст.20</v>
          </cell>
          <cell r="D283" t="str">
            <v>5,7х1375</v>
          </cell>
          <cell r="F283">
            <v>600</v>
          </cell>
          <cell r="G283">
            <v>4650</v>
          </cell>
          <cell r="K283">
            <v>5226.8999999999996</v>
          </cell>
        </row>
        <row r="284">
          <cell r="C284" t="str">
            <v>ст.10</v>
          </cell>
          <cell r="D284" t="str">
            <v>5,7х1375</v>
          </cell>
          <cell r="F284">
            <v>600</v>
          </cell>
          <cell r="G284">
            <v>4650</v>
          </cell>
          <cell r="K284">
            <v>5226.8999999999996</v>
          </cell>
        </row>
        <row r="285">
          <cell r="C285" t="str">
            <v>ст.20</v>
          </cell>
          <cell r="D285" t="str">
            <v>3,75х1505</v>
          </cell>
          <cell r="F285">
            <v>300</v>
          </cell>
          <cell r="G285">
            <v>4650</v>
          </cell>
          <cell r="K285">
            <v>5346.6</v>
          </cell>
        </row>
        <row r="286">
          <cell r="C286" t="str">
            <v>ст.10</v>
          </cell>
          <cell r="D286" t="str">
            <v>7,6х670</v>
          </cell>
          <cell r="F286">
            <v>300</v>
          </cell>
          <cell r="G286">
            <v>4650</v>
          </cell>
          <cell r="K286">
            <v>5187</v>
          </cell>
        </row>
        <row r="287">
          <cell r="C287" t="str">
            <v>ст.10</v>
          </cell>
        </row>
        <row r="288">
          <cell r="C288" t="str">
            <v>ст.10</v>
          </cell>
          <cell r="D288" t="str">
            <v>8х1050</v>
          </cell>
          <cell r="F288">
            <v>3100</v>
          </cell>
          <cell r="G288">
            <v>5650</v>
          </cell>
        </row>
        <row r="289">
          <cell r="C289" t="str">
            <v>17Г1СА-У</v>
          </cell>
          <cell r="D289" t="str">
            <v>8х1250</v>
          </cell>
          <cell r="F289">
            <v>806</v>
          </cell>
          <cell r="G289">
            <v>5650</v>
          </cell>
        </row>
        <row r="290">
          <cell r="C290" t="str">
            <v>17Г1СА</v>
          </cell>
          <cell r="D290" t="str">
            <v>10х1250</v>
          </cell>
          <cell r="F290">
            <v>558</v>
          </cell>
          <cell r="G290">
            <v>5650</v>
          </cell>
        </row>
        <row r="291">
          <cell r="C291" t="str">
            <v>17Г1СА-У</v>
          </cell>
          <cell r="D291" t="str">
            <v>11х1250</v>
          </cell>
          <cell r="F291">
            <v>372</v>
          </cell>
          <cell r="G291">
            <v>5650</v>
          </cell>
        </row>
        <row r="292">
          <cell r="C292" t="str">
            <v>17Г1СА</v>
          </cell>
          <cell r="D292" t="str">
            <v>12х1660</v>
          </cell>
          <cell r="F292">
            <v>1178</v>
          </cell>
          <cell r="G292">
            <v>5650</v>
          </cell>
        </row>
        <row r="293">
          <cell r="C293" t="str">
            <v>17Г1СА-У</v>
          </cell>
          <cell r="D293" t="str">
            <v>14х1660</v>
          </cell>
          <cell r="F293">
            <v>186</v>
          </cell>
          <cell r="G293">
            <v>5650</v>
          </cell>
        </row>
        <row r="294">
          <cell r="C294" t="str">
            <v>17Г1СА-У</v>
          </cell>
          <cell r="D294" t="str">
            <v>14х1660</v>
          </cell>
          <cell r="F294">
            <v>372</v>
          </cell>
          <cell r="G294">
            <v>5650</v>
          </cell>
        </row>
        <row r="295">
          <cell r="C295" t="str">
            <v>17Г1С</v>
          </cell>
          <cell r="D295" t="str">
            <v>8х1050</v>
          </cell>
          <cell r="F295">
            <v>380</v>
          </cell>
          <cell r="G295">
            <v>5300</v>
          </cell>
        </row>
        <row r="296">
          <cell r="C296">
            <v>20</v>
          </cell>
          <cell r="D296" t="str">
            <v>9х1250</v>
          </cell>
          <cell r="F296">
            <v>300</v>
          </cell>
          <cell r="G296">
            <v>9510</v>
          </cell>
        </row>
        <row r="297">
          <cell r="C297" t="str">
            <v>06ГФБАА</v>
          </cell>
        </row>
        <row r="298">
          <cell r="C298" t="str">
            <v>06ГФБАА</v>
          </cell>
          <cell r="D298" t="str">
            <v>16х2500х11800</v>
          </cell>
          <cell r="F298">
            <v>1100</v>
          </cell>
          <cell r="G298">
            <v>238.33333333333334</v>
          </cell>
          <cell r="H298">
            <v>52433.333333333336</v>
          </cell>
          <cell r="K298">
            <v>314600</v>
          </cell>
        </row>
        <row r="299">
          <cell r="C299" t="str">
            <v>3сп5</v>
          </cell>
          <cell r="D299" t="str">
            <v>16х2500х11800</v>
          </cell>
          <cell r="F299">
            <v>390</v>
          </cell>
          <cell r="G299">
            <v>238.33333333333334</v>
          </cell>
          <cell r="H299">
            <v>18590</v>
          </cell>
          <cell r="K299">
            <v>111540</v>
          </cell>
        </row>
        <row r="300">
          <cell r="C300" t="str">
            <v>3сп2</v>
          </cell>
        </row>
        <row r="301">
          <cell r="C301" t="str">
            <v>3сп2</v>
          </cell>
          <cell r="D301" t="str">
            <v>8х1250</v>
          </cell>
          <cell r="F301">
            <v>780</v>
          </cell>
          <cell r="G301">
            <v>5650</v>
          </cell>
        </row>
        <row r="302">
          <cell r="C302" t="str">
            <v>17Г1С</v>
          </cell>
          <cell r="D302" t="str">
            <v>10х1250</v>
          </cell>
          <cell r="F302">
            <v>390</v>
          </cell>
          <cell r="G302">
            <v>5650</v>
          </cell>
        </row>
        <row r="303">
          <cell r="C303" t="str">
            <v>17Г1С</v>
          </cell>
          <cell r="D303" t="str">
            <v>10,5х1660</v>
          </cell>
          <cell r="F303">
            <v>992</v>
          </cell>
          <cell r="G303">
            <v>5650</v>
          </cell>
        </row>
        <row r="304">
          <cell r="C304" t="str">
            <v>17Г1С</v>
          </cell>
          <cell r="D304" t="str">
            <v>14,3х1660</v>
          </cell>
          <cell r="F304">
            <v>2852</v>
          </cell>
          <cell r="G304">
            <v>5650</v>
          </cell>
        </row>
        <row r="305">
          <cell r="C305" t="str">
            <v>17Г1С-У</v>
          </cell>
          <cell r="D305" t="str">
            <v>11,5х1660</v>
          </cell>
          <cell r="F305">
            <v>122</v>
          </cell>
          <cell r="G305">
            <v>5650</v>
          </cell>
          <cell r="H305">
            <v>137860</v>
          </cell>
          <cell r="K305">
            <v>137860</v>
          </cell>
        </row>
        <row r="306">
          <cell r="C306" t="str">
            <v>17Г1СА-У</v>
          </cell>
          <cell r="D306" t="str">
            <v>12,4х1660</v>
          </cell>
          <cell r="F306">
            <v>620</v>
          </cell>
          <cell r="G306">
            <v>5650</v>
          </cell>
          <cell r="H306">
            <v>700600</v>
          </cell>
          <cell r="K306">
            <v>700600</v>
          </cell>
        </row>
        <row r="307">
          <cell r="C307" t="str">
            <v>17Г1С-У</v>
          </cell>
          <cell r="D307" t="str">
            <v>11х1660</v>
          </cell>
          <cell r="F307">
            <v>122</v>
          </cell>
          <cell r="G307">
            <v>5300</v>
          </cell>
        </row>
        <row r="308">
          <cell r="C308" t="str">
            <v>17Г1С-У</v>
          </cell>
          <cell r="D308" t="str">
            <v>8х1050</v>
          </cell>
          <cell r="F308">
            <v>558</v>
          </cell>
          <cell r="G308">
            <v>5650</v>
          </cell>
        </row>
        <row r="309">
          <cell r="C309">
            <v>20</v>
          </cell>
          <cell r="D309" t="str">
            <v>12х1660</v>
          </cell>
          <cell r="F309">
            <v>50</v>
          </cell>
          <cell r="G309">
            <v>9510</v>
          </cell>
        </row>
        <row r="310">
          <cell r="C310" t="str">
            <v>17Г1С-У</v>
          </cell>
          <cell r="D310" t="str">
            <v>12х1660</v>
          </cell>
          <cell r="F310">
            <v>90</v>
          </cell>
          <cell r="G310">
            <v>5300</v>
          </cell>
        </row>
        <row r="311">
          <cell r="C311" t="str">
            <v>06ГФБАА</v>
          </cell>
          <cell r="D311" t="str">
            <v>4,25х1505</v>
          </cell>
          <cell r="F311">
            <v>300</v>
          </cell>
          <cell r="G311">
            <v>4650</v>
          </cell>
          <cell r="K311">
            <v>5286.75</v>
          </cell>
        </row>
        <row r="312">
          <cell r="C312">
            <v>20</v>
          </cell>
          <cell r="D312" t="str">
            <v>4,25х1505</v>
          </cell>
          <cell r="F312">
            <v>300</v>
          </cell>
          <cell r="G312">
            <v>4650</v>
          </cell>
          <cell r="K312">
            <v>5286.75</v>
          </cell>
        </row>
        <row r="313">
          <cell r="C313" t="str">
            <v>ст. 3сп\пс</v>
          </cell>
          <cell r="D313" t="str">
            <v>0,97х660</v>
          </cell>
          <cell r="F313">
            <v>180</v>
          </cell>
          <cell r="G313">
            <v>5937</v>
          </cell>
          <cell r="K313">
            <v>6233.85</v>
          </cell>
        </row>
        <row r="314">
          <cell r="C314" t="str">
            <v>ст.10</v>
          </cell>
          <cell r="D314" t="str">
            <v>1,16х730</v>
          </cell>
          <cell r="F314">
            <v>60</v>
          </cell>
          <cell r="G314">
            <v>5937</v>
          </cell>
          <cell r="K314">
            <v>6233.85</v>
          </cell>
        </row>
        <row r="315">
          <cell r="C315" t="str">
            <v>К270 В4-III 10 сп</v>
          </cell>
          <cell r="D315" t="str">
            <v>1,45х1255</v>
          </cell>
          <cell r="F315">
            <v>180</v>
          </cell>
          <cell r="G315">
            <v>5937</v>
          </cell>
          <cell r="K315">
            <v>6233.85</v>
          </cell>
        </row>
        <row r="316">
          <cell r="C316" t="str">
            <v>К270 В4-III 10 сп</v>
          </cell>
          <cell r="D316" t="str">
            <v>1,45х1225</v>
          </cell>
          <cell r="F316">
            <v>360</v>
          </cell>
          <cell r="G316">
            <v>5937</v>
          </cell>
          <cell r="K316">
            <v>6233.85</v>
          </cell>
        </row>
        <row r="317">
          <cell r="C317" t="str">
            <v>К270 В4-III 10 сп</v>
          </cell>
          <cell r="D317" t="str">
            <v>1,45х650</v>
          </cell>
          <cell r="F317">
            <v>180</v>
          </cell>
          <cell r="G317">
            <v>5937</v>
          </cell>
          <cell r="K317">
            <v>6233.85</v>
          </cell>
        </row>
        <row r="318">
          <cell r="C318" t="str">
            <v>К270 В4-III 10 сп</v>
          </cell>
          <cell r="D318" t="str">
            <v>1,95х1200</v>
          </cell>
          <cell r="F318">
            <v>300</v>
          </cell>
          <cell r="G318">
            <v>5738</v>
          </cell>
          <cell r="K318">
            <v>6024.9</v>
          </cell>
        </row>
        <row r="319">
          <cell r="C319" t="str">
            <v>К270 В4-III 10 сп</v>
          </cell>
          <cell r="D319" t="str">
            <v>1,95х650</v>
          </cell>
          <cell r="F319">
            <v>120</v>
          </cell>
          <cell r="G319">
            <v>5738</v>
          </cell>
          <cell r="K319">
            <v>6024.9</v>
          </cell>
        </row>
        <row r="320">
          <cell r="C320" t="str">
            <v>К270 В4-III 10 сп</v>
          </cell>
          <cell r="D320" t="str">
            <v>2,5х1265</v>
          </cell>
          <cell r="F320">
            <v>300</v>
          </cell>
          <cell r="G320">
            <v>5738</v>
          </cell>
          <cell r="K320">
            <v>6024.9</v>
          </cell>
        </row>
        <row r="321">
          <cell r="C321" t="str">
            <v>К270 В4-III 10 сп</v>
          </cell>
          <cell r="D321" t="str">
            <v>1,5х1200</v>
          </cell>
          <cell r="F321">
            <v>180</v>
          </cell>
          <cell r="G321">
            <v>5937</v>
          </cell>
          <cell r="K321">
            <v>6233.85</v>
          </cell>
        </row>
        <row r="322">
          <cell r="C322" t="str">
            <v>К270 В4-III 10 сп</v>
          </cell>
          <cell r="D322" t="str">
            <v>1,5х1225</v>
          </cell>
          <cell r="F322">
            <v>420</v>
          </cell>
          <cell r="G322">
            <v>5937</v>
          </cell>
          <cell r="K322">
            <v>6233.85</v>
          </cell>
        </row>
        <row r="323">
          <cell r="C323" t="str">
            <v>К270 В4-III 08 кп</v>
          </cell>
          <cell r="D323" t="str">
            <v>2,0х1210</v>
          </cell>
          <cell r="F323">
            <v>240</v>
          </cell>
          <cell r="G323">
            <v>5738</v>
          </cell>
          <cell r="K323">
            <v>6024.9</v>
          </cell>
        </row>
        <row r="324">
          <cell r="C324" t="str">
            <v>К270 В4-III 08 кп</v>
          </cell>
          <cell r="D324" t="str">
            <v>1,0х660</v>
          </cell>
          <cell r="F324">
            <v>60</v>
          </cell>
          <cell r="G324">
            <v>5975</v>
          </cell>
          <cell r="K324">
            <v>6273.75</v>
          </cell>
        </row>
        <row r="325">
          <cell r="C325" t="str">
            <v>К270 В4-III 08 кп</v>
          </cell>
          <cell r="D325" t="str">
            <v>2,85х1030</v>
          </cell>
          <cell r="F325">
            <v>120</v>
          </cell>
          <cell r="G325">
            <v>4650</v>
          </cell>
          <cell r="K325">
            <v>5047.3500000000004</v>
          </cell>
        </row>
        <row r="326">
          <cell r="C326" t="str">
            <v>В4-IV 08Ю ВГ</v>
          </cell>
          <cell r="D326" t="str">
            <v>2,85х1130</v>
          </cell>
          <cell r="F326">
            <v>180</v>
          </cell>
          <cell r="G326">
            <v>4650</v>
          </cell>
          <cell r="K326">
            <v>5047.3500000000004</v>
          </cell>
        </row>
        <row r="327">
          <cell r="C327" t="str">
            <v>К270 В4-IV 3 сп/пс</v>
          </cell>
          <cell r="D327" t="str">
            <v>2,85х1200</v>
          </cell>
          <cell r="F327">
            <v>1200</v>
          </cell>
          <cell r="G327">
            <v>4650</v>
          </cell>
          <cell r="K327">
            <v>5047.3500000000004</v>
          </cell>
        </row>
        <row r="328">
          <cell r="C328" t="str">
            <v>К270 В4-IV 3 сп/пс</v>
          </cell>
          <cell r="D328" t="str">
            <v>3,3х1025</v>
          </cell>
          <cell r="F328">
            <v>180</v>
          </cell>
          <cell r="G328">
            <v>4650</v>
          </cell>
          <cell r="K328">
            <v>5047.3500000000004</v>
          </cell>
        </row>
        <row r="329">
          <cell r="C329" t="str">
            <v>К270 В4-IV 3 сп/пс</v>
          </cell>
          <cell r="D329" t="str">
            <v>3,3х1120</v>
          </cell>
          <cell r="F329">
            <v>180</v>
          </cell>
          <cell r="G329">
            <v>4650</v>
          </cell>
          <cell r="K329">
            <v>5047.3500000000004</v>
          </cell>
        </row>
        <row r="330">
          <cell r="C330" t="str">
            <v>К270 В4-IV 3 сп/пс</v>
          </cell>
          <cell r="D330" t="str">
            <v>3,3х1185</v>
          </cell>
          <cell r="F330">
            <v>300</v>
          </cell>
          <cell r="G330">
            <v>4650</v>
          </cell>
          <cell r="K330">
            <v>5047.3500000000004</v>
          </cell>
        </row>
        <row r="331">
          <cell r="C331" t="str">
            <v>К270 В4-IV 3 сп/пс</v>
          </cell>
          <cell r="D331" t="str">
            <v>3,75х1025</v>
          </cell>
          <cell r="F331">
            <v>300</v>
          </cell>
          <cell r="G331">
            <v>4650</v>
          </cell>
          <cell r="K331">
            <v>5316.15</v>
          </cell>
        </row>
        <row r="332">
          <cell r="C332" t="str">
            <v>К270 В4-IV 3 сп/пс</v>
          </cell>
          <cell r="D332" t="str">
            <v>3,75х1120</v>
          </cell>
          <cell r="F332">
            <v>300</v>
          </cell>
          <cell r="G332">
            <v>4650</v>
          </cell>
          <cell r="K332">
            <v>5316.15</v>
          </cell>
        </row>
        <row r="333">
          <cell r="C333" t="str">
            <v>К270 В4-IV 10 сп</v>
          </cell>
          <cell r="D333" t="str">
            <v>3,3х1025</v>
          </cell>
          <cell r="F333">
            <v>300</v>
          </cell>
          <cell r="G333">
            <v>4650</v>
          </cell>
          <cell r="K333">
            <v>5316.15</v>
          </cell>
        </row>
        <row r="334">
          <cell r="C334" t="str">
            <v>К270 В4-IV 10 сп</v>
          </cell>
          <cell r="D334" t="str">
            <v>3,3х1185</v>
          </cell>
          <cell r="F334">
            <v>120</v>
          </cell>
          <cell r="G334">
            <v>4650</v>
          </cell>
          <cell r="K334">
            <v>5316.15</v>
          </cell>
        </row>
        <row r="335">
          <cell r="C335" t="str">
            <v>К270 В4-IV 10 сп</v>
          </cell>
          <cell r="D335" t="str">
            <v>3,3х1120</v>
          </cell>
          <cell r="F335">
            <v>300</v>
          </cell>
          <cell r="G335">
            <v>4650</v>
          </cell>
          <cell r="K335">
            <v>5316.15</v>
          </cell>
        </row>
        <row r="336">
          <cell r="C336" t="str">
            <v>К270 В4-IV 10 сп</v>
          </cell>
          <cell r="D336" t="str">
            <v>2,85х1030</v>
          </cell>
          <cell r="F336">
            <v>180</v>
          </cell>
          <cell r="G336">
            <v>4650</v>
          </cell>
          <cell r="K336">
            <v>5316.15</v>
          </cell>
        </row>
        <row r="337">
          <cell r="C337" t="str">
            <v>К270 В4-IV 10 сп</v>
          </cell>
          <cell r="D337" t="str">
            <v>2,85х1130</v>
          </cell>
          <cell r="F337">
            <v>180</v>
          </cell>
          <cell r="G337">
            <v>4650</v>
          </cell>
          <cell r="K337">
            <v>5316.15</v>
          </cell>
        </row>
        <row r="338">
          <cell r="C338" t="str">
            <v>К270 В4-IV 10 сп</v>
          </cell>
          <cell r="D338" t="str">
            <v>2,85х1200</v>
          </cell>
          <cell r="F338">
            <v>120</v>
          </cell>
          <cell r="G338">
            <v>4650</v>
          </cell>
          <cell r="K338">
            <v>5316.15</v>
          </cell>
        </row>
        <row r="339">
          <cell r="C339" t="str">
            <v>К270 В4-IV 10 сп</v>
          </cell>
          <cell r="D339" t="str">
            <v>2,85х1430</v>
          </cell>
          <cell r="F339">
            <v>120</v>
          </cell>
          <cell r="G339">
            <v>4650</v>
          </cell>
          <cell r="K339">
            <v>5316.15</v>
          </cell>
        </row>
        <row r="340">
          <cell r="C340" t="str">
            <v>К270 В4-IV 10 сп</v>
          </cell>
          <cell r="D340" t="str">
            <v>4,25х1420</v>
          </cell>
          <cell r="F340">
            <v>300</v>
          </cell>
          <cell r="G340">
            <v>4650</v>
          </cell>
          <cell r="K340">
            <v>5286.75</v>
          </cell>
        </row>
        <row r="341">
          <cell r="C341" t="str">
            <v>К270 В4-IV 10 сп</v>
          </cell>
          <cell r="D341" t="str">
            <v>4,25х1505</v>
          </cell>
          <cell r="F341">
            <v>600</v>
          </cell>
          <cell r="G341">
            <v>4650</v>
          </cell>
          <cell r="K341">
            <v>5286.75</v>
          </cell>
        </row>
        <row r="342">
          <cell r="C342" t="str">
            <v>ст.10</v>
          </cell>
          <cell r="D342" t="str">
            <v>4,25х1505</v>
          </cell>
          <cell r="F342">
            <v>600</v>
          </cell>
          <cell r="G342">
            <v>4650</v>
          </cell>
          <cell r="K342">
            <v>5286.75</v>
          </cell>
        </row>
        <row r="343">
          <cell r="C343" t="str">
            <v>ст.10</v>
          </cell>
          <cell r="D343" t="str">
            <v>4,7х1490</v>
          </cell>
          <cell r="F343">
            <v>600</v>
          </cell>
          <cell r="G343">
            <v>4650</v>
          </cell>
          <cell r="K343">
            <v>5286.75</v>
          </cell>
        </row>
        <row r="344">
          <cell r="C344" t="str">
            <v>ст.20</v>
          </cell>
          <cell r="D344" t="str">
            <v>4,7х1490</v>
          </cell>
          <cell r="F344">
            <v>300</v>
          </cell>
          <cell r="G344">
            <v>4650</v>
          </cell>
          <cell r="K344">
            <v>5286.75</v>
          </cell>
        </row>
        <row r="345">
          <cell r="C345" t="str">
            <v>ст.10</v>
          </cell>
          <cell r="D345" t="str">
            <v>5,7х1485</v>
          </cell>
          <cell r="F345">
            <v>600</v>
          </cell>
          <cell r="G345">
            <v>4650</v>
          </cell>
          <cell r="K345">
            <v>5226.8999999999996</v>
          </cell>
        </row>
        <row r="346">
          <cell r="C346" t="str">
            <v>ст.20</v>
          </cell>
          <cell r="D346" t="str">
            <v>6,7х1485</v>
          </cell>
          <cell r="F346">
            <v>300</v>
          </cell>
          <cell r="G346">
            <v>4650</v>
          </cell>
          <cell r="K346">
            <v>5226.8999999999996</v>
          </cell>
        </row>
        <row r="347">
          <cell r="C347" t="str">
            <v>ст.20</v>
          </cell>
          <cell r="D347" t="str">
            <v>4,7х1380</v>
          </cell>
          <cell r="F347">
            <v>1200</v>
          </cell>
          <cell r="G347">
            <v>4650</v>
          </cell>
          <cell r="K347">
            <v>5286.75</v>
          </cell>
        </row>
        <row r="348">
          <cell r="C348" t="str">
            <v>ст.10</v>
          </cell>
          <cell r="D348" t="str">
            <v>4,7х1380</v>
          </cell>
          <cell r="F348">
            <v>1500</v>
          </cell>
          <cell r="G348">
            <v>4650</v>
          </cell>
          <cell r="K348">
            <v>5286.75</v>
          </cell>
        </row>
        <row r="349">
          <cell r="C349" t="str">
            <v>ст.10</v>
          </cell>
          <cell r="D349" t="str">
            <v>5,7х1375</v>
          </cell>
          <cell r="F349">
            <v>1100</v>
          </cell>
          <cell r="G349">
            <v>4650</v>
          </cell>
          <cell r="K349">
            <v>5226.8999999999996</v>
          </cell>
        </row>
        <row r="350">
          <cell r="C350" t="str">
            <v>ст.20</v>
          </cell>
          <cell r="D350" t="str">
            <v>5,7х1375</v>
          </cell>
          <cell r="F350">
            <v>1200</v>
          </cell>
          <cell r="G350">
            <v>4650</v>
          </cell>
          <cell r="K350">
            <v>5226.8999999999996</v>
          </cell>
        </row>
        <row r="351">
          <cell r="C351" t="str">
            <v>ст.10</v>
          </cell>
          <cell r="D351" t="str">
            <v>6,7х1370</v>
          </cell>
          <cell r="F351">
            <v>300</v>
          </cell>
          <cell r="G351">
            <v>4650</v>
          </cell>
          <cell r="K351">
            <v>5226.8999999999996</v>
          </cell>
        </row>
        <row r="352">
          <cell r="C352" t="str">
            <v>ст.20</v>
          </cell>
          <cell r="D352" t="str">
            <v>6,7х1370</v>
          </cell>
          <cell r="F352">
            <v>300</v>
          </cell>
          <cell r="G352">
            <v>4650</v>
          </cell>
          <cell r="K352">
            <v>5226.8999999999996</v>
          </cell>
        </row>
        <row r="353">
          <cell r="C353" t="str">
            <v>ст.10</v>
          </cell>
          <cell r="D353" t="str">
            <v>5,7х1375</v>
          </cell>
          <cell r="F353">
            <v>300</v>
          </cell>
          <cell r="G353">
            <v>4650</v>
          </cell>
          <cell r="K353">
            <v>4987.5</v>
          </cell>
        </row>
        <row r="354">
          <cell r="C354" t="str">
            <v>ст.20</v>
          </cell>
          <cell r="D354" t="str">
            <v>7,6х670</v>
          </cell>
          <cell r="F354">
            <v>600</v>
          </cell>
          <cell r="G354">
            <v>4650</v>
          </cell>
          <cell r="K354">
            <v>5187</v>
          </cell>
        </row>
        <row r="355">
          <cell r="C355" t="str">
            <v>ст. 3сп\пс</v>
          </cell>
          <cell r="D355" t="str">
            <v>7,6х670</v>
          </cell>
          <cell r="F355">
            <v>900</v>
          </cell>
          <cell r="G355">
            <v>4650</v>
          </cell>
          <cell r="K355">
            <v>5187</v>
          </cell>
        </row>
        <row r="356">
          <cell r="C356" t="str">
            <v>ст.10</v>
          </cell>
        </row>
        <row r="357">
          <cell r="C357" t="str">
            <v>ст.20</v>
          </cell>
          <cell r="D357" t="str">
            <v>8х1250</v>
          </cell>
          <cell r="F357">
            <v>1240</v>
          </cell>
          <cell r="G357">
            <v>5650</v>
          </cell>
        </row>
        <row r="358">
          <cell r="C358" t="str">
            <v>17Г1СА</v>
          </cell>
          <cell r="D358" t="str">
            <v>8х1250</v>
          </cell>
          <cell r="F358">
            <v>310</v>
          </cell>
          <cell r="G358">
            <v>5650</v>
          </cell>
        </row>
        <row r="359">
          <cell r="C359" t="str">
            <v>17Г1СА-У</v>
          </cell>
          <cell r="D359" t="str">
            <v>12х1660</v>
          </cell>
          <cell r="F359">
            <v>1240</v>
          </cell>
          <cell r="G359">
            <v>8770</v>
          </cell>
        </row>
        <row r="360">
          <cell r="C360" t="str">
            <v>17Г1СА</v>
          </cell>
          <cell r="D360" t="str">
            <v>14х1660</v>
          </cell>
          <cell r="F360">
            <v>2356</v>
          </cell>
          <cell r="G360">
            <v>6300</v>
          </cell>
        </row>
        <row r="361">
          <cell r="C361" t="str">
            <v>06ГФБАА</v>
          </cell>
          <cell r="D361" t="str">
            <v>14,3х1660</v>
          </cell>
          <cell r="F361">
            <v>1500</v>
          </cell>
          <cell r="G361">
            <v>5650</v>
          </cell>
        </row>
        <row r="362">
          <cell r="C362" t="str">
            <v>10Г2ФБ</v>
          </cell>
        </row>
        <row r="363">
          <cell r="C363" t="str">
            <v>ОКТЯБРЬ</v>
          </cell>
        </row>
        <row r="364">
          <cell r="C364" t="str">
            <v>17Г1СА-У</v>
          </cell>
          <cell r="D364" t="str">
            <v>8х1250</v>
          </cell>
          <cell r="F364">
            <v>1196</v>
          </cell>
          <cell r="G364">
            <v>5650</v>
          </cell>
        </row>
        <row r="365">
          <cell r="C365" t="str">
            <v>17Г1СА-У</v>
          </cell>
          <cell r="D365" t="str">
            <v>9х1250</v>
          </cell>
          <cell r="F365">
            <v>323</v>
          </cell>
          <cell r="G365">
            <v>5650</v>
          </cell>
        </row>
        <row r="366">
          <cell r="C366" t="str">
            <v>06ГФБАА</v>
          </cell>
          <cell r="D366" t="str">
            <v>9х1250</v>
          </cell>
          <cell r="F366">
            <v>978</v>
          </cell>
          <cell r="G366">
            <v>8770</v>
          </cell>
        </row>
        <row r="367">
          <cell r="C367" t="str">
            <v>10Г2ФБ</v>
          </cell>
          <cell r="D367" t="str">
            <v>14х1660</v>
          </cell>
          <cell r="F367">
            <v>1230</v>
          </cell>
          <cell r="G367">
            <v>6300</v>
          </cell>
        </row>
        <row r="368">
          <cell r="C368" t="str">
            <v>17Г1С-У</v>
          </cell>
          <cell r="D368" t="str">
            <v>12х1660</v>
          </cell>
          <cell r="F368">
            <v>7245</v>
          </cell>
          <cell r="G368">
            <v>5650</v>
          </cell>
        </row>
        <row r="369">
          <cell r="C369" t="str">
            <v>17Г1С-У</v>
          </cell>
          <cell r="D369" t="str">
            <v>12х1630</v>
          </cell>
          <cell r="F369">
            <v>300</v>
          </cell>
          <cell r="G369">
            <v>5650</v>
          </cell>
        </row>
        <row r="370">
          <cell r="C370" t="str">
            <v>17Г1СА</v>
          </cell>
          <cell r="D370" t="str">
            <v>12х1050</v>
          </cell>
          <cell r="F370">
            <v>124</v>
          </cell>
          <cell r="G370">
            <v>5650</v>
          </cell>
        </row>
        <row r="371">
          <cell r="C371" t="str">
            <v>17Г1С-У</v>
          </cell>
          <cell r="D371" t="str">
            <v>15х1660</v>
          </cell>
          <cell r="F371">
            <v>558</v>
          </cell>
          <cell r="G371">
            <v>5650</v>
          </cell>
        </row>
        <row r="372">
          <cell r="C372">
            <v>20</v>
          </cell>
          <cell r="D372" t="str">
            <v>8х1050</v>
          </cell>
          <cell r="F372">
            <v>1300</v>
          </cell>
          <cell r="G372">
            <v>5300</v>
          </cell>
        </row>
        <row r="373">
          <cell r="C373" t="str">
            <v>17Г1С</v>
          </cell>
          <cell r="D373" t="str">
            <v>12х1250</v>
          </cell>
          <cell r="F373">
            <v>434</v>
          </cell>
          <cell r="G373">
            <v>5650</v>
          </cell>
        </row>
        <row r="374">
          <cell r="C374" t="str">
            <v>К270 В4-III 10 сп</v>
          </cell>
          <cell r="D374" t="str">
            <v>0,97х660</v>
          </cell>
          <cell r="F374">
            <v>240</v>
          </cell>
          <cell r="G374">
            <v>5937</v>
          </cell>
          <cell r="K374">
            <v>6233.85</v>
          </cell>
        </row>
        <row r="375">
          <cell r="C375" t="str">
            <v>К270 В4-III 10 сп</v>
          </cell>
          <cell r="D375" t="str">
            <v>1,16х730</v>
          </cell>
          <cell r="F375">
            <v>180</v>
          </cell>
          <cell r="G375">
            <v>5937</v>
          </cell>
          <cell r="K375">
            <v>6233.85</v>
          </cell>
        </row>
        <row r="376">
          <cell r="C376" t="str">
            <v>К270 В4-III 10 сп</v>
          </cell>
          <cell r="D376" t="str">
            <v>1,45х1255</v>
          </cell>
          <cell r="F376">
            <v>360</v>
          </cell>
          <cell r="G376">
            <v>5937</v>
          </cell>
          <cell r="K376">
            <v>6233.85</v>
          </cell>
        </row>
        <row r="377">
          <cell r="C377" t="str">
            <v>К270 В4-III 10 сп</v>
          </cell>
          <cell r="D377" t="str">
            <v>1,45х1225</v>
          </cell>
          <cell r="F377">
            <v>480</v>
          </cell>
          <cell r="G377">
            <v>5937</v>
          </cell>
          <cell r="K377">
            <v>6233.85</v>
          </cell>
        </row>
        <row r="378">
          <cell r="C378" t="str">
            <v>К270 В4-III 10 сп</v>
          </cell>
          <cell r="D378" t="str">
            <v>1,45х650</v>
          </cell>
          <cell r="F378">
            <v>300</v>
          </cell>
          <cell r="G378">
            <v>5937</v>
          </cell>
          <cell r="K378">
            <v>6233.85</v>
          </cell>
        </row>
        <row r="379">
          <cell r="C379" t="str">
            <v>К270 В4-III 10 сп</v>
          </cell>
          <cell r="D379" t="str">
            <v>1,95х1200</v>
          </cell>
          <cell r="F379">
            <v>300</v>
          </cell>
          <cell r="G379">
            <v>5738</v>
          </cell>
          <cell r="K379">
            <v>6024.9</v>
          </cell>
        </row>
        <row r="380">
          <cell r="C380" t="str">
            <v>К270 В4-III 10 сп</v>
          </cell>
          <cell r="D380" t="str">
            <v>1,95х1215</v>
          </cell>
          <cell r="F380">
            <v>120</v>
          </cell>
          <cell r="G380">
            <v>5738</v>
          </cell>
          <cell r="K380">
            <v>6024.9</v>
          </cell>
        </row>
        <row r="381">
          <cell r="C381" t="str">
            <v>К270 В4-III 10 сп</v>
          </cell>
          <cell r="D381" t="str">
            <v>1,95х650</v>
          </cell>
          <cell r="F381">
            <v>180</v>
          </cell>
          <cell r="G381">
            <v>5738</v>
          </cell>
          <cell r="K381">
            <v>6024.9</v>
          </cell>
        </row>
        <row r="382">
          <cell r="C382" t="str">
            <v>К270 В4-III 10 сп</v>
          </cell>
          <cell r="D382" t="str">
            <v>2,5х1265</v>
          </cell>
          <cell r="F382">
            <v>360</v>
          </cell>
          <cell r="G382">
            <v>5738</v>
          </cell>
          <cell r="K382">
            <v>6024.9</v>
          </cell>
        </row>
        <row r="383">
          <cell r="C383" t="str">
            <v>К270 В4-III 08 кп</v>
          </cell>
          <cell r="D383" t="str">
            <v>1,5х1200</v>
          </cell>
          <cell r="F383">
            <v>180</v>
          </cell>
          <cell r="G383">
            <v>5937</v>
          </cell>
          <cell r="K383">
            <v>6233.85</v>
          </cell>
        </row>
        <row r="384">
          <cell r="C384" t="str">
            <v>К270 В4-III 08 кп</v>
          </cell>
          <cell r="D384" t="str">
            <v>1,5х1225</v>
          </cell>
          <cell r="F384">
            <v>540</v>
          </cell>
          <cell r="G384">
            <v>5937</v>
          </cell>
          <cell r="K384">
            <v>6233.85</v>
          </cell>
        </row>
        <row r="385">
          <cell r="C385" t="str">
            <v>К270 В4-III 08 кп</v>
          </cell>
          <cell r="D385" t="str">
            <v>2,0х1210</v>
          </cell>
          <cell r="F385">
            <v>120</v>
          </cell>
          <cell r="G385">
            <v>5738</v>
          </cell>
          <cell r="K385">
            <v>6024.9</v>
          </cell>
        </row>
        <row r="386">
          <cell r="C386" t="str">
            <v>В4-IV 08Ю ВГ</v>
          </cell>
          <cell r="D386" t="str">
            <v>1,0х660</v>
          </cell>
          <cell r="F386">
            <v>120</v>
          </cell>
          <cell r="G386">
            <v>5975</v>
          </cell>
          <cell r="K386">
            <v>6273.75</v>
          </cell>
        </row>
        <row r="387">
          <cell r="C387" t="str">
            <v>К270 В4-IV 3 сп/пс</v>
          </cell>
          <cell r="D387" t="str">
            <v>2,85х1030</v>
          </cell>
          <cell r="F387">
            <v>240</v>
          </cell>
          <cell r="G387">
            <v>4650</v>
          </cell>
          <cell r="K387">
            <v>5047.3500000000004</v>
          </cell>
        </row>
        <row r="388">
          <cell r="C388" t="str">
            <v>К270 В4-IV 3 сп/пс</v>
          </cell>
          <cell r="D388" t="str">
            <v>2,85х1130</v>
          </cell>
          <cell r="F388">
            <v>780</v>
          </cell>
          <cell r="G388">
            <v>4650</v>
          </cell>
          <cell r="K388">
            <v>5047.3500000000004</v>
          </cell>
        </row>
        <row r="389">
          <cell r="C389" t="str">
            <v>К270 В4-IV 3 сп/пс</v>
          </cell>
          <cell r="D389" t="str">
            <v>2,85х1200</v>
          </cell>
          <cell r="F389">
            <v>720</v>
          </cell>
          <cell r="G389">
            <v>4650</v>
          </cell>
          <cell r="K389">
            <v>5047.3500000000004</v>
          </cell>
        </row>
        <row r="390">
          <cell r="C390" t="str">
            <v>К270 В4-IV 3 сп/пс</v>
          </cell>
          <cell r="D390" t="str">
            <v>3,3х1025</v>
          </cell>
          <cell r="F390">
            <v>240</v>
          </cell>
          <cell r="G390">
            <v>4650</v>
          </cell>
          <cell r="K390">
            <v>5047.3500000000004</v>
          </cell>
        </row>
        <row r="391">
          <cell r="C391" t="str">
            <v>К270 В4-IV 3 сп/пс</v>
          </cell>
          <cell r="D391" t="str">
            <v>3,3х1120</v>
          </cell>
          <cell r="F391">
            <v>300</v>
          </cell>
          <cell r="G391">
            <v>4650</v>
          </cell>
          <cell r="K391">
            <v>5047.3500000000004</v>
          </cell>
        </row>
        <row r="392">
          <cell r="C392" t="str">
            <v>К270 В4-IV 3 сп/пс</v>
          </cell>
          <cell r="D392" t="str">
            <v>3,3х1185</v>
          </cell>
          <cell r="F392">
            <v>240</v>
          </cell>
          <cell r="G392">
            <v>4650</v>
          </cell>
          <cell r="K392">
            <v>5047.3500000000004</v>
          </cell>
        </row>
        <row r="393">
          <cell r="C393" t="str">
            <v>К270 В4-IV 10 сп</v>
          </cell>
          <cell r="D393" t="str">
            <v>3,75х1025</v>
          </cell>
          <cell r="F393">
            <v>172</v>
          </cell>
          <cell r="G393">
            <v>4650</v>
          </cell>
          <cell r="K393">
            <v>5316.15</v>
          </cell>
        </row>
        <row r="394">
          <cell r="C394" t="str">
            <v>К270 В4-IV 10 сп</v>
          </cell>
          <cell r="D394" t="str">
            <v>3,75х1120</v>
          </cell>
          <cell r="F394">
            <v>240</v>
          </cell>
          <cell r="G394">
            <v>4650</v>
          </cell>
          <cell r="K394">
            <v>5316.15</v>
          </cell>
        </row>
        <row r="395">
          <cell r="C395" t="str">
            <v>К270 В4-IV 10 сп</v>
          </cell>
          <cell r="D395" t="str">
            <v>3,75х1185</v>
          </cell>
          <cell r="F395">
            <v>180</v>
          </cell>
          <cell r="G395">
            <v>4650</v>
          </cell>
          <cell r="K395">
            <v>5316.15</v>
          </cell>
        </row>
        <row r="396">
          <cell r="C396" t="str">
            <v>К270 В4-IV 10 сп</v>
          </cell>
          <cell r="D396" t="str">
            <v>3,3х1025</v>
          </cell>
          <cell r="F396">
            <v>466</v>
          </cell>
          <cell r="G396">
            <v>4650</v>
          </cell>
          <cell r="K396">
            <v>5316.15</v>
          </cell>
        </row>
        <row r="397">
          <cell r="C397" t="str">
            <v>К270 В4-IV 10 сп</v>
          </cell>
          <cell r="D397" t="str">
            <v>3,3х1185</v>
          </cell>
          <cell r="F397">
            <v>230</v>
          </cell>
          <cell r="G397">
            <v>4650</v>
          </cell>
          <cell r="K397">
            <v>5316.15</v>
          </cell>
        </row>
        <row r="398">
          <cell r="C398" t="str">
            <v>К270 В4-IV 10 сп</v>
          </cell>
          <cell r="D398" t="str">
            <v>3,3х1120</v>
          </cell>
          <cell r="F398">
            <v>230</v>
          </cell>
          <cell r="G398">
            <v>4650</v>
          </cell>
          <cell r="K398">
            <v>5316.15</v>
          </cell>
        </row>
        <row r="399">
          <cell r="C399" t="str">
            <v>К270 В4-IV 10 сп</v>
          </cell>
          <cell r="D399" t="str">
            <v>2,85х1030</v>
          </cell>
          <cell r="F399">
            <v>240</v>
          </cell>
          <cell r="G399">
            <v>4650</v>
          </cell>
          <cell r="K399">
            <v>5316.15</v>
          </cell>
        </row>
        <row r="400">
          <cell r="C400" t="str">
            <v>К270 В4-IV 10 сп</v>
          </cell>
          <cell r="D400" t="str">
            <v>2,85х1130</v>
          </cell>
          <cell r="F400">
            <v>120</v>
          </cell>
          <cell r="G400">
            <v>4650</v>
          </cell>
          <cell r="K400">
            <v>5316.15</v>
          </cell>
        </row>
        <row r="401">
          <cell r="C401" t="str">
            <v>К270 В4-IV 10 сп</v>
          </cell>
          <cell r="D401" t="str">
            <v>2,85х1200</v>
          </cell>
          <cell r="F401">
            <v>120</v>
          </cell>
          <cell r="G401">
            <v>4650</v>
          </cell>
          <cell r="K401">
            <v>5316.15</v>
          </cell>
        </row>
        <row r="402">
          <cell r="C402" t="str">
            <v>ст. 3сп\пс</v>
          </cell>
          <cell r="D402" t="str">
            <v>4,25х1505</v>
          </cell>
          <cell r="F402">
            <v>300</v>
          </cell>
          <cell r="G402">
            <v>4650</v>
          </cell>
          <cell r="K402">
            <v>4987.5</v>
          </cell>
        </row>
        <row r="403">
          <cell r="C403" t="str">
            <v>ст. 3сп\пс</v>
          </cell>
          <cell r="D403" t="str">
            <v>4,7х1380</v>
          </cell>
          <cell r="F403">
            <v>600</v>
          </cell>
          <cell r="G403">
            <v>4650</v>
          </cell>
          <cell r="K403">
            <v>4987.5</v>
          </cell>
        </row>
        <row r="404">
          <cell r="C404" t="str">
            <v>ст. 3сп\пс</v>
          </cell>
          <cell r="D404" t="str">
            <v>4,7х1490</v>
          </cell>
          <cell r="F404">
            <v>600</v>
          </cell>
          <cell r="G404">
            <v>4650</v>
          </cell>
          <cell r="K404">
            <v>4987.5</v>
          </cell>
        </row>
        <row r="405">
          <cell r="C405" t="str">
            <v>ст. 3сп\пс</v>
          </cell>
          <cell r="D405" t="str">
            <v>5,7х1375</v>
          </cell>
          <cell r="F405">
            <v>300</v>
          </cell>
          <cell r="G405">
            <v>4650</v>
          </cell>
          <cell r="K405">
            <v>4987.5</v>
          </cell>
        </row>
        <row r="406">
          <cell r="C406" t="str">
            <v>ст.10</v>
          </cell>
          <cell r="D406" t="str">
            <v>4,25х1385</v>
          </cell>
          <cell r="F406">
            <v>300</v>
          </cell>
          <cell r="G406">
            <v>4650</v>
          </cell>
          <cell r="K406">
            <v>5286.75</v>
          </cell>
        </row>
        <row r="407">
          <cell r="C407" t="str">
            <v>ст.20</v>
          </cell>
          <cell r="D407" t="str">
            <v>4,25х1385</v>
          </cell>
          <cell r="F407">
            <v>300</v>
          </cell>
          <cell r="G407">
            <v>4650</v>
          </cell>
          <cell r="K407">
            <v>5286.75</v>
          </cell>
        </row>
        <row r="408">
          <cell r="C408" t="str">
            <v>ст.10</v>
          </cell>
          <cell r="D408" t="str">
            <v>4,25х1420</v>
          </cell>
          <cell r="F408">
            <v>2398</v>
          </cell>
          <cell r="G408">
            <v>4650</v>
          </cell>
          <cell r="K408">
            <v>5286.75</v>
          </cell>
        </row>
        <row r="409">
          <cell r="C409" t="str">
            <v>ст.10</v>
          </cell>
          <cell r="D409" t="str">
            <v>4,25х1505</v>
          </cell>
          <cell r="F409">
            <v>600</v>
          </cell>
          <cell r="G409">
            <v>4650</v>
          </cell>
          <cell r="K409">
            <v>5286.75</v>
          </cell>
        </row>
        <row r="410">
          <cell r="C410" t="str">
            <v>ст.20</v>
          </cell>
          <cell r="D410" t="str">
            <v>4,25х1505</v>
          </cell>
          <cell r="F410">
            <v>600</v>
          </cell>
          <cell r="G410">
            <v>4650</v>
          </cell>
          <cell r="K410">
            <v>5286.75</v>
          </cell>
        </row>
        <row r="411">
          <cell r="C411" t="str">
            <v>ст.10</v>
          </cell>
          <cell r="D411" t="str">
            <v>4,7х1490</v>
          </cell>
          <cell r="F411">
            <v>1830</v>
          </cell>
          <cell r="G411">
            <v>4650</v>
          </cell>
          <cell r="K411">
            <v>5286.75</v>
          </cell>
        </row>
        <row r="412">
          <cell r="C412" t="str">
            <v>ст.20</v>
          </cell>
          <cell r="D412" t="str">
            <v>4,7х1490</v>
          </cell>
          <cell r="F412">
            <v>600</v>
          </cell>
          <cell r="G412">
            <v>4650</v>
          </cell>
          <cell r="K412">
            <v>5286.75</v>
          </cell>
        </row>
        <row r="413">
          <cell r="C413" t="str">
            <v>ст.10</v>
          </cell>
          <cell r="D413" t="str">
            <v>4,7х1380</v>
          </cell>
          <cell r="F413">
            <v>300</v>
          </cell>
          <cell r="G413">
            <v>4650</v>
          </cell>
          <cell r="K413">
            <v>5286.75</v>
          </cell>
        </row>
        <row r="414">
          <cell r="C414" t="str">
            <v>ст.10</v>
          </cell>
          <cell r="D414" t="str">
            <v>4,7х1420</v>
          </cell>
          <cell r="F414">
            <v>120</v>
          </cell>
          <cell r="G414">
            <v>4650</v>
          </cell>
          <cell r="K414">
            <v>5286.75</v>
          </cell>
        </row>
        <row r="415">
          <cell r="C415" t="str">
            <v>ст.10</v>
          </cell>
          <cell r="D415" t="str">
            <v>5,7х1375</v>
          </cell>
          <cell r="F415">
            <v>1500</v>
          </cell>
          <cell r="G415">
            <v>4650</v>
          </cell>
          <cell r="K415">
            <v>5226.8999999999996</v>
          </cell>
        </row>
        <row r="416">
          <cell r="C416" t="str">
            <v>ст.20</v>
          </cell>
          <cell r="D416" t="str">
            <v>5,7х1375</v>
          </cell>
          <cell r="F416">
            <v>1200</v>
          </cell>
          <cell r="G416">
            <v>4650</v>
          </cell>
          <cell r="K416">
            <v>5226.8999999999996</v>
          </cell>
        </row>
        <row r="417">
          <cell r="C417" t="str">
            <v>ст.10</v>
          </cell>
          <cell r="D417" t="str">
            <v>5,7х1485</v>
          </cell>
          <cell r="F417">
            <v>300</v>
          </cell>
          <cell r="G417">
            <v>4650</v>
          </cell>
          <cell r="K417">
            <v>5226.8999999999996</v>
          </cell>
        </row>
        <row r="418">
          <cell r="C418" t="str">
            <v>ст.10</v>
          </cell>
          <cell r="D418" t="str">
            <v>6,7х1370</v>
          </cell>
          <cell r="F418">
            <v>300</v>
          </cell>
          <cell r="G418">
            <v>4650</v>
          </cell>
          <cell r="K418">
            <v>5226.8999999999996</v>
          </cell>
        </row>
        <row r="419">
          <cell r="C419" t="str">
            <v>ст.20</v>
          </cell>
          <cell r="D419" t="str">
            <v>6,7х1370</v>
          </cell>
          <cell r="F419">
            <v>300</v>
          </cell>
          <cell r="G419">
            <v>4650</v>
          </cell>
          <cell r="K419">
            <v>5226.8999999999996</v>
          </cell>
        </row>
        <row r="420">
          <cell r="C420" t="str">
            <v>ст.10</v>
          </cell>
          <cell r="D420" t="str">
            <v>6,7х1485</v>
          </cell>
          <cell r="F420">
            <v>300</v>
          </cell>
          <cell r="G420">
            <v>4650</v>
          </cell>
          <cell r="K420">
            <v>5226.8999999999996</v>
          </cell>
        </row>
        <row r="421">
          <cell r="C421" t="str">
            <v>ст.20</v>
          </cell>
          <cell r="D421" t="str">
            <v>6,7х1485</v>
          </cell>
          <cell r="F421">
            <v>300</v>
          </cell>
          <cell r="G421">
            <v>4650</v>
          </cell>
          <cell r="K421">
            <v>5226.8999999999996</v>
          </cell>
        </row>
        <row r="422">
          <cell r="C422" t="str">
            <v>ст.10</v>
          </cell>
          <cell r="D422" t="str">
            <v>7,6х670</v>
          </cell>
          <cell r="F422">
            <v>300</v>
          </cell>
          <cell r="G422">
            <v>4650</v>
          </cell>
          <cell r="K422">
            <v>5187</v>
          </cell>
        </row>
        <row r="423">
          <cell r="C423" t="str">
            <v>ст.20</v>
          </cell>
          <cell r="D423" t="str">
            <v>7,6х670</v>
          </cell>
          <cell r="F423">
            <v>600</v>
          </cell>
          <cell r="G423">
            <v>4650</v>
          </cell>
          <cell r="K423">
            <v>5187</v>
          </cell>
        </row>
        <row r="424">
          <cell r="C424" t="str">
            <v>К270 В4-IV 3 сп</v>
          </cell>
        </row>
        <row r="425">
          <cell r="C425">
            <v>37196</v>
          </cell>
        </row>
        <row r="426">
          <cell r="C426" t="str">
            <v>К270 В4-III 10 сп</v>
          </cell>
          <cell r="D426" t="str">
            <v>0,97х660</v>
          </cell>
          <cell r="F426">
            <v>120</v>
          </cell>
          <cell r="G426">
            <v>5937</v>
          </cell>
          <cell r="K426">
            <v>6233.85</v>
          </cell>
        </row>
        <row r="427">
          <cell r="C427" t="str">
            <v>К270 В4-III 10 сп</v>
          </cell>
          <cell r="D427" t="str">
            <v>1,16х730</v>
          </cell>
          <cell r="F427">
            <v>240</v>
          </cell>
          <cell r="G427">
            <v>5937</v>
          </cell>
          <cell r="K427">
            <v>6233.85</v>
          </cell>
        </row>
        <row r="428">
          <cell r="C428" t="str">
            <v>К270 В4-III 10 сп</v>
          </cell>
          <cell r="D428" t="str">
            <v>1,45х1255</v>
          </cell>
          <cell r="F428">
            <v>600</v>
          </cell>
          <cell r="G428">
            <v>5937</v>
          </cell>
          <cell r="K428">
            <v>6233.85</v>
          </cell>
        </row>
        <row r="429">
          <cell r="C429" t="str">
            <v>К270 В4-III 10 сп</v>
          </cell>
          <cell r="D429" t="str">
            <v>1,45х1225</v>
          </cell>
          <cell r="F429">
            <v>360</v>
          </cell>
          <cell r="G429">
            <v>5937</v>
          </cell>
          <cell r="K429">
            <v>6233.85</v>
          </cell>
        </row>
        <row r="430">
          <cell r="C430" t="str">
            <v>К270 В4-III 10 сп</v>
          </cell>
          <cell r="D430" t="str">
            <v>1,45х650</v>
          </cell>
          <cell r="F430">
            <v>360</v>
          </cell>
          <cell r="G430">
            <v>5937</v>
          </cell>
          <cell r="K430">
            <v>6233.85</v>
          </cell>
        </row>
        <row r="431">
          <cell r="C431" t="str">
            <v>К270 В4-III 10 сп</v>
          </cell>
          <cell r="D431" t="str">
            <v>1,95х1200</v>
          </cell>
          <cell r="F431">
            <v>360</v>
          </cell>
          <cell r="G431">
            <v>5738</v>
          </cell>
          <cell r="K431">
            <v>6024.9</v>
          </cell>
        </row>
        <row r="432">
          <cell r="C432" t="str">
            <v>К270 В4-III 10 сп</v>
          </cell>
          <cell r="D432" t="str">
            <v>1,95х1215</v>
          </cell>
          <cell r="F432">
            <v>120</v>
          </cell>
          <cell r="G432">
            <v>5738</v>
          </cell>
          <cell r="K432">
            <v>6024.9</v>
          </cell>
        </row>
        <row r="433">
          <cell r="C433" t="str">
            <v>К270 В4-III 10 сп</v>
          </cell>
          <cell r="D433" t="str">
            <v>1,95х650</v>
          </cell>
          <cell r="F433">
            <v>120</v>
          </cell>
          <cell r="G433">
            <v>5738</v>
          </cell>
          <cell r="K433">
            <v>6024.9</v>
          </cell>
        </row>
        <row r="434">
          <cell r="C434" t="str">
            <v>К270 В4-III 10 сп</v>
          </cell>
          <cell r="D434" t="str">
            <v>2,5х1265</v>
          </cell>
          <cell r="F434">
            <v>300</v>
          </cell>
          <cell r="G434">
            <v>5738</v>
          </cell>
          <cell r="K434">
            <v>6024.9</v>
          </cell>
        </row>
        <row r="435">
          <cell r="C435" t="str">
            <v>К270 В4-III 08 кп</v>
          </cell>
          <cell r="D435" t="str">
            <v>1,5х1200</v>
          </cell>
          <cell r="F435">
            <v>180</v>
          </cell>
          <cell r="G435">
            <v>5937</v>
          </cell>
          <cell r="K435">
            <v>6233.85</v>
          </cell>
        </row>
        <row r="436">
          <cell r="C436" t="str">
            <v>К270 В4-III 08 кп</v>
          </cell>
          <cell r="D436" t="str">
            <v>1,5х1225</v>
          </cell>
          <cell r="F436">
            <v>420</v>
          </cell>
          <cell r="G436">
            <v>5937</v>
          </cell>
          <cell r="K436">
            <v>6233.85</v>
          </cell>
        </row>
        <row r="437">
          <cell r="C437" t="str">
            <v>К270 В4-III 08 кп</v>
          </cell>
          <cell r="D437" t="str">
            <v>2,0х1210</v>
          </cell>
          <cell r="F437">
            <v>180</v>
          </cell>
          <cell r="G437">
            <v>5738</v>
          </cell>
          <cell r="K437">
            <v>6024.9</v>
          </cell>
        </row>
        <row r="438">
          <cell r="C438" t="str">
            <v>К270 В4-IV 3 сп/пс</v>
          </cell>
          <cell r="D438" t="str">
            <v>2,85х1030</v>
          </cell>
          <cell r="F438">
            <v>600</v>
          </cell>
          <cell r="G438">
            <v>4650</v>
          </cell>
          <cell r="K438">
            <v>5047.3500000000004</v>
          </cell>
        </row>
        <row r="439">
          <cell r="C439" t="str">
            <v>К270 В4-IV 3 сп/пс</v>
          </cell>
          <cell r="D439" t="str">
            <v>2,85х1130</v>
          </cell>
          <cell r="F439">
            <v>180</v>
          </cell>
          <cell r="G439">
            <v>4650</v>
          </cell>
          <cell r="K439">
            <v>5047.3500000000004</v>
          </cell>
        </row>
        <row r="440">
          <cell r="C440" t="str">
            <v>К270 В4-IV 3 сп/пс</v>
          </cell>
          <cell r="D440" t="str">
            <v>2,85х1200</v>
          </cell>
          <cell r="F440">
            <v>600</v>
          </cell>
          <cell r="G440">
            <v>4650</v>
          </cell>
          <cell r="K440">
            <v>5047.3500000000004</v>
          </cell>
        </row>
        <row r="441">
          <cell r="C441" t="str">
            <v>К270 В4-IV 3 сп/пс</v>
          </cell>
          <cell r="D441" t="str">
            <v>3,3х1025</v>
          </cell>
          <cell r="F441">
            <v>300</v>
          </cell>
          <cell r="G441">
            <v>4650</v>
          </cell>
          <cell r="K441">
            <v>5047.3500000000004</v>
          </cell>
        </row>
        <row r="442">
          <cell r="C442" t="str">
            <v>К270 В4-IV 3 сп/пс</v>
          </cell>
          <cell r="D442" t="str">
            <v>3,3х1120</v>
          </cell>
          <cell r="F442">
            <v>300</v>
          </cell>
          <cell r="G442">
            <v>4650</v>
          </cell>
          <cell r="K442">
            <v>5047.3500000000004</v>
          </cell>
        </row>
        <row r="443">
          <cell r="C443" t="str">
            <v>К270 В4-IV 10 сп</v>
          </cell>
          <cell r="D443" t="str">
            <v>3,75х1025</v>
          </cell>
          <cell r="F443">
            <v>120</v>
          </cell>
          <cell r="G443">
            <v>4650</v>
          </cell>
          <cell r="K443">
            <v>5316.15</v>
          </cell>
        </row>
        <row r="444">
          <cell r="C444" t="str">
            <v>К270 В4-IV 10 сп</v>
          </cell>
          <cell r="D444" t="str">
            <v>3,75х1120</v>
          </cell>
          <cell r="F444">
            <v>180</v>
          </cell>
          <cell r="G444">
            <v>4650</v>
          </cell>
          <cell r="K444">
            <v>5316.15</v>
          </cell>
        </row>
        <row r="445">
          <cell r="C445" t="str">
            <v>К270 В4-IV 10 сп</v>
          </cell>
          <cell r="D445" t="str">
            <v>3,75х1185</v>
          </cell>
          <cell r="F445">
            <v>180</v>
          </cell>
          <cell r="G445">
            <v>4650</v>
          </cell>
          <cell r="K445">
            <v>5316.15</v>
          </cell>
        </row>
        <row r="446">
          <cell r="C446" t="str">
            <v>К270 В4-IV 10 сп</v>
          </cell>
          <cell r="D446" t="str">
            <v>3,3х1025</v>
          </cell>
          <cell r="F446">
            <v>240</v>
          </cell>
          <cell r="G446">
            <v>4650</v>
          </cell>
          <cell r="K446">
            <v>5316.15</v>
          </cell>
        </row>
        <row r="447">
          <cell r="C447" t="str">
            <v>К270 В4-IV 10 сп</v>
          </cell>
          <cell r="D447" t="str">
            <v>3,3х1185</v>
          </cell>
          <cell r="F447">
            <v>240</v>
          </cell>
          <cell r="G447">
            <v>4650</v>
          </cell>
          <cell r="K447">
            <v>5316.15</v>
          </cell>
        </row>
        <row r="448">
          <cell r="C448" t="str">
            <v>К270 В4-IV 10 сп</v>
          </cell>
          <cell r="D448" t="str">
            <v>3,3х1120</v>
          </cell>
          <cell r="F448">
            <v>180</v>
          </cell>
          <cell r="G448">
            <v>4650</v>
          </cell>
          <cell r="K448">
            <v>5316.15</v>
          </cell>
        </row>
        <row r="449">
          <cell r="C449" t="str">
            <v>К270 В4-IV 10 сп</v>
          </cell>
          <cell r="D449" t="str">
            <v>2,85х1030</v>
          </cell>
          <cell r="F449">
            <v>240</v>
          </cell>
          <cell r="G449">
            <v>4650</v>
          </cell>
          <cell r="K449">
            <v>5316.15</v>
          </cell>
        </row>
        <row r="450">
          <cell r="C450" t="str">
            <v>К270 В4-IV 10 сп</v>
          </cell>
          <cell r="D450" t="str">
            <v>2,85х1130</v>
          </cell>
          <cell r="F450">
            <v>120</v>
          </cell>
          <cell r="G450">
            <v>4650</v>
          </cell>
          <cell r="K450">
            <v>5316.15</v>
          </cell>
        </row>
        <row r="451">
          <cell r="C451" t="str">
            <v>К270 В4-IV 10 сп</v>
          </cell>
          <cell r="D451" t="str">
            <v>2,85х1430</v>
          </cell>
          <cell r="F451">
            <v>120</v>
          </cell>
          <cell r="G451">
            <v>4650</v>
          </cell>
          <cell r="K451">
            <v>5316.15</v>
          </cell>
        </row>
        <row r="452">
          <cell r="C452" t="str">
            <v>К270 В4-IV 10 сп</v>
          </cell>
          <cell r="D452" t="str">
            <v>2,85х1200</v>
          </cell>
          <cell r="F452">
            <v>180</v>
          </cell>
          <cell r="G452">
            <v>4650</v>
          </cell>
          <cell r="K452">
            <v>5316.15</v>
          </cell>
        </row>
        <row r="453">
          <cell r="C453" t="str">
            <v>ст.10</v>
          </cell>
          <cell r="D453" t="str">
            <v>4,25х1420</v>
          </cell>
          <cell r="F453">
            <v>1500</v>
          </cell>
          <cell r="G453">
            <v>4650</v>
          </cell>
          <cell r="K453">
            <v>5286.75</v>
          </cell>
        </row>
        <row r="454">
          <cell r="C454" t="str">
            <v>ст.20</v>
          </cell>
          <cell r="D454" t="str">
            <v>4,25х1420</v>
          </cell>
          <cell r="F454">
            <v>300</v>
          </cell>
          <cell r="G454">
            <v>4650</v>
          </cell>
          <cell r="K454">
            <v>5286.75</v>
          </cell>
        </row>
        <row r="455">
          <cell r="C455" t="str">
            <v>ст.10</v>
          </cell>
          <cell r="D455" t="str">
            <v>4,25х1505</v>
          </cell>
          <cell r="F455">
            <v>600</v>
          </cell>
          <cell r="G455">
            <v>4650</v>
          </cell>
          <cell r="K455">
            <v>5286.75</v>
          </cell>
        </row>
        <row r="456">
          <cell r="C456" t="str">
            <v>ст.20</v>
          </cell>
          <cell r="D456" t="str">
            <v>4,25х1505</v>
          </cell>
          <cell r="F456">
            <v>300</v>
          </cell>
          <cell r="G456">
            <v>4650</v>
          </cell>
          <cell r="K456">
            <v>5286.75</v>
          </cell>
        </row>
        <row r="457">
          <cell r="C457" t="str">
            <v>ст.10</v>
          </cell>
          <cell r="D457" t="str">
            <v>4,7х1420</v>
          </cell>
          <cell r="F457">
            <v>300</v>
          </cell>
          <cell r="G457">
            <v>4650</v>
          </cell>
          <cell r="K457">
            <v>5286.75</v>
          </cell>
        </row>
        <row r="458">
          <cell r="C458" t="str">
            <v>ст.10</v>
          </cell>
          <cell r="D458" t="str">
            <v>4,7х1490</v>
          </cell>
          <cell r="F458">
            <v>900</v>
          </cell>
          <cell r="G458">
            <v>4650</v>
          </cell>
          <cell r="K458">
            <v>5286.75</v>
          </cell>
        </row>
        <row r="459">
          <cell r="C459" t="str">
            <v>ст.20</v>
          </cell>
          <cell r="D459" t="str">
            <v>4,7х1490</v>
          </cell>
          <cell r="F459">
            <v>300</v>
          </cell>
          <cell r="G459">
            <v>4650</v>
          </cell>
          <cell r="K459">
            <v>5286.75</v>
          </cell>
        </row>
        <row r="460">
          <cell r="C460" t="str">
            <v>ст.20</v>
          </cell>
          <cell r="D460" t="str">
            <v>5,7х1060</v>
          </cell>
          <cell r="F460">
            <v>300</v>
          </cell>
          <cell r="G460">
            <v>4650</v>
          </cell>
          <cell r="K460">
            <v>5286.75</v>
          </cell>
        </row>
        <row r="461">
          <cell r="C461" t="str">
            <v>ст.20</v>
          </cell>
          <cell r="D461" t="str">
            <v>5,7х1375</v>
          </cell>
          <cell r="F461">
            <v>900</v>
          </cell>
          <cell r="G461">
            <v>4650</v>
          </cell>
          <cell r="K461">
            <v>5226.8999999999996</v>
          </cell>
        </row>
        <row r="462">
          <cell r="C462" t="str">
            <v>ст.10</v>
          </cell>
          <cell r="D462" t="str">
            <v>5,7х1485</v>
          </cell>
          <cell r="F462">
            <v>300</v>
          </cell>
          <cell r="G462">
            <v>4650</v>
          </cell>
          <cell r="K462">
            <v>5226.8999999999996</v>
          </cell>
        </row>
        <row r="463">
          <cell r="C463" t="str">
            <v>ст.20</v>
          </cell>
          <cell r="D463" t="str">
            <v>5,7х1485</v>
          </cell>
          <cell r="F463">
            <v>600</v>
          </cell>
          <cell r="G463">
            <v>4650</v>
          </cell>
          <cell r="K463">
            <v>5226.8999999999996</v>
          </cell>
        </row>
        <row r="464">
          <cell r="C464" t="str">
            <v>ст.20</v>
          </cell>
          <cell r="D464" t="str">
            <v>6,7х1370</v>
          </cell>
          <cell r="F464">
            <v>300</v>
          </cell>
          <cell r="G464">
            <v>4650</v>
          </cell>
          <cell r="K464">
            <v>5226.8999999999996</v>
          </cell>
        </row>
        <row r="465">
          <cell r="C465" t="str">
            <v>ст.20</v>
          </cell>
          <cell r="D465" t="str">
            <v>7,6х670</v>
          </cell>
          <cell r="F465">
            <v>1500</v>
          </cell>
          <cell r="G465">
            <v>4650</v>
          </cell>
          <cell r="K465">
            <v>5187</v>
          </cell>
        </row>
        <row r="466">
          <cell r="C466" t="str">
            <v>К270 В4-III 10 сп</v>
          </cell>
        </row>
        <row r="467">
          <cell r="C467" t="str">
            <v>17Г1С-У</v>
          </cell>
          <cell r="D467" t="str">
            <v>12х1660</v>
          </cell>
          <cell r="F467">
            <v>3846</v>
          </cell>
          <cell r="G467">
            <v>5650</v>
          </cell>
          <cell r="K467">
            <v>6215.0000000000009</v>
          </cell>
        </row>
        <row r="468">
          <cell r="C468" t="str">
            <v>17Г1С-У</v>
          </cell>
          <cell r="D468" t="str">
            <v>15х1660</v>
          </cell>
          <cell r="F468">
            <v>124</v>
          </cell>
          <cell r="G468">
            <v>5650</v>
          </cell>
          <cell r="K468">
            <v>6215.0000000000009</v>
          </cell>
        </row>
        <row r="469">
          <cell r="C469" t="str">
            <v>17Г1СА-У</v>
          </cell>
          <cell r="D469" t="str">
            <v>14,3х1660</v>
          </cell>
          <cell r="F469">
            <v>8866</v>
          </cell>
          <cell r="G469">
            <v>5650</v>
          </cell>
          <cell r="K469">
            <v>6215.0000000000009</v>
          </cell>
        </row>
        <row r="470">
          <cell r="C470" t="str">
            <v>06ГФБАА</v>
          </cell>
          <cell r="D470" t="str">
            <v>12х1660</v>
          </cell>
          <cell r="F470">
            <v>992</v>
          </cell>
          <cell r="G470">
            <v>8770</v>
          </cell>
          <cell r="K470">
            <v>9647</v>
          </cell>
        </row>
        <row r="471">
          <cell r="C471" t="str">
            <v>17Г1СА</v>
          </cell>
          <cell r="D471" t="str">
            <v>8х1250</v>
          </cell>
          <cell r="F471">
            <v>868</v>
          </cell>
          <cell r="G471">
            <v>5650</v>
          </cell>
          <cell r="K471">
            <v>6215.0000000000009</v>
          </cell>
        </row>
        <row r="472">
          <cell r="C472" t="str">
            <v>17Г1СА</v>
          </cell>
          <cell r="D472" t="str">
            <v>9х1250</v>
          </cell>
          <cell r="F472">
            <v>1984</v>
          </cell>
          <cell r="G472">
            <v>5650</v>
          </cell>
          <cell r="K472">
            <v>6215.0000000000009</v>
          </cell>
        </row>
        <row r="473">
          <cell r="C473" t="str">
            <v>17Г1СА-У</v>
          </cell>
          <cell r="D473" t="str">
            <v>11х1250</v>
          </cell>
          <cell r="F473">
            <v>1302</v>
          </cell>
          <cell r="G473">
            <v>5650</v>
          </cell>
          <cell r="K473">
            <v>6215.0000000000009</v>
          </cell>
        </row>
        <row r="474">
          <cell r="C474" t="str">
            <v>К270 В4-IV 3 сп</v>
          </cell>
        </row>
        <row r="475">
          <cell r="C475" t="str">
            <v>декабрь</v>
          </cell>
        </row>
        <row r="476">
          <cell r="C476" t="str">
            <v>17Г1С</v>
          </cell>
          <cell r="D476" t="str">
            <v>9х1250</v>
          </cell>
          <cell r="F476">
            <v>186</v>
          </cell>
          <cell r="G476">
            <v>5650</v>
          </cell>
          <cell r="K476">
            <v>6215.0000000000009</v>
          </cell>
        </row>
        <row r="477">
          <cell r="C477" t="str">
            <v>17Г1С-У</v>
          </cell>
          <cell r="D477" t="str">
            <v>12Х1630</v>
          </cell>
          <cell r="F477">
            <v>1054</v>
          </cell>
          <cell r="G477">
            <v>5650</v>
          </cell>
          <cell r="K477">
            <v>6215.0000000000009</v>
          </cell>
        </row>
        <row r="478">
          <cell r="C478" t="str">
            <v>17Г1С-У</v>
          </cell>
          <cell r="D478" t="str">
            <v>12х1660</v>
          </cell>
          <cell r="F478">
            <v>1364</v>
          </cell>
          <cell r="G478">
            <v>5650</v>
          </cell>
          <cell r="K478">
            <v>6215.0000000000009</v>
          </cell>
        </row>
        <row r="479">
          <cell r="C479" t="str">
            <v>17Г1С-У</v>
          </cell>
          <cell r="D479" t="str">
            <v>12,4х1660</v>
          </cell>
          <cell r="F479">
            <v>1922</v>
          </cell>
          <cell r="G479">
            <v>5650</v>
          </cell>
          <cell r="K479">
            <v>6215.0000000000009</v>
          </cell>
        </row>
        <row r="480">
          <cell r="C480" t="str">
            <v>17Г1СА-У</v>
          </cell>
          <cell r="D480" t="str">
            <v>8х1250</v>
          </cell>
          <cell r="F480">
            <v>2108</v>
          </cell>
          <cell r="G480">
            <v>5650</v>
          </cell>
          <cell r="K480">
            <v>6215.0000000000009</v>
          </cell>
        </row>
        <row r="481">
          <cell r="C481" t="str">
            <v>17Г1СА-У</v>
          </cell>
          <cell r="D481" t="str">
            <v>11х1250</v>
          </cell>
          <cell r="F481">
            <v>992</v>
          </cell>
          <cell r="G481">
            <v>5650</v>
          </cell>
          <cell r="K481">
            <v>6215.0000000000009</v>
          </cell>
        </row>
        <row r="482">
          <cell r="C482" t="str">
            <v>17Г1СА-У</v>
          </cell>
          <cell r="D482" t="str">
            <v>14х1660</v>
          </cell>
          <cell r="F482">
            <v>1674</v>
          </cell>
          <cell r="G482">
            <v>5650</v>
          </cell>
          <cell r="K482">
            <v>6215.0000000000009</v>
          </cell>
        </row>
        <row r="483">
          <cell r="C483" t="str">
            <v>17Г1СА-У</v>
          </cell>
          <cell r="D483" t="str">
            <v>14,3х1660</v>
          </cell>
          <cell r="F483">
            <v>4340</v>
          </cell>
          <cell r="G483">
            <v>5650</v>
          </cell>
          <cell r="K483">
            <v>6215.0000000000009</v>
          </cell>
        </row>
        <row r="484">
          <cell r="C484" t="str">
            <v>3сп5</v>
          </cell>
          <cell r="D484" t="str">
            <v>12х1250</v>
          </cell>
          <cell r="F484">
            <v>744</v>
          </cell>
          <cell r="G484">
            <v>4950</v>
          </cell>
          <cell r="K484">
            <v>5445</v>
          </cell>
        </row>
        <row r="485">
          <cell r="C485" t="str">
            <v>3сп5</v>
          </cell>
          <cell r="D485" t="str">
            <v>14х1660</v>
          </cell>
          <cell r="F485">
            <v>558</v>
          </cell>
          <cell r="G485">
            <v>4950</v>
          </cell>
          <cell r="K485">
            <v>5445</v>
          </cell>
        </row>
        <row r="486">
          <cell r="C486" t="str">
            <v>06ГФБАА</v>
          </cell>
          <cell r="D486" t="str">
            <v>9Х1250</v>
          </cell>
          <cell r="F486">
            <v>496</v>
          </cell>
          <cell r="G486">
            <v>8770</v>
          </cell>
          <cell r="K486">
            <v>9647</v>
          </cell>
        </row>
        <row r="487">
          <cell r="C487" t="str">
            <v>10Г2ФБ</v>
          </cell>
          <cell r="D487" t="str">
            <v>14х1660</v>
          </cell>
          <cell r="F487">
            <v>124</v>
          </cell>
          <cell r="G487">
            <v>6300</v>
          </cell>
          <cell r="K487">
            <v>6930.0000000000009</v>
          </cell>
        </row>
        <row r="488">
          <cell r="C488" t="str">
            <v>10Г2ФБ</v>
          </cell>
          <cell r="D488" t="str">
            <v>15,7х1660</v>
          </cell>
          <cell r="F488">
            <v>1736</v>
          </cell>
          <cell r="G488">
            <v>6300</v>
          </cell>
          <cell r="K488">
            <v>6930.0000000000009</v>
          </cell>
        </row>
        <row r="489">
          <cell r="C489" t="str">
            <v>17Г1СА-У</v>
          </cell>
          <cell r="D489" t="str">
            <v>14,6х1660</v>
          </cell>
          <cell r="F489">
            <v>6138</v>
          </cell>
          <cell r="G489">
            <v>5650</v>
          </cell>
          <cell r="K489">
            <v>6215.0000000000009</v>
          </cell>
        </row>
        <row r="490">
          <cell r="C490" t="str">
            <v>ст.10</v>
          </cell>
        </row>
        <row r="491">
          <cell r="C491" t="str">
            <v>К270 В4-III 10 сп</v>
          </cell>
          <cell r="D491" t="str">
            <v>0,97х660</v>
          </cell>
          <cell r="F491">
            <v>120</v>
          </cell>
          <cell r="G491">
            <v>5937</v>
          </cell>
          <cell r="K491">
            <v>6233.85</v>
          </cell>
        </row>
        <row r="492">
          <cell r="C492" t="str">
            <v>К270 В4-III 10 сп</v>
          </cell>
          <cell r="D492" t="str">
            <v>1,16х640</v>
          </cell>
          <cell r="F492">
            <v>60</v>
          </cell>
          <cell r="G492">
            <v>5937</v>
          </cell>
          <cell r="K492">
            <v>6233.85</v>
          </cell>
        </row>
        <row r="493">
          <cell r="C493" t="str">
            <v>К270 В4-III 10 сп</v>
          </cell>
          <cell r="D493" t="str">
            <v>1,6х1255</v>
          </cell>
          <cell r="F493">
            <v>60</v>
          </cell>
          <cell r="G493">
            <v>5937</v>
          </cell>
          <cell r="K493">
            <v>6233.85</v>
          </cell>
        </row>
        <row r="494">
          <cell r="C494" t="str">
            <v>К270 В4-III 10 сп</v>
          </cell>
          <cell r="D494" t="str">
            <v>1,16х730</v>
          </cell>
          <cell r="F494">
            <v>240</v>
          </cell>
          <cell r="G494">
            <v>5937</v>
          </cell>
          <cell r="K494">
            <v>6233.85</v>
          </cell>
        </row>
        <row r="495">
          <cell r="C495" t="str">
            <v>К270 В4-III 10 сп</v>
          </cell>
          <cell r="D495" t="str">
            <v>1,45х1255</v>
          </cell>
          <cell r="F495">
            <v>240</v>
          </cell>
          <cell r="G495">
            <v>5937</v>
          </cell>
          <cell r="K495">
            <v>6233.85</v>
          </cell>
        </row>
        <row r="496">
          <cell r="C496" t="str">
            <v>К270 В4-III 10 сп</v>
          </cell>
          <cell r="D496" t="str">
            <v>1,45х1225</v>
          </cell>
          <cell r="F496">
            <v>180</v>
          </cell>
          <cell r="G496">
            <v>5937</v>
          </cell>
          <cell r="K496">
            <v>6233.85</v>
          </cell>
        </row>
        <row r="497">
          <cell r="C497" t="str">
            <v>К270 В4-III 10 сп</v>
          </cell>
          <cell r="D497" t="str">
            <v>1,45х650</v>
          </cell>
          <cell r="F497">
            <v>300</v>
          </cell>
          <cell r="G497">
            <v>5937</v>
          </cell>
          <cell r="K497">
            <v>6233.85</v>
          </cell>
        </row>
        <row r="498">
          <cell r="C498" t="str">
            <v>К270 В4-III 10 сп</v>
          </cell>
          <cell r="D498" t="str">
            <v>1,95х1200</v>
          </cell>
          <cell r="F498">
            <v>60</v>
          </cell>
          <cell r="G498">
            <v>5738</v>
          </cell>
          <cell r="K498">
            <v>6024.9</v>
          </cell>
        </row>
        <row r="499">
          <cell r="C499" t="str">
            <v>К270 В4-III 10 сп</v>
          </cell>
          <cell r="D499" t="str">
            <v>2,5х1265</v>
          </cell>
          <cell r="F499">
            <v>300</v>
          </cell>
          <cell r="G499">
            <v>5738</v>
          </cell>
          <cell r="K499">
            <v>6024.9</v>
          </cell>
        </row>
        <row r="500">
          <cell r="C500" t="str">
            <v>К270 В4-III 08 кп</v>
          </cell>
          <cell r="D500" t="str">
            <v>1,5х1200</v>
          </cell>
          <cell r="F500">
            <v>60</v>
          </cell>
          <cell r="G500">
            <v>5937</v>
          </cell>
          <cell r="K500">
            <v>6233.85</v>
          </cell>
        </row>
        <row r="501">
          <cell r="C501" t="str">
            <v>К270 В4-III 08 кп</v>
          </cell>
          <cell r="D501" t="str">
            <v>1,5х1225</v>
          </cell>
          <cell r="F501">
            <v>240</v>
          </cell>
          <cell r="G501">
            <v>5937</v>
          </cell>
          <cell r="K501">
            <v>6233.85</v>
          </cell>
        </row>
        <row r="502">
          <cell r="C502" t="str">
            <v>К270 В4-III 08 кп</v>
          </cell>
          <cell r="D502" t="str">
            <v>2,0х1210</v>
          </cell>
          <cell r="F502">
            <v>120</v>
          </cell>
          <cell r="G502">
            <v>5738</v>
          </cell>
          <cell r="K502">
            <v>6024.9</v>
          </cell>
        </row>
        <row r="503">
          <cell r="C503" t="str">
            <v>В4-IV 08Ю ВГ</v>
          </cell>
          <cell r="D503" t="str">
            <v>1,0х660</v>
          </cell>
          <cell r="F503">
            <v>60</v>
          </cell>
          <cell r="G503">
            <v>5975</v>
          </cell>
          <cell r="K503">
            <v>6273.75</v>
          </cell>
        </row>
        <row r="504">
          <cell r="C504" t="str">
            <v>К270 В4-IV 3 сп</v>
          </cell>
          <cell r="D504" t="str">
            <v>2,85х1130</v>
          </cell>
          <cell r="F504">
            <v>240</v>
          </cell>
          <cell r="G504">
            <v>4650</v>
          </cell>
          <cell r="K504">
            <v>5047.3500000000004</v>
          </cell>
        </row>
        <row r="505">
          <cell r="C505" t="str">
            <v>К270 В4-IV 3 сп</v>
          </cell>
          <cell r="D505" t="str">
            <v>2,85х1200</v>
          </cell>
          <cell r="F505">
            <v>540</v>
          </cell>
          <cell r="G505">
            <v>4650</v>
          </cell>
          <cell r="K505">
            <v>5047.3500000000004</v>
          </cell>
        </row>
        <row r="506">
          <cell r="C506" t="str">
            <v>К270 В4-IV 3 сп</v>
          </cell>
          <cell r="D506" t="str">
            <v>3,3х1025</v>
          </cell>
          <cell r="F506">
            <v>240</v>
          </cell>
          <cell r="G506">
            <v>4650</v>
          </cell>
          <cell r="K506">
            <v>5047.3500000000004</v>
          </cell>
        </row>
        <row r="507">
          <cell r="C507" t="str">
            <v>К270 В4-IV 3 сп</v>
          </cell>
          <cell r="D507" t="str">
            <v>3,3х1120</v>
          </cell>
          <cell r="F507">
            <v>180</v>
          </cell>
          <cell r="G507">
            <v>4650</v>
          </cell>
          <cell r="K507">
            <v>5047.3500000000004</v>
          </cell>
        </row>
        <row r="508">
          <cell r="C508" t="str">
            <v>К270 В4-IV 3 сп</v>
          </cell>
          <cell r="D508" t="str">
            <v>3,3х1185</v>
          </cell>
          <cell r="F508">
            <v>120</v>
          </cell>
          <cell r="G508">
            <v>4650</v>
          </cell>
          <cell r="K508">
            <v>5047.3500000000004</v>
          </cell>
        </row>
        <row r="509">
          <cell r="C509" t="str">
            <v>К270 В4-IV 3 сп</v>
          </cell>
          <cell r="D509" t="str">
            <v>3,75х1025</v>
          </cell>
          <cell r="F509">
            <v>120</v>
          </cell>
          <cell r="G509">
            <v>4650</v>
          </cell>
          <cell r="K509">
            <v>5316.15</v>
          </cell>
        </row>
        <row r="510">
          <cell r="C510" t="str">
            <v>К270 В4-IV 3 сп</v>
          </cell>
          <cell r="D510" t="str">
            <v>3,75х1120</v>
          </cell>
          <cell r="F510">
            <v>120</v>
          </cell>
          <cell r="G510">
            <v>4650</v>
          </cell>
          <cell r="K510">
            <v>5316.15</v>
          </cell>
        </row>
        <row r="511">
          <cell r="C511" t="str">
            <v>К270 В4-IV 3 сп</v>
          </cell>
          <cell r="D511" t="str">
            <v>3,75х1185</v>
          </cell>
          <cell r="F511">
            <v>60</v>
          </cell>
          <cell r="G511">
            <v>4650</v>
          </cell>
          <cell r="K511">
            <v>5316.15</v>
          </cell>
        </row>
        <row r="512">
          <cell r="C512" t="str">
            <v>К270 В4-IV 10 сп</v>
          </cell>
          <cell r="D512" t="str">
            <v>2,85х1030</v>
          </cell>
          <cell r="F512">
            <v>120</v>
          </cell>
          <cell r="G512">
            <v>4650</v>
          </cell>
          <cell r="K512">
            <v>5316.15</v>
          </cell>
        </row>
        <row r="513">
          <cell r="C513" t="str">
            <v>К270 В4-IV 10 сп</v>
          </cell>
          <cell r="D513" t="str">
            <v>2,85х1130</v>
          </cell>
          <cell r="F513">
            <v>60</v>
          </cell>
          <cell r="G513">
            <v>4650</v>
          </cell>
          <cell r="K513">
            <v>5316.15</v>
          </cell>
        </row>
        <row r="514">
          <cell r="C514" t="str">
            <v>К270 В4-IV 10 сп</v>
          </cell>
          <cell r="D514" t="str">
            <v>2,85х1200</v>
          </cell>
          <cell r="F514">
            <v>60</v>
          </cell>
          <cell r="G514">
            <v>4650</v>
          </cell>
          <cell r="K514">
            <v>5316.15</v>
          </cell>
        </row>
        <row r="515">
          <cell r="C515" t="str">
            <v>К270 В4-IV 10 сп</v>
          </cell>
          <cell r="D515" t="str">
            <v>3,3х1025</v>
          </cell>
          <cell r="F515">
            <v>480</v>
          </cell>
          <cell r="G515">
            <v>4650</v>
          </cell>
          <cell r="K515">
            <v>5316.15</v>
          </cell>
        </row>
        <row r="516">
          <cell r="C516" t="str">
            <v>К270 В4-IV 10 сп</v>
          </cell>
          <cell r="D516" t="str">
            <v>3,3х1185</v>
          </cell>
          <cell r="F516">
            <v>120</v>
          </cell>
          <cell r="G516">
            <v>4650</v>
          </cell>
          <cell r="K516">
            <v>5316.15</v>
          </cell>
        </row>
        <row r="517">
          <cell r="C517" t="str">
            <v>К270 В4-IV 10 сп</v>
          </cell>
          <cell r="D517" t="str">
            <v>3,3х1120</v>
          </cell>
          <cell r="F517">
            <v>240</v>
          </cell>
          <cell r="G517">
            <v>4650</v>
          </cell>
          <cell r="K517">
            <v>5316.15</v>
          </cell>
        </row>
        <row r="518">
          <cell r="C518" t="str">
            <v>К270 В4-IV 10 сп</v>
          </cell>
          <cell r="D518" t="str">
            <v>3,75х1025</v>
          </cell>
          <cell r="F518">
            <v>240</v>
          </cell>
          <cell r="G518">
            <v>4650</v>
          </cell>
          <cell r="K518">
            <v>5316.15</v>
          </cell>
        </row>
        <row r="519">
          <cell r="C519" t="str">
            <v>К270 В4-IV 10 сп</v>
          </cell>
          <cell r="D519" t="str">
            <v>3,75х1120</v>
          </cell>
          <cell r="F519">
            <v>120</v>
          </cell>
          <cell r="G519">
            <v>4650</v>
          </cell>
          <cell r="K519">
            <v>5316.15</v>
          </cell>
        </row>
        <row r="520">
          <cell r="C520" t="str">
            <v>К270 В4-IV 10 сп</v>
          </cell>
          <cell r="D520" t="str">
            <v>3,75х1185</v>
          </cell>
          <cell r="F520">
            <v>120</v>
          </cell>
          <cell r="G520">
            <v>4650</v>
          </cell>
          <cell r="K520">
            <v>5316.15</v>
          </cell>
        </row>
        <row r="521">
          <cell r="C521" t="str">
            <v>К270 В4-IV 10 сп</v>
          </cell>
          <cell r="D521" t="str">
            <v>3,75х1505</v>
          </cell>
          <cell r="F521">
            <v>120</v>
          </cell>
          <cell r="G521">
            <v>4650</v>
          </cell>
          <cell r="K521">
            <v>5316.15</v>
          </cell>
        </row>
        <row r="522">
          <cell r="C522" t="str">
            <v>К270 В4-IV 20 сп</v>
          </cell>
          <cell r="D522" t="str">
            <v>3,2х1450</v>
          </cell>
          <cell r="F522">
            <v>360</v>
          </cell>
          <cell r="G522">
            <v>4650</v>
          </cell>
          <cell r="K522">
            <v>5316.15</v>
          </cell>
        </row>
        <row r="523">
          <cell r="C523" t="str">
            <v>ст.20</v>
          </cell>
          <cell r="D523" t="str">
            <v>4,25х1505</v>
          </cell>
          <cell r="F523">
            <v>300</v>
          </cell>
          <cell r="G523">
            <v>4650</v>
          </cell>
          <cell r="K523">
            <v>5286.75</v>
          </cell>
        </row>
        <row r="524">
          <cell r="C524" t="str">
            <v>09Г2С</v>
          </cell>
          <cell r="D524" t="str">
            <v>4.7х1380</v>
          </cell>
          <cell r="F524">
            <v>1020</v>
          </cell>
          <cell r="G524">
            <v>5700</v>
          </cell>
          <cell r="K524">
            <v>5985</v>
          </cell>
        </row>
        <row r="525">
          <cell r="C525" t="str">
            <v>22ГЮ</v>
          </cell>
          <cell r="D525" t="str">
            <v>6.5х1400</v>
          </cell>
          <cell r="F525">
            <v>300</v>
          </cell>
          <cell r="G525">
            <v>6200</v>
          </cell>
          <cell r="K525">
            <v>6510</v>
          </cell>
        </row>
        <row r="526">
          <cell r="C526" t="str">
            <v>январь</v>
          </cell>
        </row>
        <row r="527">
          <cell r="C527" t="str">
            <v>К270 В4-III 10 сп</v>
          </cell>
          <cell r="D527" t="str">
            <v>0,97х660</v>
          </cell>
          <cell r="F527">
            <v>120</v>
          </cell>
          <cell r="G527">
            <v>5937</v>
          </cell>
          <cell r="K527">
            <v>6233.85</v>
          </cell>
        </row>
        <row r="528">
          <cell r="C528" t="str">
            <v>К270 В4-III 10 сп</v>
          </cell>
          <cell r="D528" t="str">
            <v>1,16х660</v>
          </cell>
          <cell r="F528">
            <v>60</v>
          </cell>
          <cell r="G528">
            <v>5937</v>
          </cell>
          <cell r="K528">
            <v>6233.85</v>
          </cell>
        </row>
        <row r="529">
          <cell r="C529" t="str">
            <v>К270 В4-III 10 сп</v>
          </cell>
          <cell r="D529" t="str">
            <v>1,16х730</v>
          </cell>
          <cell r="F529">
            <v>120</v>
          </cell>
          <cell r="G529">
            <v>5937</v>
          </cell>
          <cell r="K529">
            <v>6233.85</v>
          </cell>
        </row>
        <row r="530">
          <cell r="C530" t="str">
            <v>К270 В4-III 10 сп</v>
          </cell>
          <cell r="D530" t="str">
            <v>1,45х1255</v>
          </cell>
          <cell r="F530">
            <v>60</v>
          </cell>
          <cell r="G530">
            <v>5937</v>
          </cell>
          <cell r="K530">
            <v>6233.85</v>
          </cell>
        </row>
        <row r="531">
          <cell r="C531" t="str">
            <v>К270 В4-III 10 сп</v>
          </cell>
          <cell r="D531" t="str">
            <v>1,45х1225</v>
          </cell>
          <cell r="F531">
            <v>60</v>
          </cell>
          <cell r="G531">
            <v>5937</v>
          </cell>
          <cell r="K531">
            <v>6233.85</v>
          </cell>
        </row>
        <row r="532">
          <cell r="C532" t="str">
            <v>К270 В4-III 10 сп</v>
          </cell>
          <cell r="D532" t="str">
            <v>1,45х650</v>
          </cell>
          <cell r="F532">
            <v>120</v>
          </cell>
          <cell r="G532">
            <v>5937</v>
          </cell>
          <cell r="K532">
            <v>6233.85</v>
          </cell>
        </row>
        <row r="533">
          <cell r="C533" t="str">
            <v>К270 В4-III 10 сп</v>
          </cell>
          <cell r="D533" t="str">
            <v>1,95х1200</v>
          </cell>
          <cell r="F533">
            <v>120</v>
          </cell>
          <cell r="G533">
            <v>5738</v>
          </cell>
          <cell r="K533">
            <v>6024.9</v>
          </cell>
        </row>
        <row r="534">
          <cell r="C534" t="str">
            <v>К270 В4-III 10 сп</v>
          </cell>
          <cell r="D534" t="str">
            <v>2,5х1265</v>
          </cell>
          <cell r="F534">
            <v>180</v>
          </cell>
          <cell r="G534">
            <v>5738</v>
          </cell>
          <cell r="K534">
            <v>6024.9</v>
          </cell>
        </row>
        <row r="535">
          <cell r="C535" t="str">
            <v>К270 В4-III 08 кп</v>
          </cell>
          <cell r="D535" t="str">
            <v>1,5х1200</v>
          </cell>
          <cell r="F535">
            <v>60</v>
          </cell>
          <cell r="G535">
            <v>5937</v>
          </cell>
          <cell r="K535">
            <v>6233.85</v>
          </cell>
        </row>
        <row r="536">
          <cell r="C536" t="str">
            <v>К270 В4-III 08 кп</v>
          </cell>
          <cell r="D536" t="str">
            <v>1,5х1225</v>
          </cell>
          <cell r="F536">
            <v>60</v>
          </cell>
          <cell r="G536">
            <v>5937</v>
          </cell>
          <cell r="K536">
            <v>6233.85</v>
          </cell>
        </row>
        <row r="537">
          <cell r="C537" t="str">
            <v>К270 В4-III 08 кп</v>
          </cell>
          <cell r="D537" t="str">
            <v>2,0х1210</v>
          </cell>
          <cell r="F537">
            <v>60</v>
          </cell>
          <cell r="G537">
            <v>5738</v>
          </cell>
          <cell r="K537">
            <v>6024.9</v>
          </cell>
        </row>
        <row r="538">
          <cell r="C538" t="str">
            <v>В4-IV 08Ю ВГ</v>
          </cell>
          <cell r="D538" t="str">
            <v>1,0х660</v>
          </cell>
          <cell r="F538">
            <v>180</v>
          </cell>
          <cell r="G538">
            <v>5975</v>
          </cell>
          <cell r="K538">
            <v>6273.75</v>
          </cell>
        </row>
        <row r="539">
          <cell r="C539" t="str">
            <v>В4-IV 08Ю ВГ</v>
          </cell>
          <cell r="D539" t="str">
            <v>1,5х1200</v>
          </cell>
          <cell r="F539">
            <v>60</v>
          </cell>
          <cell r="G539">
            <v>5975</v>
          </cell>
          <cell r="K539">
            <v>6273.75</v>
          </cell>
        </row>
        <row r="540">
          <cell r="C540" t="str">
            <v>К270 В4-IV 3 сп</v>
          </cell>
          <cell r="D540" t="str">
            <v>1,95х1200</v>
          </cell>
          <cell r="F540">
            <v>300</v>
          </cell>
          <cell r="G540">
            <v>4650</v>
          </cell>
          <cell r="K540">
            <v>5047.3500000000004</v>
          </cell>
        </row>
        <row r="541">
          <cell r="C541" t="str">
            <v>К270 В4-IV 3 сп</v>
          </cell>
          <cell r="D541" t="str">
            <v>2,85х1030</v>
          </cell>
          <cell r="F541">
            <v>120</v>
          </cell>
          <cell r="G541">
            <v>4650</v>
          </cell>
          <cell r="K541">
            <v>5047.3500000000004</v>
          </cell>
        </row>
        <row r="542">
          <cell r="C542" t="str">
            <v>К270 В4-IV 3 сп</v>
          </cell>
          <cell r="D542" t="str">
            <v>2,85х1130</v>
          </cell>
          <cell r="F542">
            <v>480</v>
          </cell>
          <cell r="G542">
            <v>4650</v>
          </cell>
          <cell r="K542">
            <v>5047.3500000000004</v>
          </cell>
        </row>
        <row r="543">
          <cell r="C543" t="str">
            <v>К270 В4-IV 3 сп</v>
          </cell>
          <cell r="D543" t="str">
            <v>2,85х1200</v>
          </cell>
          <cell r="F543">
            <v>600</v>
          </cell>
          <cell r="G543">
            <v>4650</v>
          </cell>
          <cell r="K543">
            <v>5047.3500000000004</v>
          </cell>
        </row>
        <row r="544">
          <cell r="C544" t="str">
            <v>К270 В4-IV 3 сп</v>
          </cell>
          <cell r="D544" t="str">
            <v>3,3х1025</v>
          </cell>
          <cell r="F544">
            <v>600</v>
          </cell>
          <cell r="G544">
            <v>4650</v>
          </cell>
          <cell r="K544">
            <v>5047.3500000000004</v>
          </cell>
        </row>
        <row r="545">
          <cell r="C545" t="str">
            <v>К270 В4-IV 10 сп</v>
          </cell>
          <cell r="D545" t="str">
            <v>2,85х1030</v>
          </cell>
          <cell r="F545">
            <v>60</v>
          </cell>
          <cell r="G545">
            <v>4650</v>
          </cell>
          <cell r="K545">
            <v>5316.15</v>
          </cell>
        </row>
        <row r="546">
          <cell r="C546" t="str">
            <v>К270 В4-IV 10 сп</v>
          </cell>
          <cell r="D546" t="str">
            <v>2,85х1130</v>
          </cell>
          <cell r="F546">
            <v>60</v>
          </cell>
          <cell r="G546">
            <v>4650</v>
          </cell>
          <cell r="K546">
            <v>5316.15</v>
          </cell>
        </row>
        <row r="547">
          <cell r="C547" t="str">
            <v>К270 В4-IV 10 сп</v>
          </cell>
          <cell r="D547" t="str">
            <v>2,85х1200</v>
          </cell>
          <cell r="F547">
            <v>180</v>
          </cell>
          <cell r="G547">
            <v>4650</v>
          </cell>
          <cell r="K547">
            <v>5316.15</v>
          </cell>
        </row>
        <row r="548">
          <cell r="C548" t="str">
            <v>К270 В4-IV 10 сп</v>
          </cell>
          <cell r="D548" t="str">
            <v>3,3х1025</v>
          </cell>
          <cell r="F548">
            <v>600</v>
          </cell>
          <cell r="G548">
            <v>4650</v>
          </cell>
          <cell r="K548">
            <v>5316.15</v>
          </cell>
        </row>
        <row r="549">
          <cell r="C549" t="str">
            <v>К270 В4-IV 10 сп</v>
          </cell>
          <cell r="D549" t="str">
            <v>3,3х1185</v>
          </cell>
          <cell r="F549">
            <v>120</v>
          </cell>
          <cell r="G549">
            <v>4650</v>
          </cell>
          <cell r="K549">
            <v>5316.15</v>
          </cell>
        </row>
        <row r="550">
          <cell r="C550" t="str">
            <v>К270 В4-IV 10 сп</v>
          </cell>
          <cell r="D550" t="str">
            <v>3,3х1120</v>
          </cell>
          <cell r="F550">
            <v>240</v>
          </cell>
          <cell r="G550">
            <v>4650</v>
          </cell>
          <cell r="K550">
            <v>5316.15</v>
          </cell>
        </row>
        <row r="551">
          <cell r="C551" t="str">
            <v>К270 В4-IV 10 сп</v>
          </cell>
          <cell r="D551" t="str">
            <v>3,75х1025</v>
          </cell>
          <cell r="F551">
            <v>300</v>
          </cell>
          <cell r="G551">
            <v>4650</v>
          </cell>
          <cell r="K551">
            <v>5316.15</v>
          </cell>
        </row>
        <row r="552">
          <cell r="C552" t="str">
            <v>К270 В4-IV 10 сп</v>
          </cell>
          <cell r="D552" t="str">
            <v>3,75х1120</v>
          </cell>
          <cell r="F552">
            <v>240</v>
          </cell>
          <cell r="G552">
            <v>4650</v>
          </cell>
          <cell r="K552">
            <v>5316.15</v>
          </cell>
        </row>
        <row r="553">
          <cell r="C553" t="str">
            <v>К270 В4-IV 10 сп</v>
          </cell>
          <cell r="D553" t="str">
            <v>3,75х1185</v>
          </cell>
          <cell r="F553">
            <v>120</v>
          </cell>
          <cell r="G553">
            <v>4650</v>
          </cell>
          <cell r="K553">
            <v>5316.15</v>
          </cell>
        </row>
        <row r="554">
          <cell r="C554" t="str">
            <v>К270 В4-IV 10 сп</v>
          </cell>
          <cell r="D554" t="str">
            <v>3,75х1430</v>
          </cell>
          <cell r="F554">
            <v>120</v>
          </cell>
          <cell r="G554">
            <v>4650</v>
          </cell>
          <cell r="K554">
            <v>5316.15</v>
          </cell>
        </row>
        <row r="555">
          <cell r="C555" t="str">
            <v>К270 В4-IV 20</v>
          </cell>
          <cell r="D555" t="str">
            <v>3,75х1505</v>
          </cell>
          <cell r="F555">
            <v>240</v>
          </cell>
          <cell r="G555">
            <v>4650</v>
          </cell>
          <cell r="K555">
            <v>5316.15</v>
          </cell>
        </row>
        <row r="556">
          <cell r="C556" t="str">
            <v>ст.10</v>
          </cell>
          <cell r="D556" t="str">
            <v>4,25х1195</v>
          </cell>
          <cell r="F556">
            <v>240</v>
          </cell>
          <cell r="G556">
            <v>4650</v>
          </cell>
          <cell r="K556">
            <v>5286.75</v>
          </cell>
        </row>
        <row r="557">
          <cell r="C557" t="str">
            <v>ст.10</v>
          </cell>
          <cell r="D557" t="str">
            <v>4,25х1505</v>
          </cell>
          <cell r="F557">
            <v>300</v>
          </cell>
          <cell r="G557">
            <v>4650</v>
          </cell>
          <cell r="K557">
            <v>5286.75</v>
          </cell>
        </row>
        <row r="558">
          <cell r="C558" t="str">
            <v>ст.20</v>
          </cell>
          <cell r="D558" t="str">
            <v>4,25х1505</v>
          </cell>
          <cell r="F558">
            <v>240</v>
          </cell>
          <cell r="G558">
            <v>4650</v>
          </cell>
          <cell r="K558">
            <v>5286.75</v>
          </cell>
        </row>
        <row r="559">
          <cell r="C559" t="str">
            <v>ст.20</v>
          </cell>
          <cell r="D559" t="str">
            <v>4,7х1420</v>
          </cell>
          <cell r="F559">
            <v>120</v>
          </cell>
          <cell r="G559">
            <v>4650</v>
          </cell>
          <cell r="K559">
            <v>5286.75</v>
          </cell>
        </row>
        <row r="560">
          <cell r="C560" t="str">
            <v>ст.10</v>
          </cell>
          <cell r="D560" t="str">
            <v>5,7х1375</v>
          </cell>
          <cell r="F560">
            <v>300</v>
          </cell>
          <cell r="G560">
            <v>4650</v>
          </cell>
          <cell r="K560">
            <v>5226.8999999999996</v>
          </cell>
        </row>
        <row r="561">
          <cell r="C561" t="str">
            <v>апрель</v>
          </cell>
        </row>
        <row r="562">
          <cell r="C562" t="str">
            <v>17Г1СА-У</v>
          </cell>
          <cell r="D562" t="str">
            <v>9х1250</v>
          </cell>
          <cell r="F562">
            <v>1116</v>
          </cell>
          <cell r="G562">
            <v>5650</v>
          </cell>
          <cell r="K562">
            <v>6215.0000000000009</v>
          </cell>
        </row>
        <row r="563">
          <cell r="C563" t="str">
            <v>17Г1СА-У</v>
          </cell>
          <cell r="D563" t="str">
            <v>10х1250</v>
          </cell>
          <cell r="F563">
            <v>868</v>
          </cell>
          <cell r="G563">
            <v>5650</v>
          </cell>
          <cell r="K563">
            <v>6215.0000000000009</v>
          </cell>
        </row>
        <row r="564">
          <cell r="C564" t="str">
            <v>17Г1СА-У</v>
          </cell>
          <cell r="D564" t="str">
            <v>11х1250</v>
          </cell>
          <cell r="F564">
            <v>1178</v>
          </cell>
          <cell r="G564">
            <v>5650</v>
          </cell>
          <cell r="K564">
            <v>6215.0000000000009</v>
          </cell>
        </row>
        <row r="565">
          <cell r="C565" t="str">
            <v>17Г1СУ</v>
          </cell>
          <cell r="D565" t="str">
            <v>12х1660</v>
          </cell>
          <cell r="F565">
            <v>2170</v>
          </cell>
          <cell r="G565">
            <v>5650</v>
          </cell>
          <cell r="K565">
            <v>6215.0000000000009</v>
          </cell>
        </row>
        <row r="566">
          <cell r="C566" t="str">
            <v>17Г1СА-У</v>
          </cell>
          <cell r="D566" t="str">
            <v>14х1660</v>
          </cell>
          <cell r="F566">
            <v>2542</v>
          </cell>
          <cell r="G566">
            <v>5650</v>
          </cell>
          <cell r="K566">
            <v>6215.0000000000009</v>
          </cell>
        </row>
        <row r="567">
          <cell r="C567" t="str">
            <v>17Г1СА-У</v>
          </cell>
          <cell r="D567" t="str">
            <v>14,3х1660</v>
          </cell>
          <cell r="F567">
            <v>4030</v>
          </cell>
          <cell r="G567">
            <v>5650</v>
          </cell>
          <cell r="K567">
            <v>6215.0000000000009</v>
          </cell>
        </row>
        <row r="568">
          <cell r="C568" t="str">
            <v>17Г1СА-У</v>
          </cell>
          <cell r="D568" t="str">
            <v>14,6х1660</v>
          </cell>
          <cell r="F568">
            <v>4278</v>
          </cell>
          <cell r="G568">
            <v>5650</v>
          </cell>
          <cell r="K568">
            <v>6215.0000000000009</v>
          </cell>
        </row>
        <row r="569">
          <cell r="C569" t="str">
            <v>17Г1СУ</v>
          </cell>
          <cell r="D569" t="str">
            <v>12,4х1660</v>
          </cell>
          <cell r="F569">
            <v>930</v>
          </cell>
          <cell r="G569">
            <v>5650</v>
          </cell>
          <cell r="K569">
            <v>6215.0000000000009</v>
          </cell>
        </row>
        <row r="570">
          <cell r="C570" t="str">
            <v>17Г1САУ</v>
          </cell>
          <cell r="D570" t="str">
            <v>8х1050</v>
          </cell>
          <cell r="F570">
            <v>3162</v>
          </cell>
          <cell r="G570">
            <v>5650</v>
          </cell>
          <cell r="K570">
            <v>6215.0000000000009</v>
          </cell>
        </row>
        <row r="571">
          <cell r="C571" t="str">
            <v>17Г1СУ</v>
          </cell>
          <cell r="D571" t="str">
            <v>12х1660</v>
          </cell>
          <cell r="F571">
            <v>3782</v>
          </cell>
          <cell r="G571">
            <v>5650</v>
          </cell>
          <cell r="K571">
            <v>6215.0000000000009</v>
          </cell>
        </row>
        <row r="572">
          <cell r="C572" t="str">
            <v>3сп5</v>
          </cell>
          <cell r="D572" t="str">
            <v>12х1660</v>
          </cell>
          <cell r="F572">
            <v>744</v>
          </cell>
          <cell r="G572">
            <v>4950</v>
          </cell>
          <cell r="K572">
            <v>5445</v>
          </cell>
        </row>
        <row r="573">
          <cell r="C573" t="str">
            <v>17Г1СУ</v>
          </cell>
          <cell r="D573" t="str">
            <v>10,5х1660</v>
          </cell>
          <cell r="F573">
            <v>992</v>
          </cell>
          <cell r="G573">
            <v>5650</v>
          </cell>
          <cell r="K573">
            <v>6215.0000000000009</v>
          </cell>
        </row>
        <row r="574">
          <cell r="C574" t="str">
            <v>ст.20</v>
          </cell>
          <cell r="D574" t="str">
            <v>8х1250</v>
          </cell>
          <cell r="F574">
            <v>248</v>
          </cell>
          <cell r="G574">
            <v>5300</v>
          </cell>
          <cell r="K574">
            <v>5830.0000000000009</v>
          </cell>
        </row>
        <row r="575">
          <cell r="C575" t="str">
            <v>ст.20</v>
          </cell>
          <cell r="D575" t="str">
            <v>9х1250</v>
          </cell>
          <cell r="F575">
            <v>310</v>
          </cell>
          <cell r="G575">
            <v>5300</v>
          </cell>
          <cell r="K575">
            <v>5830.0000000000009</v>
          </cell>
        </row>
        <row r="576">
          <cell r="C576" t="str">
            <v>К270 В4-IV 3 сп</v>
          </cell>
        </row>
        <row r="577">
          <cell r="C577" t="str">
            <v>10Г2ФБ</v>
          </cell>
          <cell r="D577" t="str">
            <v>18,7х2500х24000</v>
          </cell>
          <cell r="F577">
            <v>300</v>
          </cell>
          <cell r="G577">
            <v>8600</v>
          </cell>
          <cell r="K577">
            <v>8600</v>
          </cell>
        </row>
        <row r="578">
          <cell r="C578" t="str">
            <v>К270 В4-IV 3 сп</v>
          </cell>
        </row>
        <row r="579">
          <cell r="C579" t="str">
            <v>февраль</v>
          </cell>
        </row>
        <row r="580">
          <cell r="C580" t="str">
            <v>К270 В4-III 10 сп</v>
          </cell>
          <cell r="D580" t="str">
            <v>0,97х660</v>
          </cell>
          <cell r="F580">
            <v>60</v>
          </cell>
          <cell r="G580">
            <v>5937</v>
          </cell>
          <cell r="K580">
            <v>6233.85</v>
          </cell>
        </row>
        <row r="581">
          <cell r="C581" t="str">
            <v>К270 В4-III 10 сп</v>
          </cell>
          <cell r="D581" t="str">
            <v>1,16х660</v>
          </cell>
          <cell r="F581">
            <v>60</v>
          </cell>
          <cell r="G581">
            <v>5937</v>
          </cell>
          <cell r="K581">
            <v>6233.85</v>
          </cell>
        </row>
        <row r="582">
          <cell r="C582" t="str">
            <v>К270 В4-III 10 сп</v>
          </cell>
          <cell r="D582" t="str">
            <v>1,16х730</v>
          </cell>
          <cell r="F582">
            <v>60</v>
          </cell>
          <cell r="G582">
            <v>5937</v>
          </cell>
          <cell r="K582">
            <v>6233.85</v>
          </cell>
        </row>
        <row r="583">
          <cell r="C583" t="str">
            <v>К270 В4-III 10 сп</v>
          </cell>
          <cell r="D583" t="str">
            <v>1,45х1225</v>
          </cell>
          <cell r="F583">
            <v>60</v>
          </cell>
          <cell r="G583">
            <v>5937</v>
          </cell>
          <cell r="K583">
            <v>6233.85</v>
          </cell>
        </row>
        <row r="584">
          <cell r="C584" t="str">
            <v>К270 В4-III 10 сп</v>
          </cell>
          <cell r="D584" t="str">
            <v>1,45х650</v>
          </cell>
          <cell r="F584">
            <v>120</v>
          </cell>
          <cell r="G584">
            <v>5937</v>
          </cell>
          <cell r="K584">
            <v>6233.85</v>
          </cell>
        </row>
        <row r="585">
          <cell r="C585" t="str">
            <v>К270 В4-III 10 сп</v>
          </cell>
          <cell r="D585" t="str">
            <v>1,95х1200</v>
          </cell>
          <cell r="F585">
            <v>120</v>
          </cell>
          <cell r="G585">
            <v>5738</v>
          </cell>
          <cell r="K585">
            <v>6024.9</v>
          </cell>
        </row>
        <row r="586">
          <cell r="C586" t="str">
            <v>К270 В4-III 10 сп</v>
          </cell>
          <cell r="D586" t="str">
            <v>2,5х1265</v>
          </cell>
          <cell r="F586">
            <v>240</v>
          </cell>
          <cell r="G586">
            <v>5738</v>
          </cell>
          <cell r="K586">
            <v>6024.9</v>
          </cell>
        </row>
        <row r="587">
          <cell r="C587" t="str">
            <v>В4-IV 08Ю ВГ</v>
          </cell>
          <cell r="D587" t="str">
            <v>1,0х660</v>
          </cell>
          <cell r="F587">
            <v>120</v>
          </cell>
          <cell r="G587">
            <v>5975</v>
          </cell>
          <cell r="K587">
            <v>6273.75</v>
          </cell>
        </row>
        <row r="588">
          <cell r="C588" t="str">
            <v>В4-IV 08Ю ВГ</v>
          </cell>
          <cell r="D588" t="str">
            <v>1,5х1200</v>
          </cell>
          <cell r="F588">
            <v>120</v>
          </cell>
          <cell r="G588">
            <v>5975</v>
          </cell>
          <cell r="K588">
            <v>6273.75</v>
          </cell>
        </row>
        <row r="589">
          <cell r="C589" t="str">
            <v>09Г2С</v>
          </cell>
          <cell r="D589" t="str">
            <v>7.6х670</v>
          </cell>
          <cell r="F589">
            <v>480</v>
          </cell>
          <cell r="G589">
            <v>5625</v>
          </cell>
          <cell r="K589">
            <v>5906.25</v>
          </cell>
        </row>
        <row r="590">
          <cell r="C590" t="str">
            <v>ст.10</v>
          </cell>
          <cell r="D590" t="str">
            <v>7.6х670</v>
          </cell>
          <cell r="F590">
            <v>600</v>
          </cell>
          <cell r="G590">
            <v>4650</v>
          </cell>
          <cell r="K590">
            <v>5187</v>
          </cell>
        </row>
        <row r="591">
          <cell r="C591" t="str">
            <v>К270 В4-IV 3 сп</v>
          </cell>
          <cell r="D591" t="str">
            <v>1.95х1200</v>
          </cell>
          <cell r="F591">
            <v>240</v>
          </cell>
          <cell r="G591">
            <v>4650</v>
          </cell>
          <cell r="K591">
            <v>5047.3500000000004</v>
          </cell>
        </row>
        <row r="592">
          <cell r="C592" t="str">
            <v>К270 В4-IV 3 сп</v>
          </cell>
          <cell r="D592" t="str">
            <v>2,85х1030</v>
          </cell>
          <cell r="F592">
            <v>300</v>
          </cell>
          <cell r="G592">
            <v>4650</v>
          </cell>
          <cell r="K592">
            <v>5047.3500000000004</v>
          </cell>
        </row>
        <row r="593">
          <cell r="C593" t="str">
            <v>К270 В4-IV 3 сп</v>
          </cell>
          <cell r="D593" t="str">
            <v>2,85х1130</v>
          </cell>
          <cell r="F593">
            <v>300</v>
          </cell>
          <cell r="G593">
            <v>4650</v>
          </cell>
          <cell r="K593">
            <v>5047.3500000000004</v>
          </cell>
        </row>
        <row r="594">
          <cell r="C594" t="str">
            <v>К270 В4-IV 3 сп</v>
          </cell>
          <cell r="D594" t="str">
            <v>2,85х1200</v>
          </cell>
          <cell r="F594">
            <v>660</v>
          </cell>
          <cell r="G594">
            <v>4650</v>
          </cell>
          <cell r="K594">
            <v>5047.3500000000004</v>
          </cell>
        </row>
        <row r="595">
          <cell r="C595" t="str">
            <v>К270 В4-IV 3 сп</v>
          </cell>
          <cell r="D595" t="str">
            <v>3,3х1025</v>
          </cell>
          <cell r="F595">
            <v>360</v>
          </cell>
          <cell r="G595">
            <v>4650</v>
          </cell>
          <cell r="K595">
            <v>5047.3500000000004</v>
          </cell>
        </row>
        <row r="596">
          <cell r="C596" t="str">
            <v>К270 В4-IV 10 сп</v>
          </cell>
          <cell r="D596" t="str">
            <v>2,85х1030</v>
          </cell>
          <cell r="F596">
            <v>120</v>
          </cell>
          <cell r="G596">
            <v>4650</v>
          </cell>
          <cell r="K596">
            <v>5316.15</v>
          </cell>
        </row>
        <row r="597">
          <cell r="C597" t="str">
            <v>К270 В4-IV 10 сп</v>
          </cell>
          <cell r="D597" t="str">
            <v>3,3х1025</v>
          </cell>
          <cell r="F597">
            <v>540</v>
          </cell>
          <cell r="G597">
            <v>4650</v>
          </cell>
          <cell r="K597">
            <v>5316.15</v>
          </cell>
        </row>
        <row r="598">
          <cell r="C598" t="str">
            <v>К270 В4-IV 10 сп</v>
          </cell>
          <cell r="D598" t="str">
            <v>3,3х1120</v>
          </cell>
          <cell r="F598">
            <v>240</v>
          </cell>
          <cell r="G598">
            <v>4650</v>
          </cell>
          <cell r="K598">
            <v>5316.15</v>
          </cell>
        </row>
        <row r="599">
          <cell r="C599" t="str">
            <v>К270 В4-IV 10 сп</v>
          </cell>
          <cell r="D599" t="str">
            <v>3,3х1185</v>
          </cell>
          <cell r="F599">
            <v>120</v>
          </cell>
          <cell r="G599">
            <v>4650</v>
          </cell>
          <cell r="K599">
            <v>5316.15</v>
          </cell>
        </row>
        <row r="600">
          <cell r="C600" t="str">
            <v>К270 В4-IV 10 сп</v>
          </cell>
          <cell r="D600" t="str">
            <v>3,75х1025</v>
          </cell>
          <cell r="F600">
            <v>300</v>
          </cell>
          <cell r="G600">
            <v>4650</v>
          </cell>
          <cell r="K600">
            <v>5316.15</v>
          </cell>
        </row>
        <row r="601">
          <cell r="C601" t="str">
            <v>К270 В4-IV 10 сп</v>
          </cell>
          <cell r="D601" t="str">
            <v>3,75х1120</v>
          </cell>
          <cell r="F601">
            <v>120</v>
          </cell>
          <cell r="G601">
            <v>4650</v>
          </cell>
          <cell r="K601">
            <v>5316.15</v>
          </cell>
        </row>
        <row r="602">
          <cell r="C602" t="str">
            <v>К270 В4-IV 10 сп</v>
          </cell>
          <cell r="D602" t="str">
            <v>3,75х1185</v>
          </cell>
          <cell r="F602">
            <v>60</v>
          </cell>
          <cell r="G602">
            <v>4650</v>
          </cell>
          <cell r="K602">
            <v>5316.15</v>
          </cell>
        </row>
        <row r="603">
          <cell r="C603" t="str">
            <v>К270 В4-IV 10 сп</v>
          </cell>
          <cell r="D603" t="str">
            <v>3,75х1380</v>
          </cell>
          <cell r="F603">
            <v>180</v>
          </cell>
          <cell r="G603">
            <v>4650</v>
          </cell>
          <cell r="K603">
            <v>5316.15</v>
          </cell>
        </row>
        <row r="604">
          <cell r="C604" t="str">
            <v xml:space="preserve">К270 В4-IV 10 </v>
          </cell>
          <cell r="D604" t="str">
            <v>3,75х1505</v>
          </cell>
          <cell r="F604">
            <v>240</v>
          </cell>
          <cell r="G604">
            <v>4650</v>
          </cell>
          <cell r="K604">
            <v>5316.15</v>
          </cell>
        </row>
        <row r="605">
          <cell r="C605" t="str">
            <v>ст.10</v>
          </cell>
          <cell r="D605" t="str">
            <v>4,25х1420</v>
          </cell>
          <cell r="F605">
            <v>300</v>
          </cell>
          <cell r="G605">
            <v>4650</v>
          </cell>
          <cell r="K605">
            <v>5286.75</v>
          </cell>
        </row>
        <row r="606">
          <cell r="C606" t="str">
            <v>ст.10</v>
          </cell>
          <cell r="D606" t="str">
            <v>4,25х1505</v>
          </cell>
          <cell r="F606">
            <v>300</v>
          </cell>
          <cell r="G606">
            <v>4650</v>
          </cell>
          <cell r="K606">
            <v>5286.75</v>
          </cell>
        </row>
        <row r="607">
          <cell r="C607" t="str">
            <v>ст.10</v>
          </cell>
          <cell r="D607" t="str">
            <v>4,7х1380</v>
          </cell>
          <cell r="F607">
            <v>300</v>
          </cell>
          <cell r="G607">
            <v>4650</v>
          </cell>
          <cell r="K607">
            <v>5286.75</v>
          </cell>
        </row>
        <row r="608">
          <cell r="C608" t="str">
            <v>ст.20</v>
          </cell>
          <cell r="D608" t="str">
            <v>4,7х1420</v>
          </cell>
          <cell r="F608">
            <v>300</v>
          </cell>
          <cell r="G608">
            <v>4650</v>
          </cell>
          <cell r="K608">
            <v>5286.75</v>
          </cell>
        </row>
        <row r="609">
          <cell r="C609" t="str">
            <v>ст.10</v>
          </cell>
          <cell r="D609" t="str">
            <v>5,7х1375</v>
          </cell>
          <cell r="F609">
            <v>600</v>
          </cell>
          <cell r="G609">
            <v>4650</v>
          </cell>
          <cell r="K609">
            <v>5226.8999999999996</v>
          </cell>
        </row>
        <row r="610">
          <cell r="C610" t="str">
            <v>ст.20</v>
          </cell>
          <cell r="D610" t="str">
            <v>5,7х1375</v>
          </cell>
          <cell r="F610">
            <v>600</v>
          </cell>
          <cell r="G610">
            <v>4650</v>
          </cell>
          <cell r="K610">
            <v>5226.8999999999996</v>
          </cell>
        </row>
        <row r="611">
          <cell r="C611" t="str">
            <v>ст.10</v>
          </cell>
          <cell r="D611" t="str">
            <v>6,7х1370</v>
          </cell>
          <cell r="F611">
            <v>1200</v>
          </cell>
          <cell r="G611">
            <v>4650</v>
          </cell>
          <cell r="K611">
            <v>5226.8999999999996</v>
          </cell>
        </row>
        <row r="612">
          <cell r="C612" t="str">
            <v>ст.20</v>
          </cell>
          <cell r="D612" t="str">
            <v>6,7х1370</v>
          </cell>
          <cell r="F612">
            <v>300</v>
          </cell>
          <cell r="G612">
            <v>4650</v>
          </cell>
          <cell r="K612">
            <v>5226.8999999999996</v>
          </cell>
        </row>
        <row r="613">
          <cell r="C613" t="str">
            <v>22ГЮ</v>
          </cell>
          <cell r="D613" t="str">
            <v>6,5х1400</v>
          </cell>
          <cell r="F613">
            <v>240</v>
          </cell>
          <cell r="G613">
            <v>6200</v>
          </cell>
          <cell r="K613">
            <v>6510</v>
          </cell>
        </row>
        <row r="614">
          <cell r="C614" t="str">
            <v>17Г1САУ</v>
          </cell>
        </row>
        <row r="615">
          <cell r="C615" t="str">
            <v>10Г2ФБ</v>
          </cell>
          <cell r="D615" t="str">
            <v>15,7х1660</v>
          </cell>
          <cell r="F615">
            <v>1736</v>
          </cell>
          <cell r="G615">
            <v>6300</v>
          </cell>
          <cell r="K615">
            <v>6930.0000000000009</v>
          </cell>
        </row>
        <row r="616">
          <cell r="C616" t="str">
            <v>17Г1СУ</v>
          </cell>
          <cell r="D616" t="str">
            <v>12х1630</v>
          </cell>
          <cell r="F616">
            <v>868</v>
          </cell>
          <cell r="G616">
            <v>5650</v>
          </cell>
          <cell r="K616">
            <v>6215.0000000000009</v>
          </cell>
        </row>
        <row r="617">
          <cell r="C617" t="str">
            <v>10Г2ФБ</v>
          </cell>
          <cell r="D617" t="str">
            <v>14х1660</v>
          </cell>
          <cell r="F617">
            <v>30</v>
          </cell>
          <cell r="G617">
            <v>6300</v>
          </cell>
          <cell r="K617">
            <v>6930.0000000000009</v>
          </cell>
        </row>
        <row r="618">
          <cell r="C618" t="str">
            <v>17Г1СУ</v>
          </cell>
          <cell r="D618" t="str">
            <v>12х1630</v>
          </cell>
          <cell r="F618">
            <v>2170</v>
          </cell>
          <cell r="G618">
            <v>5650</v>
          </cell>
          <cell r="K618">
            <v>6215.0000000000009</v>
          </cell>
        </row>
        <row r="619">
          <cell r="C619" t="str">
            <v>17Г1САУ</v>
          </cell>
          <cell r="D619" t="str">
            <v>12х1630</v>
          </cell>
          <cell r="F619">
            <v>1302</v>
          </cell>
          <cell r="G619">
            <v>5650</v>
          </cell>
          <cell r="K619">
            <v>6215.0000000000009</v>
          </cell>
        </row>
        <row r="620">
          <cell r="C620" t="str">
            <v>17Г1САУ</v>
          </cell>
          <cell r="D620" t="str">
            <v>8х1050</v>
          </cell>
          <cell r="F620">
            <v>1240</v>
          </cell>
          <cell r="G620">
            <v>5650</v>
          </cell>
          <cell r="K620">
            <v>6215.0000000000009</v>
          </cell>
        </row>
        <row r="621">
          <cell r="C621" t="str">
            <v>17Г1САУ</v>
          </cell>
          <cell r="D621" t="str">
            <v>8х1250</v>
          </cell>
          <cell r="F621">
            <v>2232</v>
          </cell>
          <cell r="G621">
            <v>5650</v>
          </cell>
          <cell r="K621">
            <v>6215.0000000000009</v>
          </cell>
        </row>
        <row r="622">
          <cell r="C622" t="str">
            <v>17Г1САУ</v>
          </cell>
          <cell r="D622" t="str">
            <v>9х1250</v>
          </cell>
          <cell r="F622">
            <v>1240</v>
          </cell>
          <cell r="G622">
            <v>5650</v>
          </cell>
          <cell r="K622">
            <v>6215.0000000000009</v>
          </cell>
        </row>
        <row r="623">
          <cell r="C623" t="str">
            <v>17Г1САУ</v>
          </cell>
          <cell r="D623" t="str">
            <v>10х1250</v>
          </cell>
          <cell r="F623">
            <v>1364</v>
          </cell>
          <cell r="G623">
            <v>5650</v>
          </cell>
          <cell r="K623">
            <v>6215.0000000000009</v>
          </cell>
        </row>
        <row r="624">
          <cell r="C624" t="str">
            <v>17Г1САУ</v>
          </cell>
          <cell r="D624" t="str">
            <v>14х1630</v>
          </cell>
          <cell r="F624">
            <v>1984</v>
          </cell>
          <cell r="G624">
            <v>5650</v>
          </cell>
          <cell r="K624">
            <v>6215.0000000000009</v>
          </cell>
        </row>
        <row r="625">
          <cell r="C625" t="str">
            <v>17Г1САУ</v>
          </cell>
          <cell r="D625" t="str">
            <v>14,3х1630</v>
          </cell>
          <cell r="F625">
            <v>1364</v>
          </cell>
          <cell r="G625">
            <v>5650</v>
          </cell>
          <cell r="K625">
            <v>6215.0000000000009</v>
          </cell>
        </row>
        <row r="626">
          <cell r="C626" t="str">
            <v>ст.20</v>
          </cell>
          <cell r="D626" t="str">
            <v>8х1250</v>
          </cell>
          <cell r="F626">
            <v>558</v>
          </cell>
          <cell r="G626">
            <v>5300</v>
          </cell>
          <cell r="K626">
            <v>5830.0000000000009</v>
          </cell>
        </row>
        <row r="627">
          <cell r="C627" t="str">
            <v>17Г1С</v>
          </cell>
          <cell r="D627" t="str">
            <v>8х1250</v>
          </cell>
          <cell r="F627">
            <v>372</v>
          </cell>
          <cell r="G627">
            <v>5650</v>
          </cell>
          <cell r="K627">
            <v>6215.0000000000009</v>
          </cell>
        </row>
        <row r="628">
          <cell r="C628" t="str">
            <v>17Г1СУ</v>
          </cell>
          <cell r="D628" t="str">
            <v>15,7х1630</v>
          </cell>
          <cell r="F628">
            <v>1984</v>
          </cell>
          <cell r="G628">
            <v>5650</v>
          </cell>
          <cell r="K628">
            <v>6215.0000000000009</v>
          </cell>
        </row>
        <row r="629">
          <cell r="C629" t="str">
            <v>17Г1САУ</v>
          </cell>
          <cell r="D629" t="str">
            <v>12,4х1630</v>
          </cell>
          <cell r="F629">
            <v>496</v>
          </cell>
          <cell r="G629">
            <v>5650</v>
          </cell>
          <cell r="K629">
            <v>6215.0000000000009</v>
          </cell>
        </row>
        <row r="630">
          <cell r="C630" t="str">
            <v>май</v>
          </cell>
        </row>
        <row r="631">
          <cell r="C631" t="str">
            <v>март</v>
          </cell>
        </row>
        <row r="632">
          <cell r="C632" t="str">
            <v>К270 В4-III 10 сп</v>
          </cell>
          <cell r="D632" t="str">
            <v>0,97х660</v>
          </cell>
          <cell r="F632">
            <v>120</v>
          </cell>
          <cell r="G632">
            <v>5937</v>
          </cell>
          <cell r="K632">
            <v>6233.85</v>
          </cell>
        </row>
        <row r="633">
          <cell r="C633" t="str">
            <v>К270 В4-III 10 сп</v>
          </cell>
          <cell r="D633" t="str">
            <v>1,16х730</v>
          </cell>
          <cell r="F633">
            <v>60</v>
          </cell>
          <cell r="G633">
            <v>5937</v>
          </cell>
          <cell r="K633">
            <v>6233.85</v>
          </cell>
        </row>
        <row r="634">
          <cell r="C634" t="str">
            <v>К270 В4-III 10 сп</v>
          </cell>
          <cell r="D634" t="str">
            <v>1,45х650</v>
          </cell>
          <cell r="F634">
            <v>60</v>
          </cell>
          <cell r="G634">
            <v>5937</v>
          </cell>
          <cell r="K634">
            <v>6233.85</v>
          </cell>
        </row>
        <row r="635">
          <cell r="C635" t="str">
            <v>К270 В4-III 10 сп</v>
          </cell>
          <cell r="D635" t="str">
            <v>1,45х1225</v>
          </cell>
          <cell r="F635">
            <v>180</v>
          </cell>
          <cell r="G635">
            <v>5937</v>
          </cell>
          <cell r="K635">
            <v>6233.85</v>
          </cell>
        </row>
        <row r="636">
          <cell r="C636" t="str">
            <v>К270 В4-III 10 сп</v>
          </cell>
          <cell r="D636" t="str">
            <v>1,45х1255</v>
          </cell>
          <cell r="F636">
            <v>60</v>
          </cell>
          <cell r="G636">
            <v>5937</v>
          </cell>
          <cell r="K636">
            <v>6233.85</v>
          </cell>
        </row>
        <row r="637">
          <cell r="C637" t="str">
            <v>К270 В4-III 10 сп</v>
          </cell>
          <cell r="D637" t="str">
            <v>1,95х1200</v>
          </cell>
          <cell r="F637">
            <v>180</v>
          </cell>
          <cell r="G637">
            <v>5738</v>
          </cell>
          <cell r="K637">
            <v>6024.9</v>
          </cell>
        </row>
        <row r="638">
          <cell r="C638" t="str">
            <v>В4-IV 08Ю ВГ</v>
          </cell>
          <cell r="D638" t="str">
            <v>1,0х660</v>
          </cell>
          <cell r="F638">
            <v>60</v>
          </cell>
          <cell r="G638">
            <v>5975</v>
          </cell>
          <cell r="K638">
            <v>6273.75</v>
          </cell>
        </row>
        <row r="639">
          <cell r="C639" t="str">
            <v>В4-IV 08Ю ВГ</v>
          </cell>
          <cell r="D639" t="str">
            <v>1,5х1200</v>
          </cell>
          <cell r="F639">
            <v>120</v>
          </cell>
          <cell r="G639">
            <v>5975</v>
          </cell>
          <cell r="K639">
            <v>6273.75</v>
          </cell>
        </row>
        <row r="640">
          <cell r="C640" t="str">
            <v>К270 В4-IV 3 сп</v>
          </cell>
          <cell r="D640" t="str">
            <v>2,85х1030</v>
          </cell>
          <cell r="F640">
            <v>180</v>
          </cell>
          <cell r="G640">
            <v>4650</v>
          </cell>
          <cell r="K640">
            <v>5047.3500000000004</v>
          </cell>
        </row>
        <row r="641">
          <cell r="C641" t="str">
            <v>К270 В4-IV 3 сп</v>
          </cell>
          <cell r="D641" t="str">
            <v>2,85х1130</v>
          </cell>
          <cell r="F641">
            <v>720</v>
          </cell>
          <cell r="G641">
            <v>4650</v>
          </cell>
          <cell r="K641">
            <v>5047.3500000000004</v>
          </cell>
        </row>
        <row r="642">
          <cell r="C642" t="str">
            <v>К270 В4-IV 3 сп</v>
          </cell>
          <cell r="D642" t="str">
            <v>2,85х1200</v>
          </cell>
          <cell r="F642">
            <v>900</v>
          </cell>
          <cell r="G642">
            <v>4650</v>
          </cell>
          <cell r="K642">
            <v>5047.3500000000004</v>
          </cell>
        </row>
        <row r="643">
          <cell r="C643" t="str">
            <v>К270 В4-IV 3 сп</v>
          </cell>
          <cell r="D643" t="str">
            <v>3,3х1025</v>
          </cell>
          <cell r="F643">
            <v>420</v>
          </cell>
          <cell r="G643">
            <v>4650</v>
          </cell>
          <cell r="K643">
            <v>5047.3500000000004</v>
          </cell>
        </row>
        <row r="644">
          <cell r="C644" t="str">
            <v>К270 В4-IV 3 сп</v>
          </cell>
          <cell r="D644" t="str">
            <v>3,3х1120</v>
          </cell>
          <cell r="F644">
            <v>300</v>
          </cell>
          <cell r="G644">
            <v>4650</v>
          </cell>
          <cell r="K644">
            <v>5047.3500000000004</v>
          </cell>
        </row>
        <row r="645">
          <cell r="C645" t="str">
            <v>К270 В4-IV 3 сп</v>
          </cell>
          <cell r="D645" t="str">
            <v>3,3х1185</v>
          </cell>
          <cell r="F645">
            <v>180</v>
          </cell>
          <cell r="G645">
            <v>4650</v>
          </cell>
          <cell r="K645">
            <v>5047.3500000000004</v>
          </cell>
        </row>
        <row r="646">
          <cell r="C646" t="str">
            <v>К270 В4-IV 10 сп</v>
          </cell>
          <cell r="D646" t="str">
            <v>2,85х1030</v>
          </cell>
          <cell r="F646">
            <v>180</v>
          </cell>
          <cell r="G646">
            <v>4650</v>
          </cell>
          <cell r="K646">
            <v>5316.15</v>
          </cell>
        </row>
        <row r="647">
          <cell r="C647" t="str">
            <v>К270 В4-IV 10 сп</v>
          </cell>
          <cell r="D647" t="str">
            <v>2,85х1130</v>
          </cell>
          <cell r="F647">
            <v>180</v>
          </cell>
          <cell r="G647">
            <v>4650</v>
          </cell>
          <cell r="K647">
            <v>5316.15</v>
          </cell>
        </row>
        <row r="648">
          <cell r="C648" t="str">
            <v>К270 В4-IV 10 сп</v>
          </cell>
          <cell r="D648" t="str">
            <v>2,85х1200</v>
          </cell>
          <cell r="F648">
            <v>240</v>
          </cell>
          <cell r="G648">
            <v>4650</v>
          </cell>
          <cell r="K648">
            <v>5316.15</v>
          </cell>
        </row>
        <row r="649">
          <cell r="C649" t="str">
            <v>К270 В4-IV 10 сп</v>
          </cell>
          <cell r="D649" t="str">
            <v>3,3х1025</v>
          </cell>
          <cell r="F649">
            <v>600</v>
          </cell>
          <cell r="G649">
            <v>4650</v>
          </cell>
          <cell r="K649">
            <v>5316.15</v>
          </cell>
        </row>
        <row r="650">
          <cell r="C650" t="str">
            <v>К270 В4-IV 10 сп</v>
          </cell>
          <cell r="D650" t="str">
            <v>3,3х1185</v>
          </cell>
          <cell r="F650">
            <v>240</v>
          </cell>
          <cell r="G650">
            <v>4650</v>
          </cell>
          <cell r="K650">
            <v>5316.15</v>
          </cell>
        </row>
        <row r="651">
          <cell r="C651" t="str">
            <v>К270 В4-IV 10 сп</v>
          </cell>
          <cell r="D651" t="str">
            <v>3,3х1120</v>
          </cell>
          <cell r="F651">
            <v>300</v>
          </cell>
          <cell r="G651">
            <v>4650</v>
          </cell>
          <cell r="K651">
            <v>5316.15</v>
          </cell>
        </row>
        <row r="652">
          <cell r="C652" t="str">
            <v>К270 В4-IV 10 сп</v>
          </cell>
          <cell r="D652" t="str">
            <v>3,75х1025</v>
          </cell>
          <cell r="F652">
            <v>420</v>
          </cell>
          <cell r="G652">
            <v>4650</v>
          </cell>
          <cell r="K652">
            <v>5316.15</v>
          </cell>
        </row>
        <row r="653">
          <cell r="C653" t="str">
            <v>К270 В4-IV 10 сп</v>
          </cell>
          <cell r="D653" t="str">
            <v>3,75х1120</v>
          </cell>
          <cell r="F653">
            <v>240</v>
          </cell>
          <cell r="G653">
            <v>4650</v>
          </cell>
          <cell r="K653">
            <v>5316.15</v>
          </cell>
        </row>
        <row r="654">
          <cell r="C654" t="str">
            <v>К270 В4-IV 10 сп</v>
          </cell>
          <cell r="D654" t="str">
            <v>3,75х1185</v>
          </cell>
          <cell r="F654">
            <v>180</v>
          </cell>
          <cell r="G654">
            <v>4650</v>
          </cell>
          <cell r="K654">
            <v>5316.15</v>
          </cell>
        </row>
        <row r="655">
          <cell r="C655" t="str">
            <v>К270 В4-IV 10 сп</v>
          </cell>
          <cell r="D655" t="str">
            <v>3,75х1505</v>
          </cell>
          <cell r="F655">
            <v>240</v>
          </cell>
          <cell r="G655">
            <v>4650</v>
          </cell>
          <cell r="K655">
            <v>5316.15</v>
          </cell>
        </row>
        <row r="656">
          <cell r="C656" t="str">
            <v>ст.10</v>
          </cell>
          <cell r="D656" t="str">
            <v>4,25х1010</v>
          </cell>
          <cell r="F656">
            <v>120</v>
          </cell>
          <cell r="G656">
            <v>4650</v>
          </cell>
          <cell r="K656">
            <v>5286.75</v>
          </cell>
        </row>
        <row r="657">
          <cell r="C657" t="str">
            <v>ст.10</v>
          </cell>
          <cell r="D657" t="str">
            <v>4,25х1420</v>
          </cell>
          <cell r="F657">
            <v>1500</v>
          </cell>
          <cell r="G657">
            <v>4650</v>
          </cell>
          <cell r="K657">
            <v>5286.75</v>
          </cell>
        </row>
        <row r="658">
          <cell r="C658" t="str">
            <v>ст.10</v>
          </cell>
          <cell r="D658" t="str">
            <v>4,25х1505</v>
          </cell>
          <cell r="F658">
            <v>600</v>
          </cell>
          <cell r="G658">
            <v>4650</v>
          </cell>
          <cell r="K658">
            <v>5286.75</v>
          </cell>
        </row>
        <row r="659">
          <cell r="C659" t="str">
            <v>ст.20</v>
          </cell>
          <cell r="D659" t="str">
            <v>4,25х1505</v>
          </cell>
          <cell r="F659">
            <v>300</v>
          </cell>
          <cell r="G659">
            <v>4650</v>
          </cell>
          <cell r="K659">
            <v>5286.75</v>
          </cell>
        </row>
        <row r="660">
          <cell r="C660" t="str">
            <v>ст.10</v>
          </cell>
          <cell r="D660" t="str">
            <v>4,7х1490</v>
          </cell>
          <cell r="F660">
            <v>1500</v>
          </cell>
          <cell r="G660">
            <v>4650</v>
          </cell>
          <cell r="K660">
            <v>5286.75</v>
          </cell>
        </row>
        <row r="661">
          <cell r="C661" t="str">
            <v>ст.20</v>
          </cell>
          <cell r="D661" t="str">
            <v>4,7х1490</v>
          </cell>
          <cell r="F661">
            <v>600</v>
          </cell>
          <cell r="G661">
            <v>4650</v>
          </cell>
          <cell r="K661">
            <v>5286.75</v>
          </cell>
        </row>
        <row r="662">
          <cell r="C662" t="str">
            <v>ст.10</v>
          </cell>
          <cell r="D662" t="str">
            <v>5,7х1060</v>
          </cell>
          <cell r="F662">
            <v>300</v>
          </cell>
          <cell r="G662">
            <v>4650</v>
          </cell>
          <cell r="K662">
            <v>5226.8999999999996</v>
          </cell>
        </row>
        <row r="663">
          <cell r="C663" t="str">
            <v>ст.10</v>
          </cell>
          <cell r="D663" t="str">
            <v>5,7х1375</v>
          </cell>
          <cell r="F663">
            <v>1200</v>
          </cell>
          <cell r="G663">
            <v>4650</v>
          </cell>
          <cell r="K663">
            <v>5226.8999999999996</v>
          </cell>
        </row>
        <row r="664">
          <cell r="C664" t="str">
            <v>ст.20</v>
          </cell>
          <cell r="D664" t="str">
            <v>5,7х1375</v>
          </cell>
          <cell r="F664">
            <v>600</v>
          </cell>
          <cell r="G664">
            <v>4650</v>
          </cell>
          <cell r="K664">
            <v>5226.8999999999996</v>
          </cell>
        </row>
        <row r="665">
          <cell r="C665" t="str">
            <v>ст.20</v>
          </cell>
          <cell r="D665" t="str">
            <v>5,7х1485</v>
          </cell>
          <cell r="F665">
            <v>300</v>
          </cell>
          <cell r="G665">
            <v>4650</v>
          </cell>
          <cell r="K665">
            <v>5226.8999999999996</v>
          </cell>
        </row>
        <row r="666">
          <cell r="C666" t="str">
            <v>ст.20</v>
          </cell>
          <cell r="D666" t="str">
            <v>7,6х482</v>
          </cell>
          <cell r="F666">
            <v>300</v>
          </cell>
          <cell r="G666">
            <v>4650</v>
          </cell>
          <cell r="K666">
            <v>5187</v>
          </cell>
        </row>
        <row r="667">
          <cell r="C667" t="str">
            <v>09Г2С</v>
          </cell>
          <cell r="D667" t="str">
            <v>7.6х670</v>
          </cell>
          <cell r="F667">
            <v>120</v>
          </cell>
          <cell r="G667">
            <v>5625</v>
          </cell>
          <cell r="K667">
            <v>5906.25</v>
          </cell>
        </row>
        <row r="668">
          <cell r="C668" t="str">
            <v>ст.20</v>
          </cell>
          <cell r="D668" t="str">
            <v>4.7х1420</v>
          </cell>
          <cell r="F668">
            <v>300</v>
          </cell>
          <cell r="G668">
            <v>4650</v>
          </cell>
          <cell r="H668" t="str">
            <v>ТУ 14-1-3579-83</v>
          </cell>
          <cell r="K668">
            <v>5286.75</v>
          </cell>
        </row>
        <row r="669">
          <cell r="C669" t="str">
            <v>17Г1САУ</v>
          </cell>
        </row>
        <row r="670">
          <cell r="C670" t="str">
            <v>17Г1САУ</v>
          </cell>
          <cell r="D670" t="str">
            <v>8х1250</v>
          </cell>
          <cell r="F670">
            <v>1612</v>
          </cell>
          <cell r="G670">
            <v>5650</v>
          </cell>
          <cell r="H670" t="str">
            <v>ТУ 14-1-5407-2000</v>
          </cell>
          <cell r="K670">
            <v>6215.0000000000009</v>
          </cell>
          <cell r="AB670" t="str">
            <v>720х8</v>
          </cell>
        </row>
        <row r="671">
          <cell r="C671" t="str">
            <v>17Г1САУ</v>
          </cell>
          <cell r="D671" t="str">
            <v>9х1250</v>
          </cell>
          <cell r="F671">
            <v>868</v>
          </cell>
          <cell r="G671">
            <v>5650</v>
          </cell>
          <cell r="K671">
            <v>6215.0000000000009</v>
          </cell>
          <cell r="AB671" t="str">
            <v>720х9</v>
          </cell>
        </row>
        <row r="672">
          <cell r="C672" t="str">
            <v>17Г1САУ</v>
          </cell>
          <cell r="D672" t="str">
            <v>10х1250</v>
          </cell>
          <cell r="F672">
            <v>1364</v>
          </cell>
          <cell r="G672">
            <v>5650</v>
          </cell>
          <cell r="K672">
            <v>6215.0000000000009</v>
          </cell>
          <cell r="AB672" t="str">
            <v>720х10</v>
          </cell>
        </row>
        <row r="673">
          <cell r="C673" t="str">
            <v>17Г1САУ</v>
          </cell>
          <cell r="D673" t="str">
            <v>14х1630</v>
          </cell>
          <cell r="F673">
            <v>4588</v>
          </cell>
          <cell r="G673">
            <v>5650</v>
          </cell>
          <cell r="K673">
            <v>6215.0000000000009</v>
          </cell>
          <cell r="AB673" t="str">
            <v>1020х14</v>
          </cell>
        </row>
        <row r="674">
          <cell r="C674" t="str">
            <v>17Г1СУ</v>
          </cell>
          <cell r="D674" t="str">
            <v>14,6х1630</v>
          </cell>
          <cell r="F674">
            <v>2046</v>
          </cell>
          <cell r="G674">
            <v>5650</v>
          </cell>
          <cell r="K674">
            <v>6215.0000000000009</v>
          </cell>
          <cell r="AB674" t="str">
            <v>1220х14,6</v>
          </cell>
        </row>
        <row r="675">
          <cell r="C675" t="str">
            <v>17Г1СУ</v>
          </cell>
          <cell r="D675" t="str">
            <v>10,5х1630</v>
          </cell>
          <cell r="F675">
            <v>4154</v>
          </cell>
          <cell r="G675">
            <v>5650</v>
          </cell>
          <cell r="K675">
            <v>6215.0000000000009</v>
          </cell>
        </row>
        <row r="676">
          <cell r="C676" t="str">
            <v>17Г1СУ</v>
          </cell>
          <cell r="D676" t="str">
            <v>12х1630</v>
          </cell>
          <cell r="F676">
            <v>7440</v>
          </cell>
          <cell r="G676">
            <v>5650</v>
          </cell>
          <cell r="K676">
            <v>6215.0000000000009</v>
          </cell>
        </row>
        <row r="677">
          <cell r="C677" t="str">
            <v>ст.20</v>
          </cell>
        </row>
        <row r="678">
          <cell r="C678" t="str">
            <v>апрель</v>
          </cell>
        </row>
        <row r="679">
          <cell r="C679" t="str">
            <v>К270 В4-III 10 сп</v>
          </cell>
          <cell r="D679" t="str">
            <v>0,97 х 735</v>
          </cell>
          <cell r="F679">
            <v>120</v>
          </cell>
          <cell r="G679">
            <v>5937</v>
          </cell>
          <cell r="H679" t="str">
            <v>В-ПН-НО-ГОСТ 19904-90,         ГОСТ 16523-97</v>
          </cell>
          <cell r="K679">
            <v>6233.85</v>
          </cell>
          <cell r="AB679" t="str">
            <v>16-18х1.0</v>
          </cell>
        </row>
        <row r="680">
          <cell r="C680" t="str">
            <v>К270 В4-III 10 сп</v>
          </cell>
          <cell r="D680" t="str">
            <v>0,97 х 640</v>
          </cell>
          <cell r="F680">
            <v>60</v>
          </cell>
          <cell r="G680">
            <v>5937</v>
          </cell>
          <cell r="K680">
            <v>6233.85</v>
          </cell>
          <cell r="AB680" t="str">
            <v>16-18х1.0</v>
          </cell>
        </row>
        <row r="681">
          <cell r="C681" t="str">
            <v>К270 В4-III 10 сп</v>
          </cell>
          <cell r="D681" t="str">
            <v>0,97 х 600</v>
          </cell>
          <cell r="F681">
            <v>60</v>
          </cell>
          <cell r="G681">
            <v>5937</v>
          </cell>
          <cell r="K681">
            <v>6233.85</v>
          </cell>
          <cell r="AB681" t="str">
            <v>16-18х1.0</v>
          </cell>
        </row>
        <row r="682">
          <cell r="C682" t="str">
            <v>К270 В4-III 10 сп</v>
          </cell>
          <cell r="D682" t="str">
            <v>1,16 х 730</v>
          </cell>
          <cell r="F682">
            <v>60</v>
          </cell>
          <cell r="G682">
            <v>5937</v>
          </cell>
          <cell r="K682">
            <v>6233.85</v>
          </cell>
          <cell r="AB682" t="str">
            <v>16-57х1.2</v>
          </cell>
        </row>
        <row r="683">
          <cell r="C683" t="str">
            <v>К270 В4-III 10 сп</v>
          </cell>
          <cell r="D683" t="str">
            <v>1,45 х 650</v>
          </cell>
          <cell r="F683">
            <v>180</v>
          </cell>
          <cell r="G683">
            <v>5937</v>
          </cell>
          <cell r="K683">
            <v>6233.85</v>
          </cell>
          <cell r="AB683" t="str">
            <v>10-76х1.5</v>
          </cell>
        </row>
        <row r="684">
          <cell r="C684" t="str">
            <v>К270 В4-III 10 сп</v>
          </cell>
          <cell r="D684" t="str">
            <v>1,45 х1210</v>
          </cell>
          <cell r="F684">
            <v>120</v>
          </cell>
          <cell r="G684">
            <v>5937</v>
          </cell>
          <cell r="K684">
            <v>6233.85</v>
          </cell>
          <cell r="AB684" t="str">
            <v>10-76х1.5</v>
          </cell>
        </row>
        <row r="685">
          <cell r="C685" t="str">
            <v>К270 В4-III 10 сп</v>
          </cell>
          <cell r="D685" t="str">
            <v>1,45 х1255</v>
          </cell>
          <cell r="F685">
            <v>240</v>
          </cell>
          <cell r="G685">
            <v>5937</v>
          </cell>
          <cell r="K685">
            <v>6233.85</v>
          </cell>
          <cell r="AB685" t="str">
            <v>10-76х1.5</v>
          </cell>
        </row>
        <row r="686">
          <cell r="C686" t="str">
            <v>К270 В4-III 10 сп</v>
          </cell>
          <cell r="D686" t="str">
            <v>1,95 х1215</v>
          </cell>
          <cell r="F686">
            <v>60</v>
          </cell>
          <cell r="G686">
            <v>5738</v>
          </cell>
          <cell r="K686">
            <v>6024.9</v>
          </cell>
          <cell r="AB686" t="str">
            <v>18-76х2.0</v>
          </cell>
        </row>
        <row r="687">
          <cell r="C687" t="str">
            <v>К270 В4-III 10 сп</v>
          </cell>
          <cell r="D687" t="str">
            <v>2,0  х1200</v>
          </cell>
          <cell r="F687">
            <v>60</v>
          </cell>
          <cell r="G687">
            <v>5738</v>
          </cell>
          <cell r="K687">
            <v>6024.9</v>
          </cell>
          <cell r="AB687" t="str">
            <v>30-76х2.0</v>
          </cell>
        </row>
        <row r="688">
          <cell r="C688" t="str">
            <v>К270 В4-III 10 сп</v>
          </cell>
          <cell r="D688" t="str">
            <v>2,5  х1265</v>
          </cell>
          <cell r="F688">
            <v>300</v>
          </cell>
          <cell r="G688">
            <v>5738</v>
          </cell>
          <cell r="K688">
            <v>6024.9</v>
          </cell>
          <cell r="AB688" t="str">
            <v xml:space="preserve"> 28;51х2.5</v>
          </cell>
        </row>
        <row r="689">
          <cell r="C689" t="str">
            <v>К270 В4-III 08 кп</v>
          </cell>
          <cell r="D689" t="str">
            <v>2,0  х1210</v>
          </cell>
          <cell r="F689">
            <v>180</v>
          </cell>
          <cell r="G689">
            <v>5738</v>
          </cell>
          <cell r="K689">
            <v>6024.9</v>
          </cell>
          <cell r="AB689" t="str">
            <v>30-76х2.0</v>
          </cell>
        </row>
        <row r="690">
          <cell r="C690" t="str">
            <v>09Г2С</v>
          </cell>
        </row>
        <row r="691">
          <cell r="C691" t="str">
            <v>К270 В4-IV 3 сп</v>
          </cell>
          <cell r="D691" t="str">
            <v>2,85 х1030</v>
          </cell>
          <cell r="F691">
            <v>240</v>
          </cell>
          <cell r="G691">
            <v>4650</v>
          </cell>
          <cell r="H691" t="str">
            <v>В-ПН-НО-ГОСТ 19903-74,         ГОСТ 16523-97</v>
          </cell>
          <cell r="K691">
            <v>5047.3500000000004</v>
          </cell>
          <cell r="AB691" t="str">
            <v>ду15-20</v>
          </cell>
        </row>
        <row r="692">
          <cell r="C692" t="str">
            <v>К270 В4-IV 3 сп</v>
          </cell>
          <cell r="D692" t="str">
            <v>2,85 х1130</v>
          </cell>
          <cell r="F692">
            <v>720</v>
          </cell>
          <cell r="G692">
            <v>4650</v>
          </cell>
          <cell r="H692" t="str">
            <v>В-ПН-НО-ГОСТ 19903-74,         ГОСТ 16523-97</v>
          </cell>
          <cell r="K692">
            <v>5047.3500000000004</v>
          </cell>
          <cell r="AB692" t="str">
            <v>ду15-32</v>
          </cell>
        </row>
        <row r="693">
          <cell r="C693" t="str">
            <v>К270 В4-IV 3 сп</v>
          </cell>
          <cell r="D693" t="str">
            <v>2,85 х1200</v>
          </cell>
          <cell r="F693">
            <v>900</v>
          </cell>
          <cell r="G693">
            <v>4650</v>
          </cell>
          <cell r="H693" t="str">
            <v>В-ПН-НО-ГОСТ 19903-74,         ГОСТ 16523-97</v>
          </cell>
          <cell r="K693">
            <v>5047.3500000000004</v>
          </cell>
          <cell r="AB693" t="str">
            <v>ду15-32</v>
          </cell>
        </row>
        <row r="694">
          <cell r="C694" t="str">
            <v>К270 В4-IV 3 сп</v>
          </cell>
          <cell r="D694" t="str">
            <v>3,3  х1025</v>
          </cell>
          <cell r="F694">
            <v>420</v>
          </cell>
          <cell r="G694">
            <v>4650</v>
          </cell>
          <cell r="H694" t="str">
            <v>В-ПН-НО-ГОСТ 19903-74,         ГОСТ 16523-97</v>
          </cell>
          <cell r="K694">
            <v>5047.3500000000004</v>
          </cell>
          <cell r="AB694" t="str">
            <v>ду32-100</v>
          </cell>
        </row>
        <row r="695">
          <cell r="C695" t="str">
            <v>К270 В4-IV 3 сп</v>
          </cell>
          <cell r="D695" t="str">
            <v>3,3  х1120</v>
          </cell>
          <cell r="F695">
            <v>240</v>
          </cell>
          <cell r="G695">
            <v>4650</v>
          </cell>
          <cell r="H695" t="str">
            <v>В-ПН-НО-ГОСТ 19903-74,         ГОСТ 16523-97</v>
          </cell>
          <cell r="K695">
            <v>5047.3500000000004</v>
          </cell>
          <cell r="AB695" t="str">
            <v>ду32-100</v>
          </cell>
        </row>
        <row r="696">
          <cell r="C696" t="str">
            <v>К270 В4-IV 3 сп</v>
          </cell>
          <cell r="D696" t="str">
            <v>3,3  х1185</v>
          </cell>
          <cell r="F696">
            <v>180</v>
          </cell>
          <cell r="G696">
            <v>4650</v>
          </cell>
          <cell r="H696" t="str">
            <v>В-ПН-НО-ГОСТ 19903-74,         ГОСТ 16523-97</v>
          </cell>
          <cell r="K696">
            <v>5047.3500000000004</v>
          </cell>
          <cell r="AB696" t="str">
            <v>ду32-100</v>
          </cell>
        </row>
        <row r="697">
          <cell r="C697" t="str">
            <v>К270 В4-IV 10 сп</v>
          </cell>
          <cell r="D697" t="str">
            <v>2,85 х1030</v>
          </cell>
          <cell r="F697">
            <v>180</v>
          </cell>
          <cell r="G697">
            <v>4650</v>
          </cell>
          <cell r="H697" t="str">
            <v>В-ПН-НО-ГОСТ 19903-74,         ГОСТ 16523-97</v>
          </cell>
          <cell r="K697">
            <v>5316.15</v>
          </cell>
          <cell r="AB697" t="str">
            <v>ду15-20</v>
          </cell>
        </row>
        <row r="698">
          <cell r="C698" t="str">
            <v>К270 В4-IV 10 сп</v>
          </cell>
          <cell r="D698" t="str">
            <v>2,85 х1130</v>
          </cell>
          <cell r="F698">
            <v>180</v>
          </cell>
          <cell r="G698">
            <v>4650</v>
          </cell>
          <cell r="H698" t="str">
            <v>В-ПН-НО-ГОСТ 19903-74,         ГОСТ 16523-97</v>
          </cell>
          <cell r="K698">
            <v>5316.15</v>
          </cell>
          <cell r="AB698" t="str">
            <v>ду15-32</v>
          </cell>
        </row>
        <row r="699">
          <cell r="C699" t="str">
            <v>К270 В4-IV 10 сп</v>
          </cell>
          <cell r="D699" t="str">
            <v>2,85 х1200</v>
          </cell>
          <cell r="F699">
            <v>180</v>
          </cell>
          <cell r="G699">
            <v>4650</v>
          </cell>
          <cell r="H699" t="str">
            <v>В-ПН-НО-ГОСТ 19903-74,         ГОСТ 16523-97</v>
          </cell>
          <cell r="K699">
            <v>5316.15</v>
          </cell>
          <cell r="AB699" t="str">
            <v>ду15-32</v>
          </cell>
        </row>
        <row r="700">
          <cell r="C700" t="str">
            <v>К270 В4-IV 10 сп</v>
          </cell>
          <cell r="D700" t="str">
            <v>3,3  х1025</v>
          </cell>
          <cell r="F700">
            <v>660</v>
          </cell>
          <cell r="G700">
            <v>4650</v>
          </cell>
          <cell r="H700" t="str">
            <v>В-ПН-НО-ГОСТ 19903-74,         ГОСТ 16523-97</v>
          </cell>
          <cell r="K700">
            <v>5316.15</v>
          </cell>
          <cell r="AB700" t="str">
            <v>ду25-80</v>
          </cell>
        </row>
        <row r="701">
          <cell r="C701" t="str">
            <v>К270 В4-IV 10 сп</v>
          </cell>
          <cell r="D701" t="str">
            <v>3,3  х1120</v>
          </cell>
          <cell r="F701">
            <v>360</v>
          </cell>
          <cell r="G701">
            <v>4650</v>
          </cell>
          <cell r="H701" t="str">
            <v>В-ПН-НО-ГОСТ 19903-74,         ГОСТ 16523-97</v>
          </cell>
          <cell r="K701">
            <v>5316.15</v>
          </cell>
          <cell r="AB701" t="str">
            <v>57-108х3.5</v>
          </cell>
        </row>
        <row r="702">
          <cell r="C702" t="str">
            <v>К270 В4-IV 10 сп</v>
          </cell>
          <cell r="D702" t="str">
            <v>3,3  х1185</v>
          </cell>
          <cell r="F702">
            <v>240</v>
          </cell>
          <cell r="G702">
            <v>4650</v>
          </cell>
          <cell r="H702" t="str">
            <v>В-ПН-НО-ГОСТ 19903-74,         ГОСТ 16523-97</v>
          </cell>
          <cell r="K702">
            <v>5316.15</v>
          </cell>
          <cell r="AB702" t="str">
            <v>57-108х3.5</v>
          </cell>
        </row>
        <row r="703">
          <cell r="C703" t="str">
            <v>К270 В4-IV 10 сп</v>
          </cell>
          <cell r="D703" t="str">
            <v>3,75 х1025</v>
          </cell>
          <cell r="F703">
            <v>480</v>
          </cell>
          <cell r="G703">
            <v>4650</v>
          </cell>
          <cell r="H703" t="str">
            <v>В-ПН-НО-ГОСТ 19903-74,         ГОСТ 16523-97</v>
          </cell>
          <cell r="K703">
            <v>5316.15</v>
          </cell>
          <cell r="AB703" t="str">
            <v>57-108х4.0</v>
          </cell>
        </row>
        <row r="704">
          <cell r="C704" t="str">
            <v>К270 В4-IV 10 сп</v>
          </cell>
          <cell r="D704" t="str">
            <v>3,75 х1120</v>
          </cell>
          <cell r="F704">
            <v>180</v>
          </cell>
          <cell r="G704">
            <v>4650</v>
          </cell>
          <cell r="H704" t="str">
            <v>В-ПН-НО-ГОСТ 19903-74,         ГОСТ 16523-97</v>
          </cell>
          <cell r="K704">
            <v>5316.15</v>
          </cell>
          <cell r="AB704" t="str">
            <v>57-108х4.0</v>
          </cell>
        </row>
        <row r="705">
          <cell r="C705" t="str">
            <v>К270 В4-IV 10 сп</v>
          </cell>
          <cell r="D705" t="str">
            <v>3,75 х1185</v>
          </cell>
          <cell r="F705">
            <v>240</v>
          </cell>
          <cell r="G705">
            <v>4650</v>
          </cell>
          <cell r="H705" t="str">
            <v>В-ПН-НО-ГОСТ 19903-74,         ГОСТ 16523-97</v>
          </cell>
          <cell r="K705">
            <v>5316.15</v>
          </cell>
          <cell r="AB705" t="str">
            <v>57-108х3.5</v>
          </cell>
        </row>
        <row r="706">
          <cell r="C706" t="str">
            <v>К270 В4-IV 10 сп</v>
          </cell>
          <cell r="D706" t="str">
            <v>3,75 х1430</v>
          </cell>
          <cell r="F706">
            <v>240</v>
          </cell>
          <cell r="G706">
            <v>4650</v>
          </cell>
          <cell r="H706" t="str">
            <v>В-ПН-НО-ГОСТ 19903-74,         ГОСТ 16523-97</v>
          </cell>
          <cell r="K706">
            <v>5316.15</v>
          </cell>
          <cell r="AB706" t="str">
            <v>159х4.0</v>
          </cell>
        </row>
        <row r="707">
          <cell r="C707" t="str">
            <v>К270 В4-IV 10 сп</v>
          </cell>
          <cell r="D707" t="str">
            <v>3,75 х1505</v>
          </cell>
          <cell r="F707">
            <v>300</v>
          </cell>
          <cell r="G707">
            <v>4650</v>
          </cell>
          <cell r="H707" t="str">
            <v>В-ПН-НО-ГОСТ 19903-74,         ГОСТ 16523-97</v>
          </cell>
          <cell r="K707">
            <v>5316.15</v>
          </cell>
          <cell r="AB707" t="str">
            <v>159х4.0</v>
          </cell>
        </row>
        <row r="708">
          <cell r="C708">
            <v>20</v>
          </cell>
        </row>
        <row r="709">
          <cell r="C709" t="str">
            <v>ст.10</v>
          </cell>
          <cell r="D709" t="str">
            <v>4,25 х1010</v>
          </cell>
          <cell r="F709">
            <v>120</v>
          </cell>
          <cell r="G709">
            <v>4650</v>
          </cell>
          <cell r="H709" t="str">
            <v>ТУ 14-1-3579-83</v>
          </cell>
          <cell r="K709">
            <v>5286.75</v>
          </cell>
          <cell r="AB709" t="str">
            <v>108х4.5</v>
          </cell>
        </row>
        <row r="710">
          <cell r="C710" t="str">
            <v>ст.10</v>
          </cell>
          <cell r="D710" t="str">
            <v>4,25 х1420</v>
          </cell>
          <cell r="F710">
            <v>300</v>
          </cell>
          <cell r="G710">
            <v>4650</v>
          </cell>
          <cell r="H710" t="str">
            <v>ТУ 14-1-3579-83</v>
          </cell>
          <cell r="K710">
            <v>5286.75</v>
          </cell>
          <cell r="AB710" t="str">
            <v>114х4.5</v>
          </cell>
        </row>
        <row r="711">
          <cell r="C711" t="str">
            <v>ст.20</v>
          </cell>
          <cell r="D711" t="str">
            <v>4,25 х1420</v>
          </cell>
          <cell r="F711">
            <v>300</v>
          </cell>
          <cell r="G711">
            <v>4650</v>
          </cell>
          <cell r="H711" t="str">
            <v>ТУ 14-1-3579-83</v>
          </cell>
          <cell r="K711">
            <v>5286.75</v>
          </cell>
          <cell r="AB711" t="str">
            <v>114х4.5</v>
          </cell>
        </row>
        <row r="712">
          <cell r="C712" t="str">
            <v>ст.10</v>
          </cell>
          <cell r="D712" t="str">
            <v>4,25 х1505</v>
          </cell>
          <cell r="F712">
            <v>600</v>
          </cell>
          <cell r="G712">
            <v>4650</v>
          </cell>
          <cell r="H712" t="str">
            <v>ТУ 14-1-3579-83</v>
          </cell>
          <cell r="K712">
            <v>5286.75</v>
          </cell>
          <cell r="AB712" t="str">
            <v>159х4.5</v>
          </cell>
        </row>
        <row r="713">
          <cell r="C713" t="str">
            <v>ст.20</v>
          </cell>
          <cell r="D713" t="str">
            <v>4,25 х1505</v>
          </cell>
          <cell r="F713">
            <v>600</v>
          </cell>
          <cell r="G713">
            <v>4650</v>
          </cell>
          <cell r="H713" t="str">
            <v>ТУ 14-1-3579-83</v>
          </cell>
          <cell r="K713">
            <v>5286.75</v>
          </cell>
          <cell r="AB713" t="str">
            <v>159х4.5</v>
          </cell>
        </row>
        <row r="714">
          <cell r="C714" t="str">
            <v>ст.10</v>
          </cell>
          <cell r="D714" t="str">
            <v>4,7  х1420</v>
          </cell>
          <cell r="F714">
            <v>300</v>
          </cell>
          <cell r="G714">
            <v>4650</v>
          </cell>
          <cell r="H714" t="str">
            <v>ТУ 14-1-3579-83</v>
          </cell>
          <cell r="K714">
            <v>5286.75</v>
          </cell>
          <cell r="AB714" t="str">
            <v>114х5</v>
          </cell>
        </row>
        <row r="715">
          <cell r="C715" t="str">
            <v>ст.20</v>
          </cell>
          <cell r="D715" t="str">
            <v>4,7  х1420</v>
          </cell>
          <cell r="F715">
            <v>300</v>
          </cell>
          <cell r="G715">
            <v>4650</v>
          </cell>
          <cell r="H715" t="str">
            <v>ТУ 14-1-3579-83</v>
          </cell>
          <cell r="K715">
            <v>5286.75</v>
          </cell>
          <cell r="AB715" t="str">
            <v>114х5</v>
          </cell>
        </row>
        <row r="716">
          <cell r="C716" t="str">
            <v>ст.10</v>
          </cell>
          <cell r="D716" t="str">
            <v>4,7  х1490</v>
          </cell>
          <cell r="F716">
            <v>300</v>
          </cell>
          <cell r="G716">
            <v>4650</v>
          </cell>
          <cell r="H716" t="str">
            <v>ТУ 14-1-3579-83</v>
          </cell>
          <cell r="K716">
            <v>5286.75</v>
          </cell>
          <cell r="AB716" t="str">
            <v>159х5</v>
          </cell>
        </row>
        <row r="717">
          <cell r="C717" t="str">
            <v>ст.20</v>
          </cell>
          <cell r="D717" t="str">
            <v>4,7  х1490</v>
          </cell>
          <cell r="F717">
            <v>300</v>
          </cell>
          <cell r="G717">
            <v>4650</v>
          </cell>
          <cell r="H717" t="str">
            <v>ТУ 14-1-3579-83</v>
          </cell>
          <cell r="K717">
            <v>5286.75</v>
          </cell>
          <cell r="AB717" t="str">
            <v>159х5</v>
          </cell>
        </row>
        <row r="718">
          <cell r="C718" t="str">
            <v>ст.10</v>
          </cell>
          <cell r="D718" t="str">
            <v>4,7  х1380</v>
          </cell>
          <cell r="F718">
            <v>600</v>
          </cell>
          <cell r="G718">
            <v>4650</v>
          </cell>
          <cell r="H718" t="str">
            <v>ТУ 14-1-3579-83</v>
          </cell>
          <cell r="K718">
            <v>5286.75</v>
          </cell>
          <cell r="AB718" t="str">
            <v>219х5</v>
          </cell>
        </row>
        <row r="719">
          <cell r="C719" t="str">
            <v>ст.20</v>
          </cell>
          <cell r="D719" t="str">
            <v>4,7  х1380</v>
          </cell>
          <cell r="F719">
            <v>600</v>
          </cell>
          <cell r="G719">
            <v>4650</v>
          </cell>
          <cell r="H719" t="str">
            <v>ТУ 14-1-3579-83</v>
          </cell>
          <cell r="K719">
            <v>5286.75</v>
          </cell>
          <cell r="AB719" t="str">
            <v>219х5</v>
          </cell>
        </row>
        <row r="720">
          <cell r="C720" t="str">
            <v>ст.10</v>
          </cell>
          <cell r="D720" t="str">
            <v>5,7  х1375</v>
          </cell>
          <cell r="F720">
            <v>1200</v>
          </cell>
          <cell r="G720">
            <v>4650</v>
          </cell>
          <cell r="H720" t="str">
            <v>ТУ 14-1-3579-83</v>
          </cell>
          <cell r="K720">
            <v>5226.8999999999996</v>
          </cell>
          <cell r="AB720" t="str">
            <v>219х6</v>
          </cell>
        </row>
        <row r="721">
          <cell r="C721" t="str">
            <v>ст.20</v>
          </cell>
          <cell r="D721" t="str">
            <v>5,7  х1375</v>
          </cell>
          <cell r="F721">
            <v>1800</v>
          </cell>
          <cell r="G721">
            <v>4650</v>
          </cell>
          <cell r="H721" t="str">
            <v>ТУ 14-1-3579-83</v>
          </cell>
          <cell r="K721">
            <v>5226.8999999999996</v>
          </cell>
          <cell r="AB721" t="str">
            <v>219х6</v>
          </cell>
        </row>
        <row r="722">
          <cell r="C722" t="str">
            <v>ст.10</v>
          </cell>
          <cell r="D722" t="str">
            <v>5,7  х1485</v>
          </cell>
          <cell r="F722">
            <v>300</v>
          </cell>
          <cell r="G722">
            <v>4650</v>
          </cell>
          <cell r="H722" t="str">
            <v>ТУ 14-1-3579-83</v>
          </cell>
          <cell r="K722">
            <v>5226.8999999999996</v>
          </cell>
          <cell r="AB722" t="str">
            <v>159х6</v>
          </cell>
        </row>
        <row r="723">
          <cell r="C723" t="str">
            <v>ст.20</v>
          </cell>
          <cell r="D723" t="str">
            <v>5,7  х1485</v>
          </cell>
          <cell r="F723">
            <v>300</v>
          </cell>
          <cell r="G723">
            <v>4650</v>
          </cell>
          <cell r="H723" t="str">
            <v>ТУ 14-1-3579-83</v>
          </cell>
          <cell r="K723">
            <v>5226.8999999999996</v>
          </cell>
          <cell r="AB723" t="str">
            <v>159х6</v>
          </cell>
        </row>
        <row r="724">
          <cell r="C724" t="str">
            <v>ст.10</v>
          </cell>
          <cell r="D724" t="str">
            <v>6,7  х1370</v>
          </cell>
          <cell r="F724">
            <v>300</v>
          </cell>
          <cell r="G724">
            <v>4650</v>
          </cell>
          <cell r="H724" t="str">
            <v>ТУ 14-1-3579-83</v>
          </cell>
          <cell r="K724">
            <v>5226.8999999999996</v>
          </cell>
          <cell r="AB724" t="str">
            <v>219х7</v>
          </cell>
        </row>
        <row r="725">
          <cell r="C725" t="str">
            <v>ст.20</v>
          </cell>
          <cell r="D725" t="str">
            <v>6,7  х1370</v>
          </cell>
          <cell r="F725">
            <v>300</v>
          </cell>
          <cell r="G725">
            <v>4650</v>
          </cell>
          <cell r="H725" t="str">
            <v>ТУ 14-1-3579-83</v>
          </cell>
          <cell r="K725">
            <v>5226.8999999999996</v>
          </cell>
          <cell r="AB725" t="str">
            <v>219х7</v>
          </cell>
        </row>
        <row r="726">
          <cell r="C726" t="str">
            <v>ст.10</v>
          </cell>
          <cell r="D726" t="str">
            <v>6,7  х1485</v>
          </cell>
          <cell r="F726">
            <v>300</v>
          </cell>
          <cell r="G726">
            <v>4650</v>
          </cell>
          <cell r="H726" t="str">
            <v>ТУ 14-1-3579-83</v>
          </cell>
          <cell r="K726">
            <v>5226.8999999999996</v>
          </cell>
          <cell r="AB726" t="str">
            <v>159х7</v>
          </cell>
        </row>
        <row r="727">
          <cell r="C727" t="str">
            <v>ст.10 (обрезной)</v>
          </cell>
          <cell r="D727" t="str">
            <v>7,6  х 670</v>
          </cell>
          <cell r="F727">
            <v>600</v>
          </cell>
          <cell r="G727">
            <v>4650</v>
          </cell>
          <cell r="H727" t="str">
            <v>ТУ 14-1-3579-83</v>
          </cell>
          <cell r="K727">
            <v>5187</v>
          </cell>
          <cell r="AB727" t="str">
            <v>219х8</v>
          </cell>
        </row>
        <row r="728">
          <cell r="C728" t="str">
            <v>ст.20 (обрезной)</v>
          </cell>
          <cell r="D728" t="str">
            <v>7,6  х 670</v>
          </cell>
          <cell r="F728">
            <v>300</v>
          </cell>
          <cell r="G728">
            <v>4650</v>
          </cell>
          <cell r="H728" t="str">
            <v>ТУ 14-1-3579-83</v>
          </cell>
          <cell r="K728">
            <v>5187</v>
          </cell>
          <cell r="AB728" t="str">
            <v>219х8</v>
          </cell>
        </row>
        <row r="729">
          <cell r="C729" t="str">
            <v>К270 В4-III 10 сп</v>
          </cell>
        </row>
        <row r="730">
          <cell r="C730" t="str">
            <v>17Г1С</v>
          </cell>
          <cell r="D730" t="str">
            <v>8х1250</v>
          </cell>
          <cell r="F730">
            <v>186</v>
          </cell>
          <cell r="G730">
            <v>5650</v>
          </cell>
          <cell r="H730" t="str">
            <v>ТУ 14-1-5407-2000</v>
          </cell>
          <cell r="K730">
            <v>6215.0000000000009</v>
          </cell>
          <cell r="AB730" t="str">
            <v>720х8</v>
          </cell>
        </row>
        <row r="731">
          <cell r="C731" t="str">
            <v>17Г1САУ</v>
          </cell>
          <cell r="D731" t="str">
            <v>8х1250</v>
          </cell>
          <cell r="F731">
            <v>124</v>
          </cell>
          <cell r="G731">
            <v>5650</v>
          </cell>
          <cell r="K731">
            <v>6215.0000000000009</v>
          </cell>
          <cell r="AB731" t="str">
            <v>720х8</v>
          </cell>
        </row>
        <row r="732">
          <cell r="C732" t="str">
            <v>17Г1СА</v>
          </cell>
          <cell r="D732" t="str">
            <v>8х1250</v>
          </cell>
          <cell r="F732">
            <v>992</v>
          </cell>
          <cell r="G732">
            <v>5650</v>
          </cell>
          <cell r="K732">
            <v>6215.0000000000009</v>
          </cell>
          <cell r="AB732" t="str">
            <v>630х8</v>
          </cell>
        </row>
        <row r="733">
          <cell r="C733" t="str">
            <v>17Г1С</v>
          </cell>
          <cell r="D733" t="str">
            <v>9х1630</v>
          </cell>
          <cell r="F733">
            <v>1240</v>
          </cell>
          <cell r="G733">
            <v>5650</v>
          </cell>
          <cell r="H733" t="str">
            <v>ТУ 14-1-5407-2000</v>
          </cell>
          <cell r="K733">
            <v>6215.0000000000009</v>
          </cell>
          <cell r="AB733" t="str">
            <v>1020х9</v>
          </cell>
        </row>
        <row r="734">
          <cell r="C734" t="str">
            <v>17Г1САУ</v>
          </cell>
          <cell r="D734" t="str">
            <v>8х1250</v>
          </cell>
          <cell r="F734">
            <v>620</v>
          </cell>
          <cell r="G734">
            <v>5650</v>
          </cell>
          <cell r="K734">
            <v>6215.0000000000009</v>
          </cell>
          <cell r="AB734" t="str">
            <v>720х8</v>
          </cell>
        </row>
        <row r="735">
          <cell r="C735" t="str">
            <v>17Г1САУ</v>
          </cell>
          <cell r="D735" t="str">
            <v>9х1250</v>
          </cell>
          <cell r="F735">
            <v>2356</v>
          </cell>
          <cell r="G735">
            <v>5650</v>
          </cell>
          <cell r="K735">
            <v>6215.0000000000009</v>
          </cell>
          <cell r="AB735" t="str">
            <v>720х9</v>
          </cell>
        </row>
        <row r="736">
          <cell r="C736" t="str">
            <v>17Г1САУ</v>
          </cell>
          <cell r="D736" t="str">
            <v>10х1250</v>
          </cell>
          <cell r="F736">
            <v>1302</v>
          </cell>
          <cell r="G736">
            <v>5650</v>
          </cell>
          <cell r="K736">
            <v>6215.0000000000009</v>
          </cell>
          <cell r="AB736" t="str">
            <v>720х10</v>
          </cell>
        </row>
        <row r="737">
          <cell r="C737" t="str">
            <v>К270 В4-III 10 сп</v>
          </cell>
        </row>
        <row r="738">
          <cell r="C738" t="str">
            <v>ОК360 В4-IV 3 сп</v>
          </cell>
          <cell r="D738" t="str">
            <v>2,85 х1200</v>
          </cell>
          <cell r="F738">
            <v>120</v>
          </cell>
          <cell r="G738">
            <v>4500</v>
          </cell>
          <cell r="H738" t="str">
            <v>В-ПН-НО-ГОСТ 19903-74,         ГОСТ 16523-97</v>
          </cell>
          <cell r="K738">
            <v>5047.3500000000004</v>
          </cell>
          <cell r="AB738" t="str">
            <v>ду15-32</v>
          </cell>
        </row>
        <row r="739">
          <cell r="C739" t="str">
            <v>К270 В4-III 10 сп</v>
          </cell>
        </row>
        <row r="740">
          <cell r="C740" t="str">
            <v>ст.10 (необрезной)</v>
          </cell>
          <cell r="D740" t="str">
            <v>5,7  х1485</v>
          </cell>
          <cell r="F740">
            <v>300</v>
          </cell>
          <cell r="G740">
            <v>4650</v>
          </cell>
          <cell r="H740" t="str">
            <v>ТУ 14-1-3579-83</v>
          </cell>
          <cell r="K740">
            <v>5226.8999999999996</v>
          </cell>
          <cell r="AB740" t="str">
            <v>159х6</v>
          </cell>
        </row>
        <row r="741">
          <cell r="C741" t="str">
            <v>09Г2С (обрезной)</v>
          </cell>
          <cell r="D741" t="str">
            <v>7,6  х 670</v>
          </cell>
          <cell r="F741">
            <v>300</v>
          </cell>
          <cell r="G741">
            <v>5625</v>
          </cell>
          <cell r="H741" t="str">
            <v>ГОСТ 19903-74,              ГОСТ 19282-73,     К345 кат.5</v>
          </cell>
          <cell r="K741">
            <v>5906.25</v>
          </cell>
          <cell r="AB741" t="str">
            <v>219х8</v>
          </cell>
        </row>
        <row r="742">
          <cell r="C742" t="str">
            <v>К270 В4-III 10 сп</v>
          </cell>
        </row>
        <row r="743">
          <cell r="C743" t="str">
            <v>17Г1СУ</v>
          </cell>
          <cell r="D743" t="str">
            <v>10,5х1630</v>
          </cell>
          <cell r="F743">
            <v>310</v>
          </cell>
          <cell r="G743">
            <v>5650</v>
          </cell>
          <cell r="H743" t="str">
            <v>ТУ 14-1-5407-2000</v>
          </cell>
          <cell r="K743">
            <v>6215.0000000000009</v>
          </cell>
          <cell r="AB743" t="str">
            <v>1020х10,5</v>
          </cell>
        </row>
        <row r="744">
          <cell r="C744" t="str">
            <v>К270 В4-III 10 сп</v>
          </cell>
        </row>
        <row r="745">
          <cell r="C745" t="str">
            <v>К270 В4-IV 10 сп</v>
          </cell>
          <cell r="D745" t="str">
            <v>3,75 х1505</v>
          </cell>
          <cell r="F745">
            <v>300</v>
          </cell>
          <cell r="G745">
            <v>4650</v>
          </cell>
          <cell r="H745" t="str">
            <v>В-ПН-НО-ГОСТ 19903-74,         ГОСТ 16523-97</v>
          </cell>
          <cell r="K745">
            <v>5316.15</v>
          </cell>
          <cell r="AB745" t="str">
            <v>159х4.0</v>
          </cell>
        </row>
        <row r="746">
          <cell r="C746" t="str">
            <v>К270 В4-III 08 кп</v>
          </cell>
        </row>
        <row r="747">
          <cell r="C747" t="str">
            <v>май</v>
          </cell>
        </row>
        <row r="748">
          <cell r="C748" t="str">
            <v>К270 В4-III 10 сп</v>
          </cell>
          <cell r="D748" t="str">
            <v>0,97 х 600</v>
          </cell>
          <cell r="F748">
            <v>120</v>
          </cell>
          <cell r="G748">
            <v>5937</v>
          </cell>
          <cell r="H748" t="str">
            <v>В-ПН-НО-ГОСТ 19904-90,         ГОСТ 16523-97</v>
          </cell>
          <cell r="K748">
            <v>6233.85</v>
          </cell>
          <cell r="AB748" t="str">
            <v>16-18х1.0</v>
          </cell>
        </row>
        <row r="749">
          <cell r="C749" t="str">
            <v>К270 В4-III 10 сп</v>
          </cell>
          <cell r="D749" t="str">
            <v>0,97 х 640</v>
          </cell>
          <cell r="F749">
            <v>60</v>
          </cell>
          <cell r="G749">
            <v>5937</v>
          </cell>
          <cell r="K749">
            <v>6233.85</v>
          </cell>
          <cell r="AB749" t="str">
            <v>16-18х1.0</v>
          </cell>
        </row>
        <row r="750">
          <cell r="C750" t="str">
            <v>К270 В4-III 10 сп</v>
          </cell>
          <cell r="D750" t="str">
            <v>0,97 х 735</v>
          </cell>
          <cell r="F750">
            <v>120</v>
          </cell>
          <cell r="G750">
            <v>5937</v>
          </cell>
          <cell r="K750">
            <v>6233.85</v>
          </cell>
          <cell r="AB750" t="str">
            <v>16-18х1.0</v>
          </cell>
        </row>
        <row r="751">
          <cell r="C751" t="str">
            <v>К270 В4-III 10 сп</v>
          </cell>
          <cell r="D751" t="str">
            <v>1,16 х 600</v>
          </cell>
          <cell r="F751">
            <v>60</v>
          </cell>
          <cell r="G751">
            <v>5937</v>
          </cell>
          <cell r="K751">
            <v>6233.85</v>
          </cell>
          <cell r="AB751" t="str">
            <v>16-57х1.2</v>
          </cell>
        </row>
        <row r="752">
          <cell r="C752" t="str">
            <v>К270 В4-III 10 сп</v>
          </cell>
          <cell r="D752" t="str">
            <v>1,16 х 640</v>
          </cell>
          <cell r="F752">
            <v>60</v>
          </cell>
          <cell r="G752">
            <v>5937</v>
          </cell>
          <cell r="K752">
            <v>6233.85</v>
          </cell>
          <cell r="AB752" t="str">
            <v>16-57х1.2</v>
          </cell>
        </row>
        <row r="753">
          <cell r="C753" t="str">
            <v>К270 В4-III 10 сп</v>
          </cell>
          <cell r="D753" t="str">
            <v>1,16 х 730</v>
          </cell>
          <cell r="F753">
            <v>60</v>
          </cell>
          <cell r="G753">
            <v>5937</v>
          </cell>
          <cell r="K753">
            <v>6233.85</v>
          </cell>
          <cell r="AB753" t="str">
            <v>16-57х1.2</v>
          </cell>
        </row>
        <row r="754">
          <cell r="C754" t="str">
            <v>К270 В4-III 10 сп</v>
          </cell>
          <cell r="D754" t="str">
            <v>1,16 х 770</v>
          </cell>
          <cell r="F754">
            <v>60</v>
          </cell>
          <cell r="G754">
            <v>5937</v>
          </cell>
          <cell r="K754">
            <v>6233.85</v>
          </cell>
          <cell r="AB754" t="str">
            <v>16-57х1.2</v>
          </cell>
        </row>
        <row r="755">
          <cell r="C755" t="str">
            <v>К270 В4-III 10 сп</v>
          </cell>
          <cell r="D755" t="str">
            <v>1,45 х 650</v>
          </cell>
          <cell r="F755">
            <v>180</v>
          </cell>
          <cell r="G755">
            <v>5937</v>
          </cell>
          <cell r="K755">
            <v>6233.85</v>
          </cell>
          <cell r="AB755" t="str">
            <v>10-76х1.5</v>
          </cell>
        </row>
        <row r="756">
          <cell r="C756" t="str">
            <v>К270 В4-III 10 сп</v>
          </cell>
          <cell r="D756" t="str">
            <v>1,45 х1210</v>
          </cell>
          <cell r="F756">
            <v>180</v>
          </cell>
          <cell r="G756">
            <v>5937</v>
          </cell>
          <cell r="K756">
            <v>6233.85</v>
          </cell>
          <cell r="AB756" t="str">
            <v>10-76х1.5</v>
          </cell>
        </row>
        <row r="757">
          <cell r="C757" t="str">
            <v>К270 В4-III 10 сп</v>
          </cell>
          <cell r="D757" t="str">
            <v>1,45 х1255</v>
          </cell>
          <cell r="F757">
            <v>300</v>
          </cell>
          <cell r="G757">
            <v>5937</v>
          </cell>
          <cell r="K757">
            <v>6233.85</v>
          </cell>
          <cell r="AB757" t="str">
            <v>10-76х1.5</v>
          </cell>
        </row>
        <row r="758">
          <cell r="C758" t="str">
            <v>К270 В4-III 10 сп</v>
          </cell>
          <cell r="D758" t="str">
            <v>1,45 х1275</v>
          </cell>
          <cell r="F758">
            <v>60</v>
          </cell>
          <cell r="G758">
            <v>5937</v>
          </cell>
          <cell r="K758">
            <v>6233.85</v>
          </cell>
          <cell r="AB758" t="str">
            <v>10-76х1.5</v>
          </cell>
        </row>
        <row r="759">
          <cell r="C759" t="str">
            <v>К270 В4-III 10 сп</v>
          </cell>
          <cell r="D759" t="str">
            <v>1,95 х 650</v>
          </cell>
          <cell r="F759">
            <v>60</v>
          </cell>
          <cell r="G759">
            <v>5738</v>
          </cell>
          <cell r="K759">
            <v>6024.9</v>
          </cell>
          <cell r="AB759" t="str">
            <v>18-76х2.0</v>
          </cell>
        </row>
        <row r="760">
          <cell r="C760" t="str">
            <v>К270 В4-III 10 сп</v>
          </cell>
          <cell r="D760" t="str">
            <v>1,95 х 720</v>
          </cell>
          <cell r="F760">
            <v>60</v>
          </cell>
          <cell r="G760">
            <v>5738</v>
          </cell>
          <cell r="K760">
            <v>6024.9</v>
          </cell>
          <cell r="AB760" t="str">
            <v>18-76х2.0</v>
          </cell>
        </row>
        <row r="761">
          <cell r="C761" t="str">
            <v>К270 В4-III 10 сп</v>
          </cell>
          <cell r="D761" t="str">
            <v>1,95 х1215</v>
          </cell>
          <cell r="F761">
            <v>60</v>
          </cell>
          <cell r="G761">
            <v>5738</v>
          </cell>
          <cell r="K761">
            <v>6024.9</v>
          </cell>
          <cell r="AB761" t="str">
            <v>18-76х2.0</v>
          </cell>
        </row>
        <row r="762">
          <cell r="C762" t="str">
            <v>К270 В4-III 10 сп</v>
          </cell>
          <cell r="D762" t="str">
            <v>2,0  х1200</v>
          </cell>
          <cell r="F762">
            <v>120</v>
          </cell>
          <cell r="G762">
            <v>5738</v>
          </cell>
          <cell r="K762">
            <v>6024.9</v>
          </cell>
          <cell r="AB762" t="str">
            <v>30-76х2.0</v>
          </cell>
        </row>
        <row r="763">
          <cell r="C763" t="str">
            <v>К270 В4-III 10 сп</v>
          </cell>
          <cell r="D763" t="str">
            <v>2,5  х1265</v>
          </cell>
          <cell r="F763">
            <v>240</v>
          </cell>
          <cell r="G763">
            <v>5738</v>
          </cell>
          <cell r="K763">
            <v>6024.9</v>
          </cell>
          <cell r="AB763" t="str">
            <v xml:space="preserve"> 28;51х2.5</v>
          </cell>
        </row>
        <row r="764">
          <cell r="C764" t="str">
            <v>К270 В4-III 08 кп</v>
          </cell>
          <cell r="D764" t="str">
            <v>1,5  х1200</v>
          </cell>
          <cell r="F764">
            <v>60</v>
          </cell>
          <cell r="G764">
            <v>5937</v>
          </cell>
          <cell r="K764">
            <v>6233.85</v>
          </cell>
          <cell r="AB764" t="str">
            <v>10-76х1.5</v>
          </cell>
        </row>
        <row r="765">
          <cell r="C765" t="str">
            <v>К270 В4-III 08 кп</v>
          </cell>
          <cell r="D765" t="str">
            <v>1,5  х1225</v>
          </cell>
          <cell r="F765">
            <v>60</v>
          </cell>
          <cell r="G765">
            <v>5937</v>
          </cell>
          <cell r="K765">
            <v>6233.85</v>
          </cell>
          <cell r="AB765" t="str">
            <v>10-76х1.5</v>
          </cell>
        </row>
        <row r="766">
          <cell r="C766" t="str">
            <v>К270 В4-III 08 кп</v>
          </cell>
          <cell r="D766" t="str">
            <v>1,5  х1255</v>
          </cell>
          <cell r="F766">
            <v>60</v>
          </cell>
          <cell r="G766">
            <v>5937</v>
          </cell>
          <cell r="K766">
            <v>6233.85</v>
          </cell>
          <cell r="AB766" t="str">
            <v>10-76х1.5</v>
          </cell>
        </row>
        <row r="767">
          <cell r="C767" t="str">
            <v>К270 В4-III 08 кп</v>
          </cell>
          <cell r="D767" t="str">
            <v>2,0  х1210</v>
          </cell>
          <cell r="F767">
            <v>240</v>
          </cell>
          <cell r="G767">
            <v>5738</v>
          </cell>
          <cell r="K767">
            <v>6024.9</v>
          </cell>
          <cell r="AB767" t="str">
            <v>30-76х2.0</v>
          </cell>
        </row>
        <row r="768">
          <cell r="C768" t="str">
            <v>В4 08Ю ВГ</v>
          </cell>
          <cell r="D768" t="str">
            <v>1,5  х1225</v>
          </cell>
          <cell r="F768">
            <v>60</v>
          </cell>
          <cell r="G768">
            <v>5975</v>
          </cell>
          <cell r="H768" t="str">
            <v>В-ПН-НО-ГОСТ 19904-90,       ГОСТ 9045-93</v>
          </cell>
          <cell r="K768">
            <v>6273.75</v>
          </cell>
        </row>
        <row r="769">
          <cell r="C769" t="str">
            <v>ст.10</v>
          </cell>
        </row>
        <row r="770">
          <cell r="C770" t="str">
            <v>ОК300 В4-IV 3 сп</v>
          </cell>
          <cell r="D770" t="str">
            <v>2,85 х1030</v>
          </cell>
          <cell r="F770">
            <v>300</v>
          </cell>
          <cell r="G770">
            <v>4650</v>
          </cell>
          <cell r="H770" t="str">
            <v>Б-ПН-НО-ГОСТ 19903-74,         ГОСТ 16523-97</v>
          </cell>
          <cell r="K770">
            <v>5047.3500000000004</v>
          </cell>
          <cell r="AB770" t="str">
            <v>ду15-20</v>
          </cell>
        </row>
        <row r="771">
          <cell r="C771" t="str">
            <v>ОК300 В4-IV 3 сп</v>
          </cell>
          <cell r="D771" t="str">
            <v>2,85 х1130</v>
          </cell>
          <cell r="F771">
            <v>720</v>
          </cell>
          <cell r="G771">
            <v>4650</v>
          </cell>
          <cell r="H771" t="str">
            <v>Б-ПН-НО-ГОСТ 19903-74,         ГОСТ 16523-97</v>
          </cell>
          <cell r="K771">
            <v>5047.3500000000004</v>
          </cell>
          <cell r="AB771" t="str">
            <v>ду15-32</v>
          </cell>
        </row>
        <row r="772">
          <cell r="C772" t="str">
            <v>ОК300 В4-IV 3 сп</v>
          </cell>
          <cell r="D772" t="str">
            <v>2,85 х1200</v>
          </cell>
          <cell r="F772">
            <v>1020</v>
          </cell>
          <cell r="G772">
            <v>4650</v>
          </cell>
          <cell r="H772" t="str">
            <v>Б-ПН-НО-ГОСТ 19903-74,         ГОСТ 16523-97</v>
          </cell>
          <cell r="K772">
            <v>5047.3500000000004</v>
          </cell>
          <cell r="AB772" t="str">
            <v>ду15-32</v>
          </cell>
        </row>
        <row r="773">
          <cell r="C773" t="str">
            <v>ОК300 В4-IV 3 сп</v>
          </cell>
          <cell r="D773" t="str">
            <v>3,3  х1025</v>
          </cell>
          <cell r="F773">
            <v>600</v>
          </cell>
          <cell r="G773">
            <v>4650</v>
          </cell>
          <cell r="H773" t="str">
            <v>Б-ПН-НО-ГОСТ 19903-74,         ГОСТ 16523-97</v>
          </cell>
          <cell r="K773">
            <v>5047.3500000000004</v>
          </cell>
          <cell r="AB773" t="str">
            <v>ду32-100</v>
          </cell>
        </row>
        <row r="774">
          <cell r="C774" t="str">
            <v>ОК300 В4-IV 3 сп</v>
          </cell>
          <cell r="D774" t="str">
            <v>3,3  х1115</v>
          </cell>
          <cell r="F774">
            <v>300</v>
          </cell>
          <cell r="G774">
            <v>4650</v>
          </cell>
          <cell r="H774" t="str">
            <v>Б-ПН-НО-ГОСТ 19903-74,         ГОСТ 16523-97</v>
          </cell>
          <cell r="K774">
            <v>5047.3500000000004</v>
          </cell>
          <cell r="AB774" t="str">
            <v>ду32-100</v>
          </cell>
        </row>
        <row r="775">
          <cell r="C775" t="str">
            <v>ОК300 В4-IV 3 сп</v>
          </cell>
          <cell r="D775" t="str">
            <v>3,3  х1185</v>
          </cell>
          <cell r="F775">
            <v>180</v>
          </cell>
          <cell r="G775">
            <v>4650</v>
          </cell>
          <cell r="H775" t="str">
            <v>Б-ПН-НО-ГОСТ 19903-74,         ГОСТ 16523-97</v>
          </cell>
          <cell r="K775">
            <v>5047.3500000000004</v>
          </cell>
          <cell r="AB775" t="str">
            <v>ду32-100</v>
          </cell>
        </row>
        <row r="776">
          <cell r="C776" t="str">
            <v>К270 В4-IV 10 сп</v>
          </cell>
          <cell r="D776" t="str">
            <v>2,85 х1030</v>
          </cell>
          <cell r="F776">
            <v>180</v>
          </cell>
          <cell r="G776">
            <v>4650</v>
          </cell>
          <cell r="H776" t="str">
            <v>Б-ПН-НО-ГОСТ 19903-74,         ГОСТ 16523-97</v>
          </cell>
          <cell r="K776">
            <v>5316.15</v>
          </cell>
          <cell r="AB776" t="str">
            <v>ду15-20</v>
          </cell>
        </row>
        <row r="777">
          <cell r="C777" t="str">
            <v>К270 В4-IV 10 сп</v>
          </cell>
          <cell r="D777" t="str">
            <v>2,85 х1130</v>
          </cell>
          <cell r="F777">
            <v>180</v>
          </cell>
          <cell r="G777">
            <v>4650</v>
          </cell>
          <cell r="H777" t="str">
            <v>Б-ПН-НО-ГОСТ 19903-74,         ГОСТ 16523-97</v>
          </cell>
          <cell r="K777">
            <v>5316.15</v>
          </cell>
          <cell r="AB777" t="str">
            <v>ду15-32</v>
          </cell>
        </row>
        <row r="778">
          <cell r="C778" t="str">
            <v>К270 В4-IV 10 сп</v>
          </cell>
          <cell r="D778" t="str">
            <v>2,85 х1200</v>
          </cell>
          <cell r="F778">
            <v>180</v>
          </cell>
          <cell r="G778">
            <v>4650</v>
          </cell>
          <cell r="H778" t="str">
            <v>Б-ПН-НО-ГОСТ 19903-74,         ГОСТ 16523-97</v>
          </cell>
          <cell r="K778">
            <v>5316.15</v>
          </cell>
          <cell r="AB778" t="str">
            <v>ду15-32</v>
          </cell>
        </row>
        <row r="779">
          <cell r="C779" t="str">
            <v>К270 В4-IV 10 сп</v>
          </cell>
          <cell r="D779" t="str">
            <v>3,3  х1025</v>
          </cell>
          <cell r="F779">
            <v>1200</v>
          </cell>
          <cell r="G779">
            <v>4650</v>
          </cell>
          <cell r="H779" t="str">
            <v>Б-ПН-НО-ГОСТ 19903-74,         ГОСТ 16523-97</v>
          </cell>
          <cell r="K779">
            <v>5316.15</v>
          </cell>
          <cell r="AB779" t="str">
            <v>ду25-80</v>
          </cell>
        </row>
        <row r="780">
          <cell r="C780" t="str">
            <v>К270 В4-IV 10 сп</v>
          </cell>
          <cell r="D780" t="str">
            <v>3,3  х1115</v>
          </cell>
          <cell r="F780">
            <v>600</v>
          </cell>
          <cell r="G780">
            <v>4650</v>
          </cell>
          <cell r="H780" t="str">
            <v>Б-ПН-НО-ГОСТ 19903-74,         ГОСТ 16523-97</v>
          </cell>
          <cell r="K780">
            <v>5316.15</v>
          </cell>
          <cell r="AB780" t="str">
            <v>57-108х3.5</v>
          </cell>
        </row>
        <row r="781">
          <cell r="C781" t="str">
            <v>К270 В4-IV 10 сп</v>
          </cell>
          <cell r="D781" t="str">
            <v>3,3  х1185</v>
          </cell>
          <cell r="F781">
            <v>300</v>
          </cell>
          <cell r="G781">
            <v>4650</v>
          </cell>
          <cell r="H781" t="str">
            <v>Б-ПН-НО-ГОСТ 19903-74,         ГОСТ 16523-97</v>
          </cell>
          <cell r="K781">
            <v>5316.15</v>
          </cell>
          <cell r="AB781" t="str">
            <v>57-108х3.5</v>
          </cell>
        </row>
        <row r="782">
          <cell r="C782" t="str">
            <v>К270 В4-IV 10 сп</v>
          </cell>
          <cell r="D782" t="str">
            <v>3,75 х1025</v>
          </cell>
          <cell r="F782">
            <v>600</v>
          </cell>
          <cell r="G782">
            <v>4650</v>
          </cell>
          <cell r="H782" t="str">
            <v>Б-ПН-НО-ГОСТ 19903-74,         ГОСТ 16523-97</v>
          </cell>
          <cell r="K782">
            <v>5316.15</v>
          </cell>
          <cell r="AB782" t="str">
            <v>57-108х4.0</v>
          </cell>
        </row>
        <row r="783">
          <cell r="C783" t="str">
            <v>К270 В4-IV 10 сп</v>
          </cell>
          <cell r="D783" t="str">
            <v>3,75 х1115</v>
          </cell>
          <cell r="F783">
            <v>600</v>
          </cell>
          <cell r="G783">
            <v>4650</v>
          </cell>
          <cell r="H783" t="str">
            <v>Б-ПН-НО-ГОСТ 19903-74,         ГОСТ 16523-97</v>
          </cell>
          <cell r="K783">
            <v>5316.15</v>
          </cell>
          <cell r="AB783" t="str">
            <v>57-108х4.0</v>
          </cell>
        </row>
        <row r="784">
          <cell r="C784" t="str">
            <v>К270 В4-IV 10 сп</v>
          </cell>
          <cell r="D784" t="str">
            <v>3,75 х1185</v>
          </cell>
          <cell r="F784">
            <v>300</v>
          </cell>
          <cell r="G784">
            <v>4650</v>
          </cell>
          <cell r="H784" t="str">
            <v>Б-ПН-НО-ГОСТ 19903-74,         ГОСТ 16523-97</v>
          </cell>
          <cell r="K784">
            <v>5316.15</v>
          </cell>
          <cell r="AB784" t="str">
            <v>57-108х3.5</v>
          </cell>
        </row>
        <row r="785">
          <cell r="C785" t="str">
            <v>К270 В4-IV 10 сп</v>
          </cell>
          <cell r="D785" t="str">
            <v>3,75 х1420</v>
          </cell>
          <cell r="F785">
            <v>600</v>
          </cell>
          <cell r="G785">
            <v>4650</v>
          </cell>
          <cell r="H785" t="str">
            <v>Б-ПН-НО-ГОСТ 19903-74,         ГОСТ 16523-97</v>
          </cell>
          <cell r="K785">
            <v>5316.15</v>
          </cell>
          <cell r="AB785" t="str">
            <v>159х4.0</v>
          </cell>
        </row>
        <row r="786">
          <cell r="C786" t="str">
            <v>К270 В4-IV 10 сп</v>
          </cell>
          <cell r="D786" t="str">
            <v>3,75 х1505</v>
          </cell>
          <cell r="F786">
            <v>600</v>
          </cell>
          <cell r="G786">
            <v>4650</v>
          </cell>
          <cell r="H786" t="str">
            <v>Б-ПН-НО-ГОСТ 19903-74,         ГОСТ 16523-97</v>
          </cell>
          <cell r="K786">
            <v>5316.15</v>
          </cell>
          <cell r="AB786" t="str">
            <v>159х4.0</v>
          </cell>
        </row>
        <row r="788">
          <cell r="C788" t="str">
            <v>ст.10</v>
          </cell>
          <cell r="D788" t="str">
            <v>4,25 х1010</v>
          </cell>
          <cell r="F788">
            <v>120</v>
          </cell>
          <cell r="G788">
            <v>4650</v>
          </cell>
          <cell r="H788" t="str">
            <v>ТУ 14-1-3579-83</v>
          </cell>
          <cell r="K788">
            <v>5286.75</v>
          </cell>
          <cell r="AB788" t="str">
            <v>108х4.5</v>
          </cell>
        </row>
        <row r="789">
          <cell r="C789" t="str">
            <v>ст.10</v>
          </cell>
          <cell r="D789" t="str">
            <v>4,25 х1420</v>
          </cell>
          <cell r="F789">
            <v>600</v>
          </cell>
          <cell r="G789">
            <v>4650</v>
          </cell>
          <cell r="H789" t="str">
            <v>ТУ 14-1-3579-83</v>
          </cell>
          <cell r="K789">
            <v>5286.75</v>
          </cell>
          <cell r="AB789" t="str">
            <v>114х4.5</v>
          </cell>
        </row>
        <row r="790">
          <cell r="C790" t="str">
            <v>ст.20</v>
          </cell>
          <cell r="D790" t="str">
            <v>4,25 х1420</v>
          </cell>
          <cell r="F790">
            <v>300</v>
          </cell>
          <cell r="G790">
            <v>4650</v>
          </cell>
          <cell r="H790" t="str">
            <v>ТУ 14-1-3579-83</v>
          </cell>
          <cell r="K790">
            <v>5286.75</v>
          </cell>
          <cell r="AB790" t="str">
            <v>114х4.5</v>
          </cell>
        </row>
        <row r="791">
          <cell r="C791" t="str">
            <v>ст.10</v>
          </cell>
          <cell r="D791" t="str">
            <v>4,25 х1505</v>
          </cell>
          <cell r="F791">
            <v>900</v>
          </cell>
          <cell r="G791">
            <v>4650</v>
          </cell>
          <cell r="H791" t="str">
            <v>ТУ 14-1-3579-83</v>
          </cell>
          <cell r="K791">
            <v>5286.75</v>
          </cell>
          <cell r="AB791" t="str">
            <v>159х4.5</v>
          </cell>
        </row>
        <row r="792">
          <cell r="C792" t="str">
            <v>ст.20</v>
          </cell>
          <cell r="D792" t="str">
            <v>4,25 х1505</v>
          </cell>
          <cell r="F792">
            <v>600</v>
          </cell>
          <cell r="G792">
            <v>4650</v>
          </cell>
          <cell r="H792" t="str">
            <v>ТУ 14-1-3579-83</v>
          </cell>
          <cell r="K792">
            <v>5286.75</v>
          </cell>
          <cell r="AB792" t="str">
            <v>159х4.5</v>
          </cell>
        </row>
        <row r="793">
          <cell r="C793" t="str">
            <v>ст.10</v>
          </cell>
          <cell r="D793" t="str">
            <v>4,7  х1380</v>
          </cell>
          <cell r="F793">
            <v>600</v>
          </cell>
          <cell r="G793">
            <v>4650</v>
          </cell>
          <cell r="H793" t="str">
            <v>ТУ 14-1-3579-83</v>
          </cell>
          <cell r="K793">
            <v>5286.75</v>
          </cell>
          <cell r="AB793" t="str">
            <v>219х5</v>
          </cell>
        </row>
        <row r="794">
          <cell r="C794" t="str">
            <v>ст.20</v>
          </cell>
          <cell r="D794" t="str">
            <v>4,7  х1380</v>
          </cell>
          <cell r="F794">
            <v>1200</v>
          </cell>
          <cell r="G794">
            <v>4650</v>
          </cell>
          <cell r="H794" t="str">
            <v>ТУ 14-1-3579-83</v>
          </cell>
          <cell r="K794">
            <v>5286.75</v>
          </cell>
          <cell r="AB794" t="str">
            <v>219х5</v>
          </cell>
        </row>
        <row r="795">
          <cell r="C795" t="str">
            <v>ст.10</v>
          </cell>
          <cell r="D795" t="str">
            <v>4,7  х1420</v>
          </cell>
          <cell r="F795">
            <v>300</v>
          </cell>
          <cell r="G795">
            <v>4650</v>
          </cell>
          <cell r="H795" t="str">
            <v>ТУ 14-1-3579-83</v>
          </cell>
          <cell r="K795">
            <v>5286.75</v>
          </cell>
          <cell r="AB795" t="str">
            <v>114х5</v>
          </cell>
        </row>
        <row r="796">
          <cell r="C796" t="str">
            <v>ст.20</v>
          </cell>
          <cell r="D796" t="str">
            <v>4,7  х1420</v>
          </cell>
          <cell r="F796">
            <v>300</v>
          </cell>
          <cell r="G796">
            <v>4650</v>
          </cell>
          <cell r="H796" t="str">
            <v>ТУ 14-1-3579-83</v>
          </cell>
          <cell r="K796">
            <v>5286.75</v>
          </cell>
          <cell r="AB796" t="str">
            <v>114х5</v>
          </cell>
        </row>
        <row r="797">
          <cell r="C797" t="str">
            <v>ст.10</v>
          </cell>
          <cell r="D797" t="str">
            <v>4,7  х1490</v>
          </cell>
          <cell r="F797">
            <v>600</v>
          </cell>
          <cell r="G797">
            <v>4650</v>
          </cell>
          <cell r="H797" t="str">
            <v>ТУ 14-1-3579-83</v>
          </cell>
          <cell r="K797">
            <v>5286.75</v>
          </cell>
          <cell r="AB797" t="str">
            <v>159х5</v>
          </cell>
        </row>
        <row r="798">
          <cell r="C798" t="str">
            <v>ст.20</v>
          </cell>
          <cell r="D798" t="str">
            <v>4,7  х1490</v>
          </cell>
          <cell r="F798">
            <v>600</v>
          </cell>
          <cell r="G798">
            <v>4650</v>
          </cell>
          <cell r="H798" t="str">
            <v>ТУ 14-1-3579-83</v>
          </cell>
          <cell r="K798">
            <v>5286.75</v>
          </cell>
          <cell r="AB798" t="str">
            <v>159х5</v>
          </cell>
        </row>
        <row r="799">
          <cell r="C799" t="str">
            <v>ст.10</v>
          </cell>
          <cell r="D799" t="str">
            <v>5,7  х1380</v>
          </cell>
          <cell r="F799">
            <v>2700</v>
          </cell>
          <cell r="G799">
            <v>4650</v>
          </cell>
          <cell r="H799" t="str">
            <v>ТУ 14-1-3579-83</v>
          </cell>
          <cell r="K799">
            <v>5226.8999999999996</v>
          </cell>
          <cell r="AB799" t="str">
            <v>219х6</v>
          </cell>
        </row>
        <row r="800">
          <cell r="C800" t="str">
            <v>ст.20</v>
          </cell>
          <cell r="D800" t="str">
            <v>5,7  х1380</v>
          </cell>
          <cell r="F800">
            <v>2100</v>
          </cell>
          <cell r="G800">
            <v>4650</v>
          </cell>
          <cell r="H800" t="str">
            <v>ТУ 14-1-3579-83</v>
          </cell>
          <cell r="K800">
            <v>5226.8999999999996</v>
          </cell>
          <cell r="AB800" t="str">
            <v>219х6</v>
          </cell>
        </row>
        <row r="801">
          <cell r="C801" t="str">
            <v>ст.10</v>
          </cell>
          <cell r="D801" t="str">
            <v>5,7  х1490</v>
          </cell>
          <cell r="F801">
            <v>300</v>
          </cell>
          <cell r="G801">
            <v>4650</v>
          </cell>
          <cell r="H801" t="str">
            <v>ТУ 14-1-3579-83</v>
          </cell>
          <cell r="K801">
            <v>5226.8999999999996</v>
          </cell>
          <cell r="AB801" t="str">
            <v>159х6</v>
          </cell>
        </row>
        <row r="802">
          <cell r="C802" t="str">
            <v>ст.20</v>
          </cell>
          <cell r="D802" t="str">
            <v>5,7  х1490</v>
          </cell>
          <cell r="F802">
            <v>600</v>
          </cell>
          <cell r="G802">
            <v>4650</v>
          </cell>
          <cell r="H802" t="str">
            <v>ТУ 14-1-3579-83</v>
          </cell>
          <cell r="K802">
            <v>5226.8999999999996</v>
          </cell>
          <cell r="AB802" t="str">
            <v>159х6</v>
          </cell>
        </row>
        <row r="803">
          <cell r="C803" t="str">
            <v>ст.10</v>
          </cell>
          <cell r="D803" t="str">
            <v>6,7  х1370</v>
          </cell>
          <cell r="F803">
            <v>300</v>
          </cell>
          <cell r="G803">
            <v>4650</v>
          </cell>
          <cell r="H803" t="str">
            <v>ТУ 14-1-3579-83</v>
          </cell>
          <cell r="K803">
            <v>5226.8999999999996</v>
          </cell>
          <cell r="AB803" t="str">
            <v>219х7</v>
          </cell>
        </row>
        <row r="804">
          <cell r="C804" t="str">
            <v>ст.20</v>
          </cell>
          <cell r="D804" t="str">
            <v>6,7  х1370</v>
          </cell>
          <cell r="F804">
            <v>600</v>
          </cell>
          <cell r="G804">
            <v>4650</v>
          </cell>
          <cell r="H804" t="str">
            <v>ТУ 14-1-3579-83</v>
          </cell>
          <cell r="K804">
            <v>5226.8999999999996</v>
          </cell>
          <cell r="AB804" t="str">
            <v>219х7</v>
          </cell>
        </row>
        <row r="805">
          <cell r="C805" t="str">
            <v>ст.20</v>
          </cell>
          <cell r="D805" t="str">
            <v>6,7  х1475</v>
          </cell>
          <cell r="F805">
            <v>300</v>
          </cell>
          <cell r="G805">
            <v>4650</v>
          </cell>
          <cell r="H805" t="str">
            <v>ТУ 14-1-3579-83</v>
          </cell>
          <cell r="K805">
            <v>5226.8999999999996</v>
          </cell>
          <cell r="AB805" t="str">
            <v>159х7</v>
          </cell>
        </row>
        <row r="806">
          <cell r="C806" t="str">
            <v>ст.10 (обрезной)</v>
          </cell>
          <cell r="D806" t="str">
            <v>7,6  х 695</v>
          </cell>
          <cell r="F806">
            <v>600</v>
          </cell>
          <cell r="G806">
            <v>4650</v>
          </cell>
          <cell r="H806" t="str">
            <v>ТУ 14-1-3579-83</v>
          </cell>
          <cell r="K806">
            <v>5187</v>
          </cell>
          <cell r="AB806" t="str">
            <v>219х8</v>
          </cell>
        </row>
        <row r="807">
          <cell r="C807" t="str">
            <v>09Г2С</v>
          </cell>
          <cell r="D807" t="str">
            <v>3,3  х1185</v>
          </cell>
          <cell r="F807">
            <v>60</v>
          </cell>
          <cell r="G807">
            <v>5625</v>
          </cell>
          <cell r="H807" t="str">
            <v>ГОСТ 19903-74,              ГОСТ 19282-73,     К345 кат.5</v>
          </cell>
          <cell r="K807">
            <v>5906.25</v>
          </cell>
          <cell r="AB807" t="str">
            <v>219х8</v>
          </cell>
        </row>
        <row r="808">
          <cell r="C808" t="str">
            <v>09Г2С</v>
          </cell>
          <cell r="D808" t="str">
            <v>4,7  х1490</v>
          </cell>
          <cell r="F808">
            <v>60</v>
          </cell>
          <cell r="G808">
            <v>5625</v>
          </cell>
          <cell r="H808" t="str">
            <v>ГОСТ 19903-74,              ГОСТ 19282-73,     К345 кат.5</v>
          </cell>
          <cell r="K808">
            <v>5906.25</v>
          </cell>
          <cell r="AB808" t="str">
            <v>219х8</v>
          </cell>
        </row>
        <row r="809">
          <cell r="C809" t="str">
            <v>09Г2С</v>
          </cell>
          <cell r="D809" t="str">
            <v>5,7  х1380</v>
          </cell>
          <cell r="F809">
            <v>120</v>
          </cell>
          <cell r="G809">
            <v>5625</v>
          </cell>
          <cell r="H809" t="str">
            <v>ГОСТ 19903-74,              ГОСТ 19282-73,     К345 кат.5</v>
          </cell>
          <cell r="K809">
            <v>5906.25</v>
          </cell>
          <cell r="AB809" t="str">
            <v>219х8</v>
          </cell>
        </row>
        <row r="810">
          <cell r="C810" t="str">
            <v>К270 В4-III 10 сп</v>
          </cell>
        </row>
        <row r="811">
          <cell r="C811" t="str">
            <v>К270 В4-III 10 сп</v>
          </cell>
        </row>
        <row r="812">
          <cell r="C812" t="str">
            <v>К270 В4-III 10 сп</v>
          </cell>
        </row>
        <row r="813">
          <cell r="C813" t="str">
            <v>К270 В4-III 10 сп</v>
          </cell>
        </row>
        <row r="814">
          <cell r="C814" t="str">
            <v>К270 В4-III 10 сп</v>
          </cell>
        </row>
        <row r="815">
          <cell r="C815" t="str">
            <v>К270 В4-III 08 кп</v>
          </cell>
        </row>
        <row r="816">
          <cell r="C816" t="str">
            <v>К270 В4-III 08 кп</v>
          </cell>
        </row>
        <row r="817">
          <cell r="C817" t="str">
            <v>К270 В4-III 08 кп</v>
          </cell>
        </row>
        <row r="818">
          <cell r="C818" t="str">
            <v>К270 В4-III 08 кп</v>
          </cell>
        </row>
        <row r="819">
          <cell r="C819" t="str">
            <v>В4 08Ю ВГ</v>
          </cell>
        </row>
        <row r="820">
          <cell r="C820" t="str">
            <v>В4 08Ю ВГ</v>
          </cell>
        </row>
        <row r="821">
          <cell r="C821" t="str">
            <v>17Г1СА</v>
          </cell>
        </row>
        <row r="822">
          <cell r="C822" t="str">
            <v>ст. 2 ПС</v>
          </cell>
        </row>
        <row r="823">
          <cell r="C823" t="str">
            <v>ст. 2 ПС</v>
          </cell>
        </row>
        <row r="824">
          <cell r="C824" t="str">
            <v>ст. 2 ПС</v>
          </cell>
        </row>
        <row r="825">
          <cell r="C825">
            <v>20</v>
          </cell>
        </row>
        <row r="826">
          <cell r="C826" t="str">
            <v>К270 В4-IV 10 сп</v>
          </cell>
        </row>
        <row r="827">
          <cell r="C827" t="str">
            <v>К270 В4-IV 10 сп</v>
          </cell>
        </row>
        <row r="828">
          <cell r="C828" t="str">
            <v>К270 В4-IV 10 сп</v>
          </cell>
        </row>
        <row r="829">
          <cell r="C829" t="str">
            <v>К270 В4-IV 10 сп</v>
          </cell>
        </row>
        <row r="830">
          <cell r="C830" t="str">
            <v>ст.10 сп</v>
          </cell>
        </row>
        <row r="831">
          <cell r="C831" t="str">
            <v>10Г2ФБ</v>
          </cell>
        </row>
        <row r="833">
          <cell r="C833" t="str">
            <v>ОК360 В4-IV 3 сп</v>
          </cell>
        </row>
        <row r="834">
          <cell r="C834" t="str">
            <v>ОК360 В4-IV 3 сп</v>
          </cell>
        </row>
        <row r="835">
          <cell r="C835" t="str">
            <v>ОК360 В4-IV 3 сп</v>
          </cell>
        </row>
        <row r="836">
          <cell r="C836" t="str">
            <v>ОК360 В4-IV 3 сп</v>
          </cell>
        </row>
        <row r="837">
          <cell r="C837" t="str">
            <v>К270 В4-IV 10 сп</v>
          </cell>
        </row>
        <row r="838">
          <cell r="C838" t="str">
            <v>К270 В4-IV 20 сп</v>
          </cell>
        </row>
        <row r="839">
          <cell r="C839" t="str">
            <v>К270 В4-IV 10 сп</v>
          </cell>
        </row>
        <row r="840">
          <cell r="C840" t="str">
            <v>К270 В4-IV 10 сп</v>
          </cell>
        </row>
        <row r="841">
          <cell r="C841" t="str">
            <v>К270 В4-IV 10 сп</v>
          </cell>
        </row>
        <row r="842">
          <cell r="C842" t="str">
            <v>К270 В4-IV 10 сп</v>
          </cell>
        </row>
        <row r="843">
          <cell r="C843" t="str">
            <v>К270 В4-IV 10 сп</v>
          </cell>
        </row>
        <row r="844">
          <cell r="C844" t="str">
            <v>ст.10</v>
          </cell>
        </row>
        <row r="845">
          <cell r="C845" t="str">
            <v>ст.10</v>
          </cell>
        </row>
        <row r="846">
          <cell r="C846" t="str">
            <v>ст.10</v>
          </cell>
        </row>
        <row r="847">
          <cell r="C847" t="str">
            <v>ст.10</v>
          </cell>
        </row>
        <row r="848">
          <cell r="C848" t="str">
            <v>ст.20</v>
          </cell>
        </row>
        <row r="849">
          <cell r="C849" t="str">
            <v>ст.10</v>
          </cell>
        </row>
        <row r="850">
          <cell r="C850" t="str">
            <v>ст.10</v>
          </cell>
        </row>
        <row r="851">
          <cell r="C851" t="str">
            <v>ст.20</v>
          </cell>
        </row>
        <row r="852">
          <cell r="C852" t="str">
            <v>ст.10</v>
          </cell>
        </row>
        <row r="853">
          <cell r="C853" t="str">
            <v>ст.20</v>
          </cell>
        </row>
        <row r="854">
          <cell r="C854" t="str">
            <v>ст.10</v>
          </cell>
        </row>
        <row r="855">
          <cell r="C855" t="str">
            <v>ст.20</v>
          </cell>
        </row>
        <row r="856">
          <cell r="C856" t="str">
            <v>ст.10</v>
          </cell>
        </row>
        <row r="857">
          <cell r="C857" t="str">
            <v>ст.20</v>
          </cell>
        </row>
        <row r="858">
          <cell r="C858" t="str">
            <v>ст.10</v>
          </cell>
        </row>
        <row r="859">
          <cell r="C859" t="str">
            <v>ст.20</v>
          </cell>
        </row>
        <row r="860">
          <cell r="C860" t="str">
            <v>ст.10 (обрезной)</v>
          </cell>
        </row>
        <row r="861">
          <cell r="C861" t="str">
            <v>ст.20 (обрезной)</v>
          </cell>
        </row>
        <row r="862">
          <cell r="C862" t="str">
            <v>ст.10 (обрезной)</v>
          </cell>
        </row>
        <row r="863">
          <cell r="C863" t="str">
            <v>К270 В4-III 08 кп</v>
          </cell>
        </row>
        <row r="864">
          <cell r="C864" t="str">
            <v>10Г2ФБ</v>
          </cell>
        </row>
        <row r="865">
          <cell r="C865" t="str">
            <v>10Г2ФБ</v>
          </cell>
        </row>
        <row r="866">
          <cell r="C866" t="str">
            <v>В4 08Ю ВГ</v>
          </cell>
        </row>
        <row r="867">
          <cell r="C867" t="str">
            <v>август</v>
          </cell>
        </row>
        <row r="868">
          <cell r="C868" t="str">
            <v>ст. 2 ПС</v>
          </cell>
        </row>
        <row r="869">
          <cell r="C869" t="str">
            <v>ст. 2 ПС</v>
          </cell>
        </row>
        <row r="870">
          <cell r="C870" t="str">
            <v>ст. 2 ПС</v>
          </cell>
        </row>
        <row r="871">
          <cell r="C871" t="str">
            <v>ст. 2 ПС</v>
          </cell>
        </row>
        <row r="872">
          <cell r="C872" t="str">
            <v>ст. 2 ПС</v>
          </cell>
        </row>
        <row r="873">
          <cell r="C873" t="str">
            <v>ст. 2 ПС</v>
          </cell>
        </row>
        <row r="874">
          <cell r="C874" t="str">
            <v>К270 В4-III 10 сп</v>
          </cell>
        </row>
        <row r="875">
          <cell r="C875" t="str">
            <v>К270 В4-III 10 сп</v>
          </cell>
        </row>
        <row r="876">
          <cell r="C876" t="str">
            <v>К270 В4-III 10 сп</v>
          </cell>
        </row>
        <row r="877">
          <cell r="C877" t="str">
            <v>К270 В4-III 10 сп</v>
          </cell>
        </row>
        <row r="878">
          <cell r="C878" t="str">
            <v>К270 В4-III 10 сп</v>
          </cell>
        </row>
        <row r="879">
          <cell r="C879" t="str">
            <v>К270 В4-III 10 сп</v>
          </cell>
        </row>
        <row r="880">
          <cell r="C880" t="str">
            <v>К270 В4-III 10 сп</v>
          </cell>
        </row>
        <row r="881">
          <cell r="C881" t="str">
            <v>К270 В4-III 10 сп</v>
          </cell>
        </row>
        <row r="882">
          <cell r="C882" t="str">
            <v>К270 В4-III 10 сп</v>
          </cell>
        </row>
        <row r="883">
          <cell r="C883" t="str">
            <v>К270 В4-III 10 сп</v>
          </cell>
        </row>
        <row r="884">
          <cell r="C884" t="str">
            <v>К270 В4-III 10 сп</v>
          </cell>
        </row>
        <row r="885">
          <cell r="C885" t="str">
            <v>К270 В4-III 10 сп</v>
          </cell>
        </row>
        <row r="886">
          <cell r="C886" t="str">
            <v>К270 В4-III 10 сп</v>
          </cell>
        </row>
        <row r="887">
          <cell r="C887" t="str">
            <v>К270 В4-III 10 сп</v>
          </cell>
        </row>
        <row r="888">
          <cell r="C888" t="str">
            <v>К270 В4-III 10 сп</v>
          </cell>
        </row>
        <row r="889">
          <cell r="C889" t="str">
            <v>К270 В4-III 10 сп</v>
          </cell>
        </row>
        <row r="890">
          <cell r="C890" t="str">
            <v>К270 В4-III 08 кп</v>
          </cell>
        </row>
        <row r="891">
          <cell r="C891" t="str">
            <v>К270 В4-III 08 кп</v>
          </cell>
        </row>
        <row r="892">
          <cell r="C892" t="str">
            <v>К270 В4-III 08 кп</v>
          </cell>
        </row>
        <row r="893">
          <cell r="C893" t="str">
            <v>К270 В4-III 08 кп</v>
          </cell>
        </row>
        <row r="894">
          <cell r="C894" t="str">
            <v>В4 08Ю ВГ</v>
          </cell>
        </row>
        <row r="895">
          <cell r="C895" t="str">
            <v>В4 08Ю ВГ</v>
          </cell>
        </row>
        <row r="896">
          <cell r="C896" t="str">
            <v>ОК360 В4-IV 3 сп</v>
          </cell>
        </row>
        <row r="897">
          <cell r="C897" t="str">
            <v>ОК360 В4-IV 3 сп</v>
          </cell>
        </row>
        <row r="898">
          <cell r="C898" t="str">
            <v>ОК360 В4-IV 3 сп</v>
          </cell>
        </row>
        <row r="899">
          <cell r="C899" t="str">
            <v>ОК360 В4-IV 3 сп</v>
          </cell>
        </row>
        <row r="900">
          <cell r="C900" t="str">
            <v>ОК360 В4-IV 3 сп</v>
          </cell>
        </row>
        <row r="901">
          <cell r="C901" t="str">
            <v>ОК360 В4-IV 3 сп</v>
          </cell>
        </row>
        <row r="902">
          <cell r="C902" t="str">
            <v>К270 В4-IV 10 сп</v>
          </cell>
        </row>
        <row r="903">
          <cell r="C903" t="str">
            <v>К270 В4-IV 10 сп</v>
          </cell>
        </row>
        <row r="904">
          <cell r="C904" t="str">
            <v>К270 В4-IV 10 сп</v>
          </cell>
        </row>
        <row r="905">
          <cell r="C905" t="str">
            <v>К270 В4-IV 10 сп</v>
          </cell>
        </row>
        <row r="906">
          <cell r="C906" t="str">
            <v>К270 В4-IV 10 сп</v>
          </cell>
        </row>
        <row r="907">
          <cell r="C907" t="str">
            <v>К270 В4-IV 10 сп</v>
          </cell>
        </row>
        <row r="908">
          <cell r="C908" t="str">
            <v>К270 В4-IV 10 сп</v>
          </cell>
        </row>
        <row r="909">
          <cell r="C909" t="str">
            <v>К270 В4-IV 10 сп</v>
          </cell>
        </row>
        <row r="910">
          <cell r="C910" t="str">
            <v>К270 В4-IV 10 сп</v>
          </cell>
        </row>
        <row r="911">
          <cell r="C911" t="str">
            <v>К270 В4-IV 10 сп</v>
          </cell>
        </row>
        <row r="912">
          <cell r="C912" t="str">
            <v>К270 В4-IV 20 сп</v>
          </cell>
        </row>
        <row r="913">
          <cell r="C913" t="str">
            <v>К270 В4-IV 20 сп</v>
          </cell>
        </row>
        <row r="914">
          <cell r="C914" t="str">
            <v>К270 В4-IV 20 сп</v>
          </cell>
        </row>
        <row r="915">
          <cell r="C915" t="str">
            <v>ст.10</v>
          </cell>
        </row>
        <row r="916">
          <cell r="C916" t="str">
            <v>ст.20</v>
          </cell>
        </row>
        <row r="917">
          <cell r="C917" t="str">
            <v>ст.10</v>
          </cell>
        </row>
        <row r="918">
          <cell r="C918" t="str">
            <v>ст.10</v>
          </cell>
        </row>
        <row r="919">
          <cell r="C919" t="str">
            <v>ст.20</v>
          </cell>
        </row>
        <row r="920">
          <cell r="C920" t="str">
            <v>ст.10</v>
          </cell>
        </row>
        <row r="921">
          <cell r="C921" t="str">
            <v>ст.20</v>
          </cell>
        </row>
        <row r="922">
          <cell r="C922" t="str">
            <v>ст.10</v>
          </cell>
        </row>
        <row r="923">
          <cell r="C923" t="str">
            <v>ст.20</v>
          </cell>
        </row>
        <row r="924">
          <cell r="C924" t="str">
            <v>ст.10</v>
          </cell>
        </row>
        <row r="925">
          <cell r="C925" t="str">
            <v>ст.20</v>
          </cell>
        </row>
        <row r="926">
          <cell r="C926" t="str">
            <v>ст.10</v>
          </cell>
        </row>
        <row r="927">
          <cell r="C927" t="str">
            <v>ст.20</v>
          </cell>
        </row>
        <row r="928">
          <cell r="C928" t="str">
            <v>ст.10</v>
          </cell>
        </row>
        <row r="929">
          <cell r="C929" t="str">
            <v>ст.20</v>
          </cell>
        </row>
        <row r="930">
          <cell r="C930" t="str">
            <v>ст.10</v>
          </cell>
        </row>
        <row r="931">
          <cell r="C931" t="str">
            <v>ст.10 (обрезной)</v>
          </cell>
        </row>
        <row r="932">
          <cell r="C932" t="str">
            <v>ст.10 (обрезной)</v>
          </cell>
        </row>
        <row r="933">
          <cell r="C933" t="str">
            <v>ст.20 (обрезной)</v>
          </cell>
        </row>
        <row r="934">
          <cell r="C934" t="str">
            <v>ст.10</v>
          </cell>
        </row>
        <row r="935">
          <cell r="C935" t="str">
            <v>10Г2ФБ</v>
          </cell>
        </row>
        <row r="936">
          <cell r="C936" t="str">
            <v>17Г1С</v>
          </cell>
        </row>
        <row r="937">
          <cell r="C937" t="str">
            <v>17Г1С-У</v>
          </cell>
        </row>
        <row r="938">
          <cell r="C938" t="str">
            <v>ст.20 (обрезной)</v>
          </cell>
        </row>
        <row r="939">
          <cell r="C939" t="str">
            <v>ОК360 В4-IV 3 сп</v>
          </cell>
        </row>
        <row r="940">
          <cell r="C940" t="str">
            <v>ОК360 В4-IV 3 сп</v>
          </cell>
        </row>
        <row r="942">
          <cell r="C942" t="str">
            <v xml:space="preserve">К270 В4-IV 10 </v>
          </cell>
        </row>
        <row r="943">
          <cell r="C943" t="str">
            <v xml:space="preserve">К270 В4-IV 10 </v>
          </cell>
        </row>
        <row r="944">
          <cell r="C944" t="str">
            <v xml:space="preserve">К270 В4-IV 10 </v>
          </cell>
        </row>
        <row r="945">
          <cell r="C945" t="str">
            <v>ст.10</v>
          </cell>
        </row>
        <row r="946">
          <cell r="C946" t="str">
            <v>ст.10</v>
          </cell>
        </row>
        <row r="947">
          <cell r="C947" t="str">
            <v>ст.10</v>
          </cell>
        </row>
        <row r="948">
          <cell r="C948" t="str">
            <v>ст.10</v>
          </cell>
        </row>
        <row r="949">
          <cell r="C949" t="str">
            <v>ст.10</v>
          </cell>
        </row>
        <row r="950">
          <cell r="C950" t="str">
            <v>ст.10</v>
          </cell>
        </row>
        <row r="951">
          <cell r="C951" t="str">
            <v>ст.20</v>
          </cell>
        </row>
        <row r="952">
          <cell r="C952" t="str">
            <v>ст.10</v>
          </cell>
        </row>
        <row r="953">
          <cell r="C953" t="str">
            <v>ст.20</v>
          </cell>
        </row>
        <row r="954">
          <cell r="C954" t="str">
            <v>ст.10</v>
          </cell>
        </row>
        <row r="955">
          <cell r="C955" t="str">
            <v>ст.10</v>
          </cell>
        </row>
        <row r="956">
          <cell r="C956" t="str">
            <v>ст.10</v>
          </cell>
        </row>
        <row r="958">
          <cell r="C958" t="str">
            <v>сентябрь</v>
          </cell>
        </row>
        <row r="959">
          <cell r="C959" t="str">
            <v>К270 В4-III 10 сп</v>
          </cell>
        </row>
        <row r="960">
          <cell r="C960" t="str">
            <v>К270 В4-III 10 сп</v>
          </cell>
        </row>
        <row r="961">
          <cell r="C961" t="str">
            <v>К270 В4-III 10 сп</v>
          </cell>
        </row>
        <row r="962">
          <cell r="C962" t="str">
            <v>К270 В4-III 10 сп</v>
          </cell>
        </row>
        <row r="963">
          <cell r="C963" t="str">
            <v>К270 В4-III 10 сп</v>
          </cell>
        </row>
        <row r="964">
          <cell r="C964" t="str">
            <v>К270 В4-III 10 сп</v>
          </cell>
        </row>
        <row r="965">
          <cell r="C965" t="str">
            <v>К270 В4-III 10 сп</v>
          </cell>
        </row>
        <row r="966">
          <cell r="C966" t="str">
            <v>К270 В4-III 10 сп</v>
          </cell>
        </row>
        <row r="967">
          <cell r="C967" t="str">
            <v>К270 В4-III 10 сп</v>
          </cell>
        </row>
        <row r="968">
          <cell r="C968" t="str">
            <v>К270 В4-III 10 сп</v>
          </cell>
        </row>
        <row r="969">
          <cell r="C969" t="str">
            <v>К270 В4-III 10 сп</v>
          </cell>
        </row>
        <row r="970">
          <cell r="C970" t="str">
            <v>К270 В4-III 10 сп</v>
          </cell>
        </row>
        <row r="971">
          <cell r="C971" t="str">
            <v>К270 В4-III 10 сп</v>
          </cell>
        </row>
        <row r="972">
          <cell r="C972" t="str">
            <v>К270 В4-III 10 сп</v>
          </cell>
        </row>
        <row r="973">
          <cell r="C973" t="str">
            <v>К270 В4-III 08 кп</v>
          </cell>
        </row>
        <row r="974">
          <cell r="C974" t="str">
            <v>К270 В4-III 08 кп</v>
          </cell>
        </row>
        <row r="975">
          <cell r="C975" t="str">
            <v>К270 В4-III 08 кп</v>
          </cell>
        </row>
        <row r="976">
          <cell r="C976" t="str">
            <v>К270 В4-III 08 кп</v>
          </cell>
        </row>
        <row r="978">
          <cell r="C978" t="str">
            <v>ОК360 В4-IV 3 сп</v>
          </cell>
        </row>
        <row r="979">
          <cell r="C979" t="str">
            <v>ОК360 В4-IV 3 сп</v>
          </cell>
        </row>
        <row r="980">
          <cell r="C980" t="str">
            <v>ОК360 В4-IV 3 сп</v>
          </cell>
        </row>
        <row r="981">
          <cell r="C981" t="str">
            <v>ОК360 В4-IV 3 сп</v>
          </cell>
        </row>
        <row r="982">
          <cell r="C982" t="str">
            <v>ОК360 В4-IV 3 сп</v>
          </cell>
        </row>
        <row r="983">
          <cell r="C983" t="str">
            <v>К270 В4-IV 10 сп</v>
          </cell>
        </row>
        <row r="984">
          <cell r="C984" t="str">
            <v>К270 В4-IV 10 сп</v>
          </cell>
        </row>
        <row r="985">
          <cell r="C985" t="str">
            <v>К270 В4-IV 10 сп</v>
          </cell>
        </row>
        <row r="986">
          <cell r="C986" t="str">
            <v>К270 В4-IV 10 сп</v>
          </cell>
        </row>
        <row r="987">
          <cell r="C987" t="str">
            <v>К270 В4-IV 10 сп</v>
          </cell>
        </row>
        <row r="988">
          <cell r="C988" t="str">
            <v>К270 В4-IV 10 сп</v>
          </cell>
        </row>
        <row r="989">
          <cell r="C989" t="str">
            <v>К270 В4-IV 10 сп</v>
          </cell>
        </row>
        <row r="990">
          <cell r="C990" t="str">
            <v>К270 В4-IV 10 сп</v>
          </cell>
        </row>
        <row r="991">
          <cell r="C991" t="str">
            <v>К270 В4-IV 10 сп</v>
          </cell>
        </row>
        <row r="992">
          <cell r="C992" t="str">
            <v>К270 В4-IV 10 сп</v>
          </cell>
        </row>
        <row r="993">
          <cell r="C993" t="str">
            <v>К270 В4-IV 10 сп</v>
          </cell>
        </row>
        <row r="994">
          <cell r="C994" t="str">
            <v>К270 В4-IV 20 сп</v>
          </cell>
        </row>
        <row r="995">
          <cell r="C995" t="str">
            <v>К270 В4-IV 20 сп</v>
          </cell>
        </row>
        <row r="996">
          <cell r="C996" t="str">
            <v>ст.10</v>
          </cell>
        </row>
        <row r="997">
          <cell r="C997" t="str">
            <v>ст.10</v>
          </cell>
        </row>
        <row r="998">
          <cell r="C998" t="str">
            <v>ст.10</v>
          </cell>
        </row>
        <row r="999">
          <cell r="C999" t="str">
            <v>ст.10</v>
          </cell>
        </row>
        <row r="1000">
          <cell r="C1000" t="str">
            <v>ст.20</v>
          </cell>
        </row>
        <row r="1001">
          <cell r="C1001" t="str">
            <v>ст.10</v>
          </cell>
        </row>
        <row r="1002">
          <cell r="C1002" t="str">
            <v>ст.20</v>
          </cell>
        </row>
        <row r="1003">
          <cell r="C1003" t="str">
            <v>ст.10</v>
          </cell>
        </row>
        <row r="1004">
          <cell r="C1004" t="str">
            <v>ст.20</v>
          </cell>
        </row>
        <row r="1005">
          <cell r="C1005" t="str">
            <v>ст.10</v>
          </cell>
        </row>
        <row r="1006">
          <cell r="C1006" t="str">
            <v>ст.20</v>
          </cell>
        </row>
        <row r="1007">
          <cell r="C1007" t="str">
            <v>ст.10</v>
          </cell>
        </row>
        <row r="1008">
          <cell r="C1008" t="str">
            <v>ст.20</v>
          </cell>
        </row>
        <row r="1009">
          <cell r="C1009" t="str">
            <v>ст.10</v>
          </cell>
        </row>
        <row r="1010">
          <cell r="C1010" t="str">
            <v>ст.10 (обрезной)</v>
          </cell>
        </row>
        <row r="1011">
          <cell r="C1011" t="str">
            <v>ст.20 (обрезной)</v>
          </cell>
        </row>
        <row r="1013">
          <cell r="C1013" t="str">
            <v>ст. 2 ПС</v>
          </cell>
        </row>
        <row r="1014">
          <cell r="C1014" t="str">
            <v>ст. 2 ПС</v>
          </cell>
        </row>
        <row r="1015">
          <cell r="C1015" t="str">
            <v>ст. 2 ПС</v>
          </cell>
        </row>
        <row r="1016">
          <cell r="C1016" t="str">
            <v>ст. 2 ПС</v>
          </cell>
        </row>
        <row r="1017">
          <cell r="C1017" t="str">
            <v>ст. 2 ПС</v>
          </cell>
        </row>
        <row r="1018">
          <cell r="C1018" t="str">
            <v>ст. 2 ПС</v>
          </cell>
        </row>
        <row r="1019">
          <cell r="C1019" t="str">
            <v>ст. 2 ПС</v>
          </cell>
        </row>
        <row r="1020">
          <cell r="C1020" t="str">
            <v>ст. 2 ПС</v>
          </cell>
        </row>
        <row r="1022">
          <cell r="C1022" t="str">
            <v>10Г2ФБ</v>
          </cell>
        </row>
        <row r="1023">
          <cell r="C1023" t="str">
            <v>10Г2ФБ</v>
          </cell>
        </row>
        <row r="1024">
          <cell r="C1024" t="str">
            <v>17Г1С</v>
          </cell>
        </row>
        <row r="1025">
          <cell r="C1025" t="str">
            <v>17Г1С-У</v>
          </cell>
        </row>
        <row r="1026">
          <cell r="C1026" t="str">
            <v>17Г1С-У</v>
          </cell>
        </row>
        <row r="1027">
          <cell r="C1027" t="str">
            <v>17Г1С-У</v>
          </cell>
        </row>
        <row r="1029">
          <cell r="C1029" t="str">
            <v>К270 В4-III 10 сп</v>
          </cell>
        </row>
        <row r="1030">
          <cell r="C1030" t="str">
            <v>К270 В4-III 10 сп</v>
          </cell>
        </row>
        <row r="1031">
          <cell r="C1031" t="str">
            <v>К270 В4-III 10 сп</v>
          </cell>
        </row>
        <row r="1032">
          <cell r="C1032" t="str">
            <v>К270 В4-III 10 сп</v>
          </cell>
        </row>
        <row r="1033">
          <cell r="C1033" t="str">
            <v>К270 В4-III 10 сп</v>
          </cell>
        </row>
        <row r="1034">
          <cell r="C1034" t="str">
            <v>К270 В4-III 10 сп</v>
          </cell>
        </row>
        <row r="1035">
          <cell r="C1035" t="str">
            <v>К270 В4-III 10 сп</v>
          </cell>
        </row>
        <row r="1036">
          <cell r="C1036" t="str">
            <v>К270 В4-III 10 сп</v>
          </cell>
        </row>
        <row r="1037">
          <cell r="C1037" t="str">
            <v>К270 В4-III 10 сп</v>
          </cell>
        </row>
        <row r="1038">
          <cell r="C1038" t="str">
            <v>К270 В4-III 10 сп</v>
          </cell>
        </row>
        <row r="1039">
          <cell r="C1039" t="str">
            <v>К270 В4-III 10 сп</v>
          </cell>
        </row>
        <row r="1040">
          <cell r="C1040" t="str">
            <v>К270 В4-III 10 сп</v>
          </cell>
        </row>
        <row r="1041">
          <cell r="C1041" t="str">
            <v>К270 В4-III 08 кп</v>
          </cell>
        </row>
        <row r="1042">
          <cell r="C1042" t="str">
            <v>К270 В4-III 08 кп</v>
          </cell>
        </row>
        <row r="1043">
          <cell r="C1043" t="str">
            <v>К270 В4-III 08 кп</v>
          </cell>
        </row>
        <row r="1044">
          <cell r="C1044" t="str">
            <v>К270 В4-III 08 кп</v>
          </cell>
        </row>
        <row r="1046">
          <cell r="C1046" t="str">
            <v>Х70</v>
          </cell>
        </row>
        <row r="1047">
          <cell r="C1047" t="str">
            <v>3сп5</v>
          </cell>
        </row>
        <row r="1049">
          <cell r="C1049" t="str">
            <v>ОК360 В4-IV 3 сп</v>
          </cell>
        </row>
        <row r="1050">
          <cell r="C1050" t="str">
            <v>ОК360 В4-IV 3 сп</v>
          </cell>
        </row>
        <row r="1051">
          <cell r="C1051" t="str">
            <v>ОК360 В4-IV 3 сп</v>
          </cell>
        </row>
        <row r="1052">
          <cell r="C1052" t="str">
            <v>ОК360 В4-IV 3 сп</v>
          </cell>
        </row>
        <row r="1053">
          <cell r="C1053" t="str">
            <v>ОК360 В4-IV 3 сп</v>
          </cell>
        </row>
        <row r="1054">
          <cell r="C1054" t="str">
            <v>К270 В4-IV 10 сп</v>
          </cell>
        </row>
        <row r="1055">
          <cell r="C1055" t="str">
            <v>К270 В4-IV 10 сп</v>
          </cell>
        </row>
        <row r="1056">
          <cell r="C1056" t="str">
            <v>К270 В4-IV 10 сп</v>
          </cell>
        </row>
        <row r="1057">
          <cell r="C1057" t="str">
            <v>К270 В4-IV 10 сп</v>
          </cell>
        </row>
        <row r="1058">
          <cell r="C1058" t="str">
            <v>К270 В4-IV 10 сп</v>
          </cell>
        </row>
        <row r="1059">
          <cell r="C1059" t="str">
            <v>К270 В4-IV 10 сп</v>
          </cell>
        </row>
        <row r="1060">
          <cell r="C1060" t="str">
            <v>К270 В4-IV 10 сп</v>
          </cell>
        </row>
        <row r="1061">
          <cell r="C1061" t="str">
            <v>К270 В4-IV 10 сп</v>
          </cell>
        </row>
        <row r="1062">
          <cell r="C1062" t="str">
            <v>К270 В4-IV 10 сп</v>
          </cell>
        </row>
        <row r="1063">
          <cell r="C1063" t="str">
            <v>К270 В4-IV 10 сп</v>
          </cell>
        </row>
        <row r="1064">
          <cell r="C1064" t="str">
            <v>К270 В4-IV 10 сп</v>
          </cell>
        </row>
        <row r="1065">
          <cell r="C1065" t="str">
            <v>К270 В4-IV 20 сп</v>
          </cell>
        </row>
        <row r="1066">
          <cell r="C1066" t="str">
            <v>К270 В4-IV 20 сп</v>
          </cell>
        </row>
        <row r="1067">
          <cell r="C1067" t="str">
            <v>К270 В4-IV 20 сп</v>
          </cell>
        </row>
        <row r="1068">
          <cell r="C1068" t="str">
            <v>К270 В4-IV 20 сп</v>
          </cell>
        </row>
        <row r="1069">
          <cell r="C1069" t="str">
            <v>К270 В4-IV 20 сп</v>
          </cell>
        </row>
        <row r="1070">
          <cell r="C1070" t="str">
            <v>ст.10</v>
          </cell>
        </row>
        <row r="1071">
          <cell r="C1071" t="str">
            <v>ст.20</v>
          </cell>
        </row>
        <row r="1072">
          <cell r="C1072" t="str">
            <v>ст.10</v>
          </cell>
        </row>
        <row r="1073">
          <cell r="C1073" t="str">
            <v>ст.20</v>
          </cell>
        </row>
        <row r="1074">
          <cell r="C1074" t="str">
            <v>ст.10</v>
          </cell>
        </row>
        <row r="1075">
          <cell r="C1075" t="str">
            <v>ст.20</v>
          </cell>
        </row>
        <row r="1076">
          <cell r="C1076" t="str">
            <v>ст.10</v>
          </cell>
        </row>
        <row r="1077">
          <cell r="C1077" t="str">
            <v>ст.20</v>
          </cell>
        </row>
        <row r="1078">
          <cell r="C1078" t="str">
            <v>ст.10</v>
          </cell>
        </row>
        <row r="1079">
          <cell r="C1079" t="str">
            <v>ст.20</v>
          </cell>
        </row>
        <row r="1080">
          <cell r="C1080" t="str">
            <v>ст.10</v>
          </cell>
        </row>
        <row r="1081">
          <cell r="C1081" t="str">
            <v>ст.20</v>
          </cell>
        </row>
        <row r="1082">
          <cell r="C1082" t="str">
            <v>ст.10</v>
          </cell>
        </row>
        <row r="1083">
          <cell r="C1083" t="str">
            <v>ст.20</v>
          </cell>
        </row>
        <row r="1084">
          <cell r="C1084" t="str">
            <v>ст.10</v>
          </cell>
        </row>
        <row r="1085">
          <cell r="C1085" t="str">
            <v>ст.10</v>
          </cell>
        </row>
        <row r="1086">
          <cell r="C1086" t="str">
            <v>ст.10 (обрезной)</v>
          </cell>
        </row>
        <row r="1087">
          <cell r="C1087" t="str">
            <v>ст.20 (обрезной)</v>
          </cell>
        </row>
        <row r="1089">
          <cell r="C1089" t="str">
            <v>ОК360 В4-IV 3 сп</v>
          </cell>
        </row>
        <row r="1090">
          <cell r="C1090" t="str">
            <v>ОК360 В4-IV 3 сп</v>
          </cell>
        </row>
        <row r="1091">
          <cell r="C1091" t="str">
            <v>К270 В4-IV 10</v>
          </cell>
        </row>
        <row r="1092">
          <cell r="C1092" t="str">
            <v>ст.10</v>
          </cell>
        </row>
        <row r="1094">
          <cell r="C1094" t="str">
            <v>ст. 2 ПС</v>
          </cell>
        </row>
        <row r="1095">
          <cell r="C1095" t="str">
            <v>ст. 2 ПС</v>
          </cell>
        </row>
        <row r="1096">
          <cell r="C1096" t="str">
            <v>ст. 2 ПС</v>
          </cell>
        </row>
        <row r="1097">
          <cell r="C1097" t="str">
            <v>ст. 2 ПС</v>
          </cell>
        </row>
        <row r="1098">
          <cell r="C1098" t="str">
            <v>ст. 2 ПС</v>
          </cell>
        </row>
        <row r="1099">
          <cell r="C1099" t="str">
            <v>ст. 2 ПС</v>
          </cell>
        </row>
        <row r="1101">
          <cell r="C1101" t="str">
            <v>Х70</v>
          </cell>
        </row>
        <row r="1103">
          <cell r="C1103" t="str">
            <v>17Г1С-У*</v>
          </cell>
        </row>
        <row r="1104">
          <cell r="C1104" t="str">
            <v>17Г1С-У</v>
          </cell>
        </row>
        <row r="1105">
          <cell r="C1105" t="str">
            <v>17Г1С-У</v>
          </cell>
        </row>
        <row r="1106">
          <cell r="C1106" t="str">
            <v>17Г1С-У</v>
          </cell>
        </row>
        <row r="1107">
          <cell r="C1107" t="str">
            <v>17Г1С-У</v>
          </cell>
        </row>
        <row r="1109">
          <cell r="C1109" t="str">
            <v>Х70</v>
          </cell>
        </row>
        <row r="1110">
          <cell r="C1110" t="str">
            <v>Х70</v>
          </cell>
        </row>
        <row r="1112">
          <cell r="C1112" t="str">
            <v>ноябрь</v>
          </cell>
        </row>
        <row r="1113">
          <cell r="C1113" t="str">
            <v>К270 В4-III 10 сп</v>
          </cell>
        </row>
        <row r="1114">
          <cell r="C1114" t="str">
            <v>К270 В4-III 10 сп</v>
          </cell>
        </row>
        <row r="1115">
          <cell r="C1115" t="str">
            <v>К270 В4-III 10 сп</v>
          </cell>
        </row>
        <row r="1116">
          <cell r="C1116" t="str">
            <v>К270 В4-III 10 сп</v>
          </cell>
        </row>
        <row r="1117">
          <cell r="C1117" t="str">
            <v>К270 В4-III 10 сп</v>
          </cell>
        </row>
        <row r="1118">
          <cell r="C1118" t="str">
            <v>К270 В4-III 10 сп</v>
          </cell>
        </row>
        <row r="1119">
          <cell r="C1119" t="str">
            <v>К270 В4-III 10 сп</v>
          </cell>
        </row>
        <row r="1120">
          <cell r="C1120" t="str">
            <v>К270 В4-III 10 сп</v>
          </cell>
        </row>
        <row r="1121">
          <cell r="C1121" t="str">
            <v>К270 В4-III 10 сп</v>
          </cell>
        </row>
        <row r="1122">
          <cell r="C1122" t="str">
            <v>К270 В4-III 10 сп</v>
          </cell>
        </row>
        <row r="1123">
          <cell r="C1123" t="str">
            <v>К270 В4-III 10 сп</v>
          </cell>
        </row>
        <row r="1124">
          <cell r="C1124" t="str">
            <v>К270 В4-III 08 кп</v>
          </cell>
        </row>
        <row r="1125">
          <cell r="C1125" t="str">
            <v>К270 В4-III 08 кп</v>
          </cell>
        </row>
        <row r="1126">
          <cell r="C1126" t="str">
            <v>К270 В4-III 08 кп</v>
          </cell>
        </row>
        <row r="1127">
          <cell r="C1127" t="str">
            <v>К270 В4-III 08 кп</v>
          </cell>
        </row>
        <row r="1128">
          <cell r="C1128" t="str">
            <v>К270 В4-III 08 кп</v>
          </cell>
        </row>
        <row r="1129">
          <cell r="C1129" t="str">
            <v>К270 В4-III 08 кп</v>
          </cell>
        </row>
        <row r="1130">
          <cell r="C1130" t="str">
            <v>К270 В4-III 08 кп</v>
          </cell>
        </row>
        <row r="1131">
          <cell r="C1131" t="str">
            <v>К270 В4-III 08 кп</v>
          </cell>
        </row>
        <row r="1132">
          <cell r="C1132" t="str">
            <v>В4 08Ю ВГ</v>
          </cell>
        </row>
        <row r="1133">
          <cell r="C1133" t="str">
            <v>В4 08Ю ВГ</v>
          </cell>
        </row>
        <row r="1135">
          <cell r="C1135" t="str">
            <v>ОК360 В4-IV 3 сп</v>
          </cell>
        </row>
        <row r="1136">
          <cell r="C1136" t="str">
            <v>ОК360 В4-IV 3 сп</v>
          </cell>
        </row>
        <row r="1137">
          <cell r="C1137" t="str">
            <v>ОК360 В4-IV 3 сп</v>
          </cell>
        </row>
        <row r="1138">
          <cell r="C1138" t="str">
            <v>ОК360 В4-IV 3 сп</v>
          </cell>
        </row>
        <row r="1139">
          <cell r="C1139" t="str">
            <v>ОК360 В4-IV 3 сп</v>
          </cell>
        </row>
        <row r="1140">
          <cell r="C1140" t="str">
            <v>К270 В4-IV 10 сп</v>
          </cell>
        </row>
        <row r="1141">
          <cell r="C1141" t="str">
            <v>К270 В4-IV 10 сп</v>
          </cell>
        </row>
        <row r="1142">
          <cell r="C1142" t="str">
            <v>К270 В4-IV 10 сп</v>
          </cell>
        </row>
        <row r="1143">
          <cell r="C1143" t="str">
            <v>К270 В4-IV 10 сп</v>
          </cell>
        </row>
        <row r="1144">
          <cell r="C1144" t="str">
            <v>К270 В4-IV 20 сп</v>
          </cell>
        </row>
        <row r="1145">
          <cell r="C1145" t="str">
            <v>К270 В4-IV 10 сп</v>
          </cell>
        </row>
        <row r="1146">
          <cell r="C1146" t="str">
            <v>К270 В4-IV 20 сп</v>
          </cell>
        </row>
        <row r="1147">
          <cell r="C1147" t="str">
            <v>К270 В4-IV 10 сп</v>
          </cell>
        </row>
        <row r="1148">
          <cell r="C1148" t="str">
            <v>К270 В4-IV 20 сп</v>
          </cell>
        </row>
        <row r="1149">
          <cell r="C1149" t="str">
            <v>К270 В4-IV 10 сп</v>
          </cell>
        </row>
        <row r="1150">
          <cell r="C1150" t="str">
            <v>К270 В4-IV 20 сп</v>
          </cell>
        </row>
        <row r="1151">
          <cell r="C1151" t="str">
            <v>К270 В4-IV 10 сп</v>
          </cell>
        </row>
        <row r="1152">
          <cell r="C1152" t="str">
            <v>К270 В4-IV 20 сп</v>
          </cell>
        </row>
        <row r="1153">
          <cell r="C1153" t="str">
            <v>К270 В4-IV 10 сп</v>
          </cell>
        </row>
        <row r="1154">
          <cell r="C1154" t="str">
            <v>К270 В4-IV 20 сп</v>
          </cell>
        </row>
        <row r="1155">
          <cell r="C1155" t="str">
            <v>К270 В4-IV 10 сп</v>
          </cell>
        </row>
        <row r="1156">
          <cell r="C1156" t="str">
            <v>ст.10</v>
          </cell>
        </row>
        <row r="1157">
          <cell r="C1157" t="str">
            <v>ст.20</v>
          </cell>
        </row>
        <row r="1158">
          <cell r="C1158" t="str">
            <v>ст.10</v>
          </cell>
        </row>
        <row r="1159">
          <cell r="C1159" t="str">
            <v>ст.20</v>
          </cell>
        </row>
        <row r="1160">
          <cell r="C1160" t="str">
            <v>ст.10</v>
          </cell>
        </row>
        <row r="1161">
          <cell r="C1161" t="str">
            <v>ст.20</v>
          </cell>
        </row>
        <row r="1162">
          <cell r="C1162" t="str">
            <v>ст.10</v>
          </cell>
        </row>
        <row r="1163">
          <cell r="C1163" t="str">
            <v>ст.20</v>
          </cell>
        </row>
        <row r="1164">
          <cell r="C1164" t="str">
            <v>ст.10</v>
          </cell>
        </row>
        <row r="1165">
          <cell r="C1165" t="str">
            <v>ст.20</v>
          </cell>
        </row>
        <row r="1166">
          <cell r="C1166" t="str">
            <v>ст.10</v>
          </cell>
        </row>
        <row r="1167">
          <cell r="C1167" t="str">
            <v>ст.20</v>
          </cell>
        </row>
        <row r="1168">
          <cell r="C1168" t="str">
            <v>ст.10</v>
          </cell>
        </row>
        <row r="1169">
          <cell r="C1169" t="str">
            <v>ст.20</v>
          </cell>
        </row>
        <row r="1170">
          <cell r="C1170" t="str">
            <v>ст.20</v>
          </cell>
        </row>
        <row r="1171">
          <cell r="C1171" t="str">
            <v>ст.20 (обрезной)</v>
          </cell>
        </row>
        <row r="1172">
          <cell r="C1172" t="str">
            <v>ст.10 (обрезной)</v>
          </cell>
        </row>
        <row r="1173">
          <cell r="C1173" t="str">
            <v>ст.20 (обрезной)</v>
          </cell>
        </row>
        <row r="1175">
          <cell r="C1175" t="str">
            <v>ОК360 В4-IV 3 сп</v>
          </cell>
        </row>
        <row r="1176">
          <cell r="C1176" t="str">
            <v>ОК360 В4-IV 3 сп</v>
          </cell>
        </row>
        <row r="1177">
          <cell r="C1177" t="str">
            <v>ОК360 В4-IV 3 сп</v>
          </cell>
        </row>
        <row r="1178">
          <cell r="C1178" t="str">
            <v>К270 В4-IV 10 сп</v>
          </cell>
        </row>
        <row r="1179">
          <cell r="C1179" t="str">
            <v>К270 В4-IV 10 сп</v>
          </cell>
        </row>
        <row r="1180">
          <cell r="C1180" t="str">
            <v>К270 В4-IV 10 сп</v>
          </cell>
        </row>
        <row r="1181">
          <cell r="C1181" t="str">
            <v>К270 В4-IV 10 сп</v>
          </cell>
        </row>
        <row r="1182">
          <cell r="C1182" t="str">
            <v>ст.10</v>
          </cell>
        </row>
        <row r="1183">
          <cell r="C1183" t="str">
            <v>ст.10</v>
          </cell>
        </row>
        <row r="1184">
          <cell r="C1184" t="str">
            <v>ст.10</v>
          </cell>
        </row>
        <row r="1185">
          <cell r="C1185" t="str">
            <v>ст.10</v>
          </cell>
        </row>
        <row r="1186">
          <cell r="C1186" t="str">
            <v>ст.10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Номенклатура"/>
      <sheetName val="СпВТЗ"/>
      <sheetName val="СпВТЗвал"/>
      <sheetName val="СпСТЗ"/>
      <sheetName val="ФинВТЗ"/>
      <sheetName val="ФинСТЗ"/>
      <sheetName val="ФпланММК"/>
      <sheetName val="РазнорядкаВТЗ"/>
      <sheetName val="РазнорядкаСТЗ"/>
      <sheetName val="Служебный"/>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2"/>
      <sheetName val="вспом1"/>
      <sheetName val="ввод"/>
      <sheetName val="БДР"/>
      <sheetName val="Титул"/>
      <sheetName val="ограничения_азот"/>
      <sheetName val="Balance Sheet"/>
      <sheetName val="Смета"/>
      <sheetName val="Свд"/>
      <sheetName val="Аналоги "/>
      <sheetName val="Закупки"/>
      <sheetName val="1"/>
      <sheetName val=" накладные расходы"/>
      <sheetName val="Исходные"/>
      <sheetName val="Программа "/>
      <sheetName val="5930_01"/>
      <sheetName val="5930.01"/>
      <sheetName val="Работа"/>
      <sheetName val="материалы"/>
      <sheetName val="Содержание ст.Карасук"/>
      <sheetName val="цех расх (3)"/>
      <sheetName val="Данные для расчета"/>
      <sheetName val="Налоги апрель"/>
      <sheetName val="Апрель"/>
      <sheetName val="Налоги май"/>
      <sheetName val="Данные"/>
      <sheetName val="ПТУ_ППП"/>
      <sheetName val="ОСВ-ЕПС"/>
      <sheetName val="ОСВ-ОПС"/>
      <sheetName val="сметы СКО 3кв03г."/>
      <sheetName val="жд "/>
      <sheetName val="Курс"/>
      <sheetName val="Оборудование_стоим"/>
      <sheetName val="Лист1"/>
      <sheetName val="ПЭБ-1-02-Ф_"/>
      <sheetName val="ПЭБ-1-03-Ф_(январь)"/>
      <sheetName val="ПЭБ-1-09-Ф_(янв)"/>
      <sheetName val="ПЭБ_-1-11-Ф_"/>
      <sheetName val="ПЭБ_-2-02-Ф"/>
      <sheetName val="Описание статей бюджетов"/>
      <sheetName val="Описание аналитических статей"/>
      <sheetName val="ожид.2011"/>
      <sheetName val="ПТБ-3-02в-П ГП"/>
      <sheetName val="ПТБ-3-02в-П 2011"/>
      <sheetName val="ПТБ-3-02в-П 2012"/>
      <sheetName val="РЧ"/>
      <sheetName val="ШХ"/>
      <sheetName val="реестротгрузка"/>
      <sheetName val="Вид"/>
      <sheetName val="ГруппаОб"/>
      <sheetName val="#ССЫЛКА"/>
      <sheetName val="ОБорудование 3"/>
      <sheetName val="Оборудование 0"/>
      <sheetName val="Расходы"/>
      <sheetName val="ИсходныеДанные"/>
      <sheetName val="Северная_График"/>
      <sheetName val=""/>
      <sheetName val="Список"/>
      <sheetName val="Лист3"/>
      <sheetName val="5310.01"/>
      <sheetName val="Перечень компаний"/>
      <sheetName val="5"/>
      <sheetName val="ГОСТ"/>
      <sheetName val="Расчет наценки"/>
      <sheetName val="ETС"/>
      <sheetName val="Допущения"/>
      <sheetName val="5315_03_"/>
      <sheetName val="справки к раз.2"/>
      <sheetName val="Кор-я"/>
      <sheetName val="ФИНПЛАН"/>
      <sheetName val="Справочники"/>
      <sheetName val="KAR10"/>
      <sheetName val="Контакты"/>
      <sheetName val="БД"/>
      <sheetName val="проект2002"/>
    </sheetNames>
    <sheetDataSet>
      <sheetData sheetId="0">
        <row r="2">
          <cell r="C2" t="str">
            <v>Сталь</v>
          </cell>
        </row>
      </sheetData>
      <sheetData sheetId="1" refreshError="1">
        <row r="2">
          <cell r="C2" t="str">
            <v>Сталь</v>
          </cell>
          <cell r="D2" t="str">
            <v>Размер</v>
          </cell>
          <cell r="G2" t="str">
            <v>ТУ</v>
          </cell>
          <cell r="H2" t="str">
            <v>Объем</v>
          </cell>
          <cell r="I2" t="str">
            <v>Цена_б/НДС</v>
          </cell>
          <cell r="J2" t="str">
            <v>коэф-т</v>
          </cell>
          <cell r="L2" t="str">
            <v>ЖДТ</v>
          </cell>
          <cell r="N2" t="str">
            <v>Диаметр трубы</v>
          </cell>
        </row>
        <row r="4">
          <cell r="C4" t="str">
            <v>17Г1СА-У</v>
          </cell>
          <cell r="D4" t="str">
            <v>8х1050</v>
          </cell>
          <cell r="G4" t="str">
            <v>14-1-5407-2000</v>
          </cell>
          <cell r="H4">
            <v>1953</v>
          </cell>
          <cell r="I4">
            <v>5650</v>
          </cell>
          <cell r="L4">
            <v>360</v>
          </cell>
          <cell r="N4">
            <v>2206890</v>
          </cell>
        </row>
        <row r="5">
          <cell r="C5" t="str">
            <v>17Г1СА-У</v>
          </cell>
          <cell r="D5" t="str">
            <v>9х1050</v>
          </cell>
          <cell r="G5" t="str">
            <v>14-1-5407-2000</v>
          </cell>
          <cell r="H5">
            <v>585</v>
          </cell>
          <cell r="I5">
            <v>5650</v>
          </cell>
          <cell r="L5">
            <v>360</v>
          </cell>
          <cell r="N5">
            <v>661050</v>
          </cell>
        </row>
        <row r="6">
          <cell r="C6" t="str">
            <v>17Г1С</v>
          </cell>
          <cell r="D6" t="str">
            <v>9х1050</v>
          </cell>
          <cell r="G6" t="str">
            <v>14-1-5407-2000</v>
          </cell>
          <cell r="H6">
            <v>591</v>
          </cell>
          <cell r="I6">
            <v>5650</v>
          </cell>
          <cell r="L6">
            <v>360</v>
          </cell>
          <cell r="N6">
            <v>667830</v>
          </cell>
        </row>
        <row r="7">
          <cell r="C7" t="str">
            <v>17Г1С</v>
          </cell>
          <cell r="D7" t="str">
            <v>9х1660</v>
          </cell>
          <cell r="G7" t="str">
            <v>14-1-5407-2000</v>
          </cell>
          <cell r="H7">
            <v>250</v>
          </cell>
          <cell r="I7">
            <v>5650</v>
          </cell>
          <cell r="L7">
            <v>360</v>
          </cell>
          <cell r="N7">
            <v>282500</v>
          </cell>
        </row>
        <row r="8">
          <cell r="C8" t="str">
            <v>17Г1С</v>
          </cell>
          <cell r="D8" t="str">
            <v>12х1660</v>
          </cell>
          <cell r="G8" t="str">
            <v>14-1-5407-2000</v>
          </cell>
          <cell r="H8">
            <v>555</v>
          </cell>
          <cell r="I8">
            <v>5650</v>
          </cell>
          <cell r="L8">
            <v>360</v>
          </cell>
          <cell r="N8">
            <v>627150</v>
          </cell>
        </row>
        <row r="9">
          <cell r="C9" t="str">
            <v>17Г1С-У</v>
          </cell>
          <cell r="D9" t="str">
            <v>12,4х1660</v>
          </cell>
          <cell r="G9" t="str">
            <v>14-1-5407-2000</v>
          </cell>
          <cell r="H9">
            <v>4405</v>
          </cell>
          <cell r="I9">
            <v>5650</v>
          </cell>
          <cell r="L9">
            <v>360</v>
          </cell>
          <cell r="N9">
            <v>4977650</v>
          </cell>
        </row>
        <row r="10">
          <cell r="C10" t="str">
            <v>17Г1С</v>
          </cell>
          <cell r="D10" t="str">
            <v>8х1250</v>
          </cell>
          <cell r="G10" t="str">
            <v>14-1-5407-2000</v>
          </cell>
          <cell r="H10">
            <v>428</v>
          </cell>
          <cell r="I10">
            <v>5650</v>
          </cell>
          <cell r="L10">
            <v>360</v>
          </cell>
          <cell r="N10">
            <v>483640</v>
          </cell>
        </row>
        <row r="11">
          <cell r="C11" t="str">
            <v>17Г1С</v>
          </cell>
          <cell r="D11" t="str">
            <v>9х1250</v>
          </cell>
          <cell r="G11" t="str">
            <v>14-1-5407-2000</v>
          </cell>
          <cell r="H11">
            <v>925</v>
          </cell>
          <cell r="I11">
            <v>5650</v>
          </cell>
          <cell r="L11">
            <v>360</v>
          </cell>
          <cell r="N11">
            <v>1045250</v>
          </cell>
        </row>
        <row r="12">
          <cell r="C12" t="str">
            <v>17Г1СА-У</v>
          </cell>
          <cell r="D12" t="str">
            <v>10х1250</v>
          </cell>
          <cell r="G12" t="str">
            <v>14-1-5407-2000</v>
          </cell>
          <cell r="H12">
            <v>424</v>
          </cell>
          <cell r="I12">
            <v>5650</v>
          </cell>
          <cell r="L12">
            <v>360</v>
          </cell>
          <cell r="N12">
            <v>479120</v>
          </cell>
        </row>
        <row r="13">
          <cell r="C13">
            <v>20</v>
          </cell>
          <cell r="D13" t="str">
            <v>8х1050</v>
          </cell>
          <cell r="G13" t="str">
            <v>14-1-2471-78</v>
          </cell>
          <cell r="H13">
            <v>377</v>
          </cell>
          <cell r="I13">
            <v>5980</v>
          </cell>
          <cell r="L13">
            <v>360</v>
          </cell>
          <cell r="N13">
            <v>450892</v>
          </cell>
        </row>
        <row r="14">
          <cell r="C14" t="str">
            <v>17Г1СА</v>
          </cell>
          <cell r="D14" t="str">
            <v>12х1050</v>
          </cell>
          <cell r="G14" t="str">
            <v>14-1-5407-2000</v>
          </cell>
          <cell r="H14">
            <v>1500</v>
          </cell>
          <cell r="I14">
            <v>5650</v>
          </cell>
          <cell r="L14">
            <v>360</v>
          </cell>
          <cell r="N14">
            <v>1695000</v>
          </cell>
        </row>
        <row r="15">
          <cell r="C15" t="str">
            <v>17Г1СА-У</v>
          </cell>
          <cell r="D15" t="str">
            <v>14,3х1660</v>
          </cell>
          <cell r="G15" t="str">
            <v>14-1-5407-2000</v>
          </cell>
          <cell r="H15">
            <v>3470</v>
          </cell>
          <cell r="I15">
            <v>5650</v>
          </cell>
          <cell r="L15">
            <v>360</v>
          </cell>
          <cell r="N15">
            <v>3921100</v>
          </cell>
        </row>
        <row r="16">
          <cell r="C16" t="str">
            <v>17Г1СА-У</v>
          </cell>
          <cell r="D16" t="str">
            <v>12х1660</v>
          </cell>
          <cell r="G16" t="str">
            <v>14-1-5407-2000</v>
          </cell>
          <cell r="H16">
            <v>725</v>
          </cell>
          <cell r="I16">
            <v>5650</v>
          </cell>
          <cell r="L16">
            <v>360</v>
          </cell>
          <cell r="N16">
            <v>819250</v>
          </cell>
        </row>
        <row r="17">
          <cell r="C17" t="str">
            <v>17Г1СА-У</v>
          </cell>
          <cell r="D17" t="str">
            <v>10х1250</v>
          </cell>
          <cell r="G17" t="str">
            <v>14-1-5407-2000</v>
          </cell>
          <cell r="H17">
            <v>1055</v>
          </cell>
          <cell r="I17">
            <v>5650</v>
          </cell>
          <cell r="L17">
            <v>360</v>
          </cell>
          <cell r="N17">
            <v>1192150</v>
          </cell>
        </row>
        <row r="21">
          <cell r="C21" t="str">
            <v>г/к К270 В4-IV 3 сп/пс</v>
          </cell>
          <cell r="D21" t="str">
            <v>2,85х1200</v>
          </cell>
          <cell r="G21" t="str">
            <v>В-ПН-НО-ГОСТ 19903-74, ГОСТ 16523-89</v>
          </cell>
          <cell r="H21">
            <v>1500</v>
          </cell>
          <cell r="I21">
            <v>4807</v>
          </cell>
          <cell r="L21">
            <v>140</v>
          </cell>
        </row>
        <row r="22">
          <cell r="C22" t="str">
            <v>г/к К270 В4-IV 3 сп/пс</v>
          </cell>
          <cell r="D22" t="str">
            <v>3,3х1200</v>
          </cell>
          <cell r="G22" t="str">
            <v>В-ПН-НО-ГОСТ 19903-74, ГОСТ 16523-89</v>
          </cell>
          <cell r="H22">
            <v>1800</v>
          </cell>
          <cell r="I22">
            <v>4807</v>
          </cell>
          <cell r="L22">
            <v>140</v>
          </cell>
        </row>
        <row r="23">
          <cell r="C23" t="str">
            <v>г/к К270 В4-IV 10 сп</v>
          </cell>
          <cell r="D23" t="str">
            <v>3,3х1240</v>
          </cell>
          <cell r="G23" t="str">
            <v>В-ПН-НО-ГОСТ 19903-74, ГОСТ 16523-89</v>
          </cell>
          <cell r="H23">
            <v>900</v>
          </cell>
          <cell r="I23">
            <v>5063</v>
          </cell>
          <cell r="L23">
            <v>140</v>
          </cell>
        </row>
        <row r="24">
          <cell r="C24" t="str">
            <v>г/к К270 В4-IV 10 сп</v>
          </cell>
          <cell r="D24" t="str">
            <v>3,75х1240</v>
          </cell>
          <cell r="G24" t="str">
            <v>В-ПН-НО-ГОСТ 19903-74, ГОСТ 16523-89</v>
          </cell>
          <cell r="H24">
            <v>1500</v>
          </cell>
          <cell r="I24">
            <v>5063</v>
          </cell>
          <cell r="L24">
            <v>140</v>
          </cell>
        </row>
        <row r="26">
          <cell r="C26" t="str">
            <v>х/к К270 В4-III 10 сп</v>
          </cell>
          <cell r="D26" t="str">
            <v>1,45х650</v>
          </cell>
          <cell r="G26" t="str">
            <v>В-ПН-НО-ГОСТ 19904-94, ГОСТ 16523-89</v>
          </cell>
          <cell r="H26">
            <v>60</v>
          </cell>
          <cell r="I26">
            <v>5937</v>
          </cell>
          <cell r="L26">
            <v>140</v>
          </cell>
        </row>
        <row r="27">
          <cell r="C27" t="str">
            <v>х/к К270 В4-III 10 сп</v>
          </cell>
          <cell r="D27" t="str">
            <v>1,45х1255</v>
          </cell>
          <cell r="G27" t="str">
            <v>В-ПН-НО-ГОСТ 19904-94, ГОСТ 16523-89</v>
          </cell>
          <cell r="H27">
            <v>540</v>
          </cell>
          <cell r="I27">
            <v>5937</v>
          </cell>
          <cell r="L27">
            <v>140</v>
          </cell>
        </row>
        <row r="28">
          <cell r="C28" t="str">
            <v>х/к К270 В4-III 10 сп</v>
          </cell>
          <cell r="D28" t="str">
            <v>1,95х1200</v>
          </cell>
          <cell r="G28" t="str">
            <v>В-ПН-НО-ГОСТ 19904-94, ГОСТ 16523-89</v>
          </cell>
          <cell r="H28">
            <v>120</v>
          </cell>
          <cell r="I28">
            <v>5738</v>
          </cell>
          <cell r="L28">
            <v>140</v>
          </cell>
        </row>
        <row r="29">
          <cell r="C29" t="str">
            <v>х/к К270 В4-III 10 сп</v>
          </cell>
          <cell r="D29" t="str">
            <v>1,95х1215</v>
          </cell>
          <cell r="G29" t="str">
            <v>В-ПН-НО-ГОСТ 19904-94, ГОСТ 16523-89</v>
          </cell>
          <cell r="H29">
            <v>60</v>
          </cell>
          <cell r="I29">
            <v>5738</v>
          </cell>
          <cell r="L29">
            <v>140</v>
          </cell>
        </row>
        <row r="30">
          <cell r="C30" t="str">
            <v>х/к К270 В4-III 10 сп</v>
          </cell>
          <cell r="D30" t="str">
            <v>1,45х1275</v>
          </cell>
          <cell r="G30" t="str">
            <v>В-ПН-НО-ГОСТ 19904-94, ГОСТ 16523-89</v>
          </cell>
          <cell r="H30">
            <v>60</v>
          </cell>
          <cell r="I30">
            <v>5937</v>
          </cell>
          <cell r="L30">
            <v>140</v>
          </cell>
        </row>
        <row r="31">
          <cell r="C31" t="str">
            <v>х/к К270 В4-III 08 кп</v>
          </cell>
          <cell r="D31" t="str">
            <v>1,5х1200</v>
          </cell>
          <cell r="G31" t="str">
            <v>В-ПН-НО-ГОСТ 19904-94, ГОСТ 16523-89</v>
          </cell>
          <cell r="H31">
            <v>60</v>
          </cell>
          <cell r="I31">
            <v>5937</v>
          </cell>
          <cell r="L31">
            <v>140</v>
          </cell>
        </row>
        <row r="32">
          <cell r="C32" t="str">
            <v>х/к К270 В4-III 08 кп</v>
          </cell>
          <cell r="D32" t="str">
            <v>1,5х1225</v>
          </cell>
          <cell r="G32" t="str">
            <v>В-ПН-НО-ГОСТ 19904-94, ГОСТ 16523-89</v>
          </cell>
          <cell r="H32">
            <v>120</v>
          </cell>
          <cell r="I32">
            <v>5937</v>
          </cell>
          <cell r="L32">
            <v>140</v>
          </cell>
        </row>
        <row r="33">
          <cell r="C33" t="str">
            <v>х/к К270 В4-III 08 кп</v>
          </cell>
          <cell r="D33" t="str">
            <v>2,0х1210</v>
          </cell>
          <cell r="G33" t="str">
            <v>В-ПН-НО-ГОСТ 19904-94, ГОСТ 16523-89</v>
          </cell>
          <cell r="H33">
            <v>180</v>
          </cell>
          <cell r="I33">
            <v>5738</v>
          </cell>
          <cell r="L33">
            <v>140</v>
          </cell>
        </row>
        <row r="35">
          <cell r="C35" t="str">
            <v>ст. 3сп\пс</v>
          </cell>
          <cell r="D35" t="str">
            <v>5,7х1375</v>
          </cell>
          <cell r="G35" t="str">
            <v>ТУ 14-1-3579-83 (необрезной)</v>
          </cell>
          <cell r="H35">
            <v>600</v>
          </cell>
          <cell r="I35">
            <v>4750</v>
          </cell>
          <cell r="L35">
            <v>140</v>
          </cell>
        </row>
        <row r="36">
          <cell r="C36" t="str">
            <v>ст.20</v>
          </cell>
          <cell r="D36" t="str">
            <v>4,7х1420</v>
          </cell>
          <cell r="G36" t="str">
            <v>ТУ 14-1-3579-83 (необрезной)</v>
          </cell>
          <cell r="H36">
            <v>300</v>
          </cell>
          <cell r="I36">
            <v>5035</v>
          </cell>
          <cell r="L36">
            <v>140</v>
          </cell>
        </row>
        <row r="37">
          <cell r="C37" t="str">
            <v>ст.20</v>
          </cell>
          <cell r="D37" t="str">
            <v>5,7х1420</v>
          </cell>
          <cell r="G37" t="str">
            <v>ТУ 14-1-3579-83 (необрезной)</v>
          </cell>
          <cell r="H37">
            <v>600</v>
          </cell>
          <cell r="I37">
            <v>4978</v>
          </cell>
          <cell r="L37">
            <v>140</v>
          </cell>
        </row>
        <row r="38">
          <cell r="C38" t="str">
            <v>ст.20</v>
          </cell>
          <cell r="D38" t="str">
            <v>4,7х1490</v>
          </cell>
          <cell r="G38" t="str">
            <v>ТУ 14-1-3579-83 (необрезной)</v>
          </cell>
          <cell r="H38">
            <v>300</v>
          </cell>
          <cell r="I38">
            <v>5035</v>
          </cell>
          <cell r="L38">
            <v>140</v>
          </cell>
        </row>
        <row r="39">
          <cell r="C39" t="str">
            <v>ст.20</v>
          </cell>
          <cell r="D39" t="str">
            <v>5,7х1485</v>
          </cell>
          <cell r="G39" t="str">
            <v>ТУ 14-1-3579-83 (необрезной)</v>
          </cell>
          <cell r="H39">
            <v>300</v>
          </cell>
          <cell r="I39">
            <v>4978</v>
          </cell>
          <cell r="L39">
            <v>140</v>
          </cell>
        </row>
        <row r="40">
          <cell r="C40" t="str">
            <v>ст.20</v>
          </cell>
          <cell r="D40" t="str">
            <v>6,7х1485</v>
          </cell>
          <cell r="G40" t="str">
            <v>ТУ 14-1-3579-83 (необрезной)</v>
          </cell>
          <cell r="H40">
            <v>300</v>
          </cell>
          <cell r="I40">
            <v>4978</v>
          </cell>
          <cell r="L40">
            <v>140</v>
          </cell>
        </row>
        <row r="41">
          <cell r="C41" t="str">
            <v>ст.10</v>
          </cell>
          <cell r="D41" t="str">
            <v>4,7х1380</v>
          </cell>
          <cell r="G41" t="str">
            <v>ТУ 14-1-3579-83 (необрезной)</v>
          </cell>
          <cell r="H41">
            <v>300</v>
          </cell>
          <cell r="I41">
            <v>5035</v>
          </cell>
          <cell r="L41">
            <v>140</v>
          </cell>
        </row>
        <row r="42">
          <cell r="C42" t="str">
            <v>ст.20</v>
          </cell>
          <cell r="D42" t="str">
            <v>4,7х1380</v>
          </cell>
          <cell r="G42" t="str">
            <v>ТУ 14-1-3579-83 (необрезной)</v>
          </cell>
          <cell r="H42">
            <v>300</v>
          </cell>
          <cell r="I42">
            <v>5035</v>
          </cell>
          <cell r="L42">
            <v>140</v>
          </cell>
        </row>
        <row r="43">
          <cell r="C43" t="str">
            <v>ст.20</v>
          </cell>
          <cell r="D43" t="str">
            <v>5,7х1375</v>
          </cell>
          <cell r="G43" t="str">
            <v>ТУ 14-1-3579-83 (необрезной)</v>
          </cell>
          <cell r="H43">
            <v>300</v>
          </cell>
          <cell r="I43">
            <v>4978</v>
          </cell>
          <cell r="L43">
            <v>140</v>
          </cell>
        </row>
        <row r="44">
          <cell r="C44" t="str">
            <v>ст.20</v>
          </cell>
          <cell r="D44" t="str">
            <v>6,7х1370</v>
          </cell>
          <cell r="G44" t="str">
            <v>ТУ 14-1-3579-83 (необрезной)</v>
          </cell>
          <cell r="H44">
            <v>300</v>
          </cell>
          <cell r="I44">
            <v>4978</v>
          </cell>
          <cell r="L44">
            <v>140</v>
          </cell>
        </row>
        <row r="45">
          <cell r="C45" t="str">
            <v>ст.10</v>
          </cell>
          <cell r="D45" t="str">
            <v>5,7х1375</v>
          </cell>
          <cell r="G45" t="str">
            <v>ТУ 14-1-3579-83 (необрезной)</v>
          </cell>
          <cell r="H45">
            <v>1800</v>
          </cell>
          <cell r="I45">
            <v>4978</v>
          </cell>
          <cell r="L45">
            <v>140</v>
          </cell>
        </row>
        <row r="46">
          <cell r="C46" t="str">
            <v>ст.20</v>
          </cell>
          <cell r="D46" t="str">
            <v>5,7х1375</v>
          </cell>
          <cell r="G46" t="str">
            <v>ТУ 14-1-3579-83 (необрезной)</v>
          </cell>
          <cell r="H46">
            <v>900</v>
          </cell>
          <cell r="I46">
            <v>4978</v>
          </cell>
          <cell r="L46">
            <v>140</v>
          </cell>
        </row>
        <row r="47">
          <cell r="C47" t="str">
            <v>ст.10</v>
          </cell>
          <cell r="D47" t="str">
            <v>4,7х1490</v>
          </cell>
          <cell r="G47" t="str">
            <v>ТУ 14-1-3579-83 (необрезной)</v>
          </cell>
          <cell r="H47">
            <v>300</v>
          </cell>
          <cell r="I47">
            <v>5035</v>
          </cell>
          <cell r="L47">
            <v>140</v>
          </cell>
        </row>
        <row r="48">
          <cell r="C48" t="str">
            <v>ст.20</v>
          </cell>
          <cell r="D48" t="str">
            <v>4,7х1490</v>
          </cell>
          <cell r="G48" t="str">
            <v>ТУ 14-1-3579-83 (необрезной)</v>
          </cell>
          <cell r="H48">
            <v>600</v>
          </cell>
          <cell r="I48">
            <v>5035</v>
          </cell>
          <cell r="L48">
            <v>140</v>
          </cell>
        </row>
        <row r="49">
          <cell r="C49" t="str">
            <v>ст.10</v>
          </cell>
          <cell r="D49" t="str">
            <v>5,7х1485</v>
          </cell>
          <cell r="G49" t="str">
            <v>ТУ 14-1-3579-83 (необрезной)</v>
          </cell>
          <cell r="H49">
            <v>1200</v>
          </cell>
          <cell r="I49">
            <v>4978</v>
          </cell>
          <cell r="L49">
            <v>140</v>
          </cell>
        </row>
        <row r="50">
          <cell r="C50" t="str">
            <v>ст.20</v>
          </cell>
          <cell r="D50" t="str">
            <v>5,7х1485</v>
          </cell>
          <cell r="G50" t="str">
            <v>ТУ 14-1-3579-83 (необрезной)</v>
          </cell>
          <cell r="H50">
            <v>300</v>
          </cell>
          <cell r="I50">
            <v>4978</v>
          </cell>
          <cell r="L50">
            <v>140</v>
          </cell>
        </row>
        <row r="52">
          <cell r="C52" t="str">
            <v>г/к К270 В4-IV 10 сп</v>
          </cell>
          <cell r="D52" t="str">
            <v>3,75х1505</v>
          </cell>
          <cell r="G52" t="str">
            <v>В-ПН-НО-ГОСТ 19903-74, ГОСТ 16523-89</v>
          </cell>
          <cell r="H52">
            <v>300</v>
          </cell>
          <cell r="I52">
            <v>5063</v>
          </cell>
          <cell r="L52">
            <v>140</v>
          </cell>
        </row>
        <row r="53">
          <cell r="C53" t="str">
            <v>ст. 3сп\пс</v>
          </cell>
          <cell r="D53" t="str">
            <v>5,7х1375</v>
          </cell>
          <cell r="G53" t="str">
            <v>ТУ 14-1-3579-83 (необрезной)</v>
          </cell>
          <cell r="H53">
            <v>300</v>
          </cell>
          <cell r="I53">
            <v>4750</v>
          </cell>
          <cell r="L53">
            <v>140</v>
          </cell>
        </row>
        <row r="54">
          <cell r="C54" t="str">
            <v>ст.10</v>
          </cell>
          <cell r="D54" t="str">
            <v>4,7х1420</v>
          </cell>
          <cell r="G54" t="str">
            <v>ТУ 14-1-3579-83 (необрезной)</v>
          </cell>
          <cell r="H54">
            <v>300</v>
          </cell>
          <cell r="I54">
            <v>5035</v>
          </cell>
          <cell r="L54">
            <v>140</v>
          </cell>
        </row>
        <row r="55">
          <cell r="C55" t="str">
            <v>ст.20</v>
          </cell>
          <cell r="D55" t="str">
            <v>4,7х1490</v>
          </cell>
          <cell r="G55" t="str">
            <v>ТУ 14-1-3579-83 (необрезной)</v>
          </cell>
          <cell r="H55">
            <v>1800</v>
          </cell>
          <cell r="I55">
            <v>5035</v>
          </cell>
          <cell r="L55">
            <v>140</v>
          </cell>
        </row>
        <row r="56">
          <cell r="C56" t="str">
            <v>ст.10</v>
          </cell>
          <cell r="D56" t="str">
            <v>4,7х1380</v>
          </cell>
          <cell r="G56" t="str">
            <v>ТУ 14-1-3579-83 (необрезной)</v>
          </cell>
          <cell r="H56">
            <v>600</v>
          </cell>
          <cell r="I56">
            <v>5035</v>
          </cell>
          <cell r="L56">
            <v>140</v>
          </cell>
        </row>
        <row r="57">
          <cell r="C57" t="str">
            <v>ст.20</v>
          </cell>
          <cell r="D57" t="str">
            <v>4,7х1380</v>
          </cell>
          <cell r="G57" t="str">
            <v>ТУ 14-1-3579-83 (необрезной)</v>
          </cell>
          <cell r="H57">
            <v>300</v>
          </cell>
          <cell r="I57">
            <v>5035</v>
          </cell>
          <cell r="L57">
            <v>140</v>
          </cell>
        </row>
        <row r="58">
          <cell r="C58" t="str">
            <v>ст.10</v>
          </cell>
          <cell r="D58" t="str">
            <v>4,7х1490</v>
          </cell>
          <cell r="G58" t="str">
            <v>ТУ 14-1-3579-83 (необрезной)</v>
          </cell>
          <cell r="H58">
            <v>900</v>
          </cell>
          <cell r="I58">
            <v>5035</v>
          </cell>
          <cell r="L58">
            <v>140</v>
          </cell>
        </row>
        <row r="59">
          <cell r="C59" t="str">
            <v>ст.10</v>
          </cell>
          <cell r="D59" t="str">
            <v>4,25х1505</v>
          </cell>
          <cell r="G59" t="str">
            <v>ТУ 14-1-3579-83 (необрезной)</v>
          </cell>
          <cell r="H59">
            <v>600</v>
          </cell>
          <cell r="I59">
            <v>5035</v>
          </cell>
          <cell r="L59">
            <v>140</v>
          </cell>
        </row>
        <row r="61">
          <cell r="C61" t="str">
            <v>август</v>
          </cell>
        </row>
        <row r="63">
          <cell r="C63" t="str">
            <v>К270 В4-IV 3 сп/пс</v>
          </cell>
          <cell r="D63" t="str">
            <v>2,85х1030</v>
          </cell>
          <cell r="G63" t="str">
            <v>В-ПН-НО-ГОСТ 19904-94, ГОСТ 16523-89</v>
          </cell>
          <cell r="H63">
            <v>600</v>
          </cell>
          <cell r="I63">
            <v>4650</v>
          </cell>
          <cell r="L63">
            <v>187</v>
          </cell>
        </row>
        <row r="64">
          <cell r="C64" t="str">
            <v>К270 В4-IV 3 сп/пс</v>
          </cell>
          <cell r="D64" t="str">
            <v>2,85х1130</v>
          </cell>
          <cell r="G64" t="str">
            <v>В-ПН-НО-ГОСТ 19904-94, ГОСТ 16523-89</v>
          </cell>
          <cell r="H64">
            <v>300</v>
          </cell>
          <cell r="I64">
            <v>4650</v>
          </cell>
          <cell r="L64">
            <v>187</v>
          </cell>
        </row>
        <row r="65">
          <cell r="C65" t="str">
            <v>К270 В4-IV 3 сп/пс</v>
          </cell>
          <cell r="D65" t="str">
            <v>3,3х1025</v>
          </cell>
          <cell r="G65" t="str">
            <v>В-ПН-НО-ГОСТ 19904-94, ГОСТ 16523-89</v>
          </cell>
          <cell r="H65">
            <v>600</v>
          </cell>
          <cell r="I65">
            <v>4650</v>
          </cell>
          <cell r="L65">
            <v>187</v>
          </cell>
        </row>
        <row r="66">
          <cell r="C66" t="str">
            <v>К270 В4-IV 3 сп/пс</v>
          </cell>
          <cell r="D66" t="str">
            <v>3,3х1120</v>
          </cell>
          <cell r="G66" t="str">
            <v>В-ПН-НО-ГОСТ 19904-94, ГОСТ 16523-89</v>
          </cell>
          <cell r="H66">
            <v>300</v>
          </cell>
          <cell r="I66">
            <v>4650</v>
          </cell>
          <cell r="L66">
            <v>187</v>
          </cell>
        </row>
        <row r="67">
          <cell r="C67" t="str">
            <v>К270 В4-IV 10 сп</v>
          </cell>
          <cell r="D67" t="str">
            <v>3,75х1025</v>
          </cell>
          <cell r="G67" t="str">
            <v>В-ПН-НО-ГОСТ 19904-94, ГОСТ 16523-89</v>
          </cell>
          <cell r="H67">
            <v>600</v>
          </cell>
          <cell r="I67">
            <v>4650</v>
          </cell>
          <cell r="L67">
            <v>187</v>
          </cell>
        </row>
        <row r="68">
          <cell r="C68" t="str">
            <v>К270 В4-IV 10 сп</v>
          </cell>
          <cell r="D68" t="str">
            <v>3,75х1185</v>
          </cell>
          <cell r="G68" t="str">
            <v>В-ПН-НО-ГОСТ 19904-94, ГОСТ 16523-89</v>
          </cell>
          <cell r="H68">
            <v>600</v>
          </cell>
          <cell r="I68">
            <v>4650</v>
          </cell>
          <cell r="L68">
            <v>187</v>
          </cell>
        </row>
        <row r="69">
          <cell r="C69" t="str">
            <v>К270 В4-IV 10 сп</v>
          </cell>
          <cell r="D69" t="str">
            <v>3,3х1025</v>
          </cell>
          <cell r="G69" t="str">
            <v>В-ПН-НО-ГОСТ 19904-94, ГОСТ 16523-89</v>
          </cell>
          <cell r="H69">
            <v>300</v>
          </cell>
          <cell r="I69">
            <v>4650</v>
          </cell>
          <cell r="L69">
            <v>187</v>
          </cell>
        </row>
        <row r="70">
          <cell r="C70" t="str">
            <v>К270 В4-IV 10 сп</v>
          </cell>
          <cell r="D70" t="str">
            <v>3,3х1185</v>
          </cell>
          <cell r="G70" t="str">
            <v>В-ПН-НО-ГОСТ 19904-94, ГОСТ 16523-89</v>
          </cell>
          <cell r="H70">
            <v>400</v>
          </cell>
          <cell r="I70">
            <v>4650</v>
          </cell>
          <cell r="L70">
            <v>187</v>
          </cell>
        </row>
        <row r="71">
          <cell r="C71" t="str">
            <v>К270 В4-III 10 сп</v>
          </cell>
          <cell r="D71" t="str">
            <v>0,97х660</v>
          </cell>
          <cell r="G71" t="str">
            <v>В-ПН-НО-ГОСТ 19904-94, ГОСТ 16523-89</v>
          </cell>
          <cell r="H71">
            <v>180</v>
          </cell>
          <cell r="I71">
            <v>5937</v>
          </cell>
          <cell r="L71">
            <v>187</v>
          </cell>
        </row>
        <row r="72">
          <cell r="C72" t="str">
            <v>К270 В4-III 10 сп</v>
          </cell>
          <cell r="D72" t="str">
            <v>1,16х640</v>
          </cell>
          <cell r="G72" t="str">
            <v>В-ПН-НО-ГОСТ 19904-94, ГОСТ 16523-89</v>
          </cell>
          <cell r="H72">
            <v>60</v>
          </cell>
          <cell r="I72">
            <v>5937</v>
          </cell>
          <cell r="L72">
            <v>187</v>
          </cell>
        </row>
        <row r="73">
          <cell r="C73" t="str">
            <v>К270 В4-III 10 сп</v>
          </cell>
          <cell r="D73" t="str">
            <v>1,45х1275</v>
          </cell>
          <cell r="G73" t="str">
            <v>В-ПН-НО-ГОСТ 19904-94, ГОСТ 16523-89</v>
          </cell>
          <cell r="H73">
            <v>60</v>
          </cell>
          <cell r="I73">
            <v>5937</v>
          </cell>
          <cell r="L73">
            <v>187</v>
          </cell>
        </row>
        <row r="74">
          <cell r="C74" t="str">
            <v>К270 В4-III 10 сп</v>
          </cell>
          <cell r="D74" t="str">
            <v>1,45х1225</v>
          </cell>
          <cell r="G74" t="str">
            <v>В-ПН-НО-ГОСТ 19904-94, ГОСТ 16523-89</v>
          </cell>
          <cell r="H74">
            <v>120</v>
          </cell>
          <cell r="I74">
            <v>5937</v>
          </cell>
          <cell r="L74">
            <v>187</v>
          </cell>
        </row>
        <row r="75">
          <cell r="C75" t="str">
            <v>К270 В4-III 10 сп</v>
          </cell>
          <cell r="D75" t="str">
            <v>1,45х650</v>
          </cell>
          <cell r="G75" t="str">
            <v>В-ПН-НО-ГОСТ 19904-94, ГОСТ 16523-89</v>
          </cell>
          <cell r="H75">
            <v>120</v>
          </cell>
          <cell r="I75">
            <v>5937</v>
          </cell>
          <cell r="L75">
            <v>187</v>
          </cell>
        </row>
        <row r="76">
          <cell r="C76" t="str">
            <v>К270 В4-III 10 сп</v>
          </cell>
          <cell r="D76" t="str">
            <v>1,95х1200</v>
          </cell>
          <cell r="G76" t="str">
            <v>В-ПН-НО-ГОСТ 19904-94, ГОСТ 16523-89</v>
          </cell>
          <cell r="H76">
            <v>120</v>
          </cell>
          <cell r="I76">
            <v>5738</v>
          </cell>
          <cell r="L76">
            <v>187</v>
          </cell>
        </row>
        <row r="77">
          <cell r="C77" t="str">
            <v>К270 В4-III 10 сп</v>
          </cell>
          <cell r="D77" t="str">
            <v>2,5х1265</v>
          </cell>
          <cell r="G77" t="str">
            <v>В-ПН-НО-ГОСТ 19904-94, ГОСТ 16523-89</v>
          </cell>
          <cell r="H77">
            <v>240</v>
          </cell>
          <cell r="I77">
            <v>5738</v>
          </cell>
          <cell r="L77">
            <v>187</v>
          </cell>
        </row>
        <row r="78">
          <cell r="C78" t="str">
            <v>К270 В4-III 08 кп</v>
          </cell>
          <cell r="D78" t="str">
            <v>1,5х1200</v>
          </cell>
          <cell r="G78" t="str">
            <v>В-ПН-НО-ГОСТ 19904-94, ГОСТ 16523-89</v>
          </cell>
          <cell r="H78">
            <v>240</v>
          </cell>
          <cell r="I78">
            <v>5937</v>
          </cell>
          <cell r="L78">
            <v>187</v>
          </cell>
        </row>
        <row r="79">
          <cell r="C79" t="str">
            <v>К270 В4-III 08 кп</v>
          </cell>
          <cell r="D79" t="str">
            <v>1,5х1225</v>
          </cell>
          <cell r="G79" t="str">
            <v>В-ПН-НО-ГОСТ 19904-94, ГОСТ 16523-89</v>
          </cell>
          <cell r="H79">
            <v>420</v>
          </cell>
          <cell r="I79">
            <v>5937</v>
          </cell>
          <cell r="L79">
            <v>187</v>
          </cell>
        </row>
        <row r="80">
          <cell r="C80" t="str">
            <v>К270 В4-III 08 кп</v>
          </cell>
          <cell r="D80" t="str">
            <v>2,0х1210</v>
          </cell>
          <cell r="G80" t="str">
            <v>В-ПН-НО-ГОСТ 19904-94, ГОСТ 16523-89</v>
          </cell>
          <cell r="H80">
            <v>180</v>
          </cell>
          <cell r="I80">
            <v>5738</v>
          </cell>
          <cell r="L80">
            <v>187</v>
          </cell>
        </row>
        <row r="81">
          <cell r="C81" t="str">
            <v>В4-IV 08Ю ВГ</v>
          </cell>
          <cell r="D81" t="str">
            <v>1,0х1660</v>
          </cell>
          <cell r="H81">
            <v>60</v>
          </cell>
          <cell r="I81">
            <v>5975</v>
          </cell>
          <cell r="L81">
            <v>187</v>
          </cell>
        </row>
        <row r="82">
          <cell r="C82" t="str">
            <v>ст. 3сп\пс</v>
          </cell>
          <cell r="D82" t="str">
            <v>4,25х1505</v>
          </cell>
          <cell r="G82" t="str">
            <v>ТУ 14-1-3579-83 (необрезной)</v>
          </cell>
          <cell r="H82">
            <v>300</v>
          </cell>
          <cell r="I82">
            <v>4650</v>
          </cell>
          <cell r="L82">
            <v>187</v>
          </cell>
        </row>
        <row r="83">
          <cell r="C83" t="str">
            <v>ст. 3сп\пс</v>
          </cell>
          <cell r="D83" t="str">
            <v>5,7х1375</v>
          </cell>
          <cell r="G83" t="str">
            <v>ТУ 14-1-3579-83 (необрезной)</v>
          </cell>
          <cell r="H83">
            <v>900</v>
          </cell>
          <cell r="I83">
            <v>4650</v>
          </cell>
          <cell r="L83">
            <v>187</v>
          </cell>
        </row>
        <row r="84">
          <cell r="C84" t="str">
            <v>ст.10</v>
          </cell>
          <cell r="D84" t="str">
            <v>3,75х1430</v>
          </cell>
          <cell r="G84" t="str">
            <v>ТУ 14-1-3579-83 (необрезной)</v>
          </cell>
          <cell r="H84">
            <v>300</v>
          </cell>
          <cell r="I84">
            <v>4650</v>
          </cell>
          <cell r="L84">
            <v>187</v>
          </cell>
        </row>
        <row r="85">
          <cell r="C85" t="str">
            <v>ст.10</v>
          </cell>
          <cell r="D85" t="str">
            <v>4,25х1420</v>
          </cell>
          <cell r="G85" t="str">
            <v>ТУ 14-1-3579-83 (необрезной)</v>
          </cell>
          <cell r="H85">
            <v>600</v>
          </cell>
          <cell r="I85">
            <v>4650</v>
          </cell>
          <cell r="L85">
            <v>187</v>
          </cell>
        </row>
        <row r="86">
          <cell r="C86" t="str">
            <v>ст.20</v>
          </cell>
          <cell r="D86" t="str">
            <v>4,25х1420</v>
          </cell>
          <cell r="G86" t="str">
            <v>ТУ 14-1-3579-83 (необрезной)</v>
          </cell>
          <cell r="H86">
            <v>600</v>
          </cell>
          <cell r="I86">
            <v>4650</v>
          </cell>
          <cell r="L86">
            <v>187</v>
          </cell>
        </row>
        <row r="87">
          <cell r="C87" t="str">
            <v>ст.10</v>
          </cell>
          <cell r="D87" t="str">
            <v>4,7х1420</v>
          </cell>
          <cell r="G87" t="str">
            <v>ТУ 14-1-3579-83 (необрезной)</v>
          </cell>
          <cell r="H87">
            <v>300</v>
          </cell>
          <cell r="I87">
            <v>4650</v>
          </cell>
          <cell r="L87">
            <v>187</v>
          </cell>
        </row>
        <row r="88">
          <cell r="C88" t="str">
            <v>ст.20</v>
          </cell>
          <cell r="D88" t="str">
            <v>4,7х1420</v>
          </cell>
          <cell r="G88" t="str">
            <v>ТУ 14-1-3579-83 (необрезной)</v>
          </cell>
          <cell r="H88">
            <v>400</v>
          </cell>
          <cell r="I88">
            <v>4650</v>
          </cell>
          <cell r="L88">
            <v>187</v>
          </cell>
        </row>
        <row r="89">
          <cell r="C89" t="str">
            <v>ст.10</v>
          </cell>
          <cell r="D89" t="str">
            <v>4,25х1505</v>
          </cell>
          <cell r="G89" t="str">
            <v>ТУ 14-1-3579-83 (необрезной)</v>
          </cell>
          <cell r="H89">
            <v>700</v>
          </cell>
          <cell r="I89">
            <v>4650</v>
          </cell>
          <cell r="L89">
            <v>187</v>
          </cell>
        </row>
        <row r="90">
          <cell r="C90" t="str">
            <v>ст.10</v>
          </cell>
          <cell r="D90" t="str">
            <v>4,7х1490</v>
          </cell>
          <cell r="G90" t="str">
            <v>ТУ 14-1-3579-83 (необрезной)</v>
          </cell>
          <cell r="H90">
            <v>600</v>
          </cell>
          <cell r="I90">
            <v>4650</v>
          </cell>
          <cell r="L90">
            <v>187</v>
          </cell>
        </row>
        <row r="91">
          <cell r="C91" t="str">
            <v>ст.20</v>
          </cell>
          <cell r="D91" t="str">
            <v>4,7х1490</v>
          </cell>
          <cell r="G91" t="str">
            <v>ТУ 14-1-3579-83 (необрезной)</v>
          </cell>
          <cell r="H91">
            <v>600</v>
          </cell>
          <cell r="I91">
            <v>4650</v>
          </cell>
          <cell r="L91">
            <v>187</v>
          </cell>
        </row>
        <row r="92">
          <cell r="C92" t="str">
            <v>ст.10</v>
          </cell>
          <cell r="D92" t="str">
            <v>5,7х1485</v>
          </cell>
          <cell r="G92" t="str">
            <v>ТУ 14-1-3579-83 (необрезной)</v>
          </cell>
          <cell r="H92">
            <v>300</v>
          </cell>
          <cell r="I92">
            <v>4650</v>
          </cell>
          <cell r="L92">
            <v>187</v>
          </cell>
        </row>
        <row r="93">
          <cell r="C93" t="str">
            <v>ст.20</v>
          </cell>
          <cell r="D93" t="str">
            <v>5,7х1485</v>
          </cell>
          <cell r="G93" t="str">
            <v>ТУ 14-1-3579-83 (необрезной)</v>
          </cell>
          <cell r="H93">
            <v>300</v>
          </cell>
          <cell r="I93">
            <v>4650</v>
          </cell>
          <cell r="L93">
            <v>187</v>
          </cell>
        </row>
        <row r="94">
          <cell r="C94" t="str">
            <v>ст.20</v>
          </cell>
          <cell r="D94" t="str">
            <v>6,7х1485</v>
          </cell>
          <cell r="G94" t="str">
            <v>ТУ 14-1-3579-83 (необрезной)</v>
          </cell>
          <cell r="H94">
            <v>300</v>
          </cell>
          <cell r="I94">
            <v>4650</v>
          </cell>
          <cell r="L94">
            <v>187</v>
          </cell>
        </row>
        <row r="95">
          <cell r="C95" t="str">
            <v>ст.10</v>
          </cell>
          <cell r="D95" t="str">
            <v>4,25х1385</v>
          </cell>
          <cell r="G95" t="str">
            <v>ТУ 14-1-3579-83 (необрезной)</v>
          </cell>
          <cell r="H95">
            <v>300</v>
          </cell>
          <cell r="I95">
            <v>4650</v>
          </cell>
          <cell r="L95">
            <v>187</v>
          </cell>
        </row>
        <row r="96">
          <cell r="C96" t="str">
            <v>ст.10</v>
          </cell>
          <cell r="D96" t="str">
            <v>4,7х1380</v>
          </cell>
          <cell r="G96" t="str">
            <v>ТУ 14-1-3579-83 (необрезной)</v>
          </cell>
          <cell r="H96">
            <v>600</v>
          </cell>
          <cell r="I96">
            <v>4650</v>
          </cell>
          <cell r="L96">
            <v>187</v>
          </cell>
        </row>
        <row r="97">
          <cell r="C97" t="str">
            <v>ст.20</v>
          </cell>
          <cell r="D97" t="str">
            <v>4,7х1380</v>
          </cell>
          <cell r="G97" t="str">
            <v>ТУ 14-1-3579-83 (необрезной)</v>
          </cell>
          <cell r="H97">
            <v>600</v>
          </cell>
          <cell r="I97">
            <v>4650</v>
          </cell>
          <cell r="L97">
            <v>187</v>
          </cell>
        </row>
        <row r="98">
          <cell r="C98" t="str">
            <v>ст.10</v>
          </cell>
          <cell r="D98" t="str">
            <v>5,7х1375</v>
          </cell>
          <cell r="G98" t="str">
            <v>ТУ 14-1-3579-83 (необрезной)</v>
          </cell>
          <cell r="H98">
            <v>1800</v>
          </cell>
          <cell r="I98">
            <v>4650</v>
          </cell>
          <cell r="L98">
            <v>187</v>
          </cell>
        </row>
        <row r="99">
          <cell r="C99" t="str">
            <v>ст.20</v>
          </cell>
          <cell r="D99" t="str">
            <v>5,7х1375</v>
          </cell>
          <cell r="G99" t="str">
            <v>ТУ 14-1-3579-83 (необрезной)</v>
          </cell>
          <cell r="H99">
            <v>1500</v>
          </cell>
          <cell r="I99">
            <v>4650</v>
          </cell>
          <cell r="L99">
            <v>187</v>
          </cell>
        </row>
        <row r="100">
          <cell r="C100" t="str">
            <v>ст.10</v>
          </cell>
          <cell r="D100" t="str">
            <v>6,7х1370</v>
          </cell>
          <cell r="G100" t="str">
            <v>ТУ 14-1-3579-83 (необрезной)</v>
          </cell>
          <cell r="H100">
            <v>300</v>
          </cell>
          <cell r="I100">
            <v>4650</v>
          </cell>
          <cell r="L100">
            <v>187</v>
          </cell>
        </row>
        <row r="101">
          <cell r="C101" t="str">
            <v>ст.20</v>
          </cell>
          <cell r="D101" t="str">
            <v>6,7х1370</v>
          </cell>
          <cell r="G101" t="str">
            <v>ТУ 14-1-3579-83 (необрезной)</v>
          </cell>
          <cell r="H101">
            <v>300</v>
          </cell>
          <cell r="I101">
            <v>4650</v>
          </cell>
          <cell r="L101">
            <v>187</v>
          </cell>
        </row>
        <row r="102">
          <cell r="C102" t="str">
            <v>ст.10</v>
          </cell>
          <cell r="D102" t="str">
            <v>3,75х1505</v>
          </cell>
          <cell r="G102" t="str">
            <v>ТУ 14-1-3579-83 (необрезной)</v>
          </cell>
          <cell r="H102">
            <v>300</v>
          </cell>
          <cell r="I102">
            <v>4650</v>
          </cell>
          <cell r="L102">
            <v>187</v>
          </cell>
        </row>
        <row r="103">
          <cell r="C103" t="str">
            <v>ст.10</v>
          </cell>
          <cell r="D103" t="str">
            <v>7,6х670</v>
          </cell>
          <cell r="G103" t="str">
            <v>ТУ 14-1-3579-83 (необрезной)</v>
          </cell>
          <cell r="H103">
            <v>300</v>
          </cell>
          <cell r="I103">
            <v>4650</v>
          </cell>
          <cell r="L103">
            <v>187</v>
          </cell>
        </row>
        <row r="106">
          <cell r="C106" t="str">
            <v>17Г1СА-У</v>
          </cell>
          <cell r="D106" t="str">
            <v>8х1050</v>
          </cell>
          <cell r="G106" t="str">
            <v>14-1-5407-2000</v>
          </cell>
          <cell r="H106">
            <v>3100</v>
          </cell>
          <cell r="I106">
            <v>5650</v>
          </cell>
          <cell r="L106">
            <v>415</v>
          </cell>
        </row>
        <row r="107">
          <cell r="C107" t="str">
            <v>17Г1СА</v>
          </cell>
          <cell r="D107" t="str">
            <v>8х1250</v>
          </cell>
          <cell r="G107" t="str">
            <v>14-1-5407-2000</v>
          </cell>
          <cell r="H107">
            <v>806</v>
          </cell>
          <cell r="I107">
            <v>5650</v>
          </cell>
          <cell r="L107">
            <v>415</v>
          </cell>
        </row>
        <row r="108">
          <cell r="C108" t="str">
            <v>17Г1СА-У</v>
          </cell>
          <cell r="D108" t="str">
            <v>10х1250</v>
          </cell>
          <cell r="G108" t="str">
            <v>14-1-5407-2000</v>
          </cell>
          <cell r="H108">
            <v>558</v>
          </cell>
          <cell r="I108">
            <v>5650</v>
          </cell>
          <cell r="L108">
            <v>415</v>
          </cell>
        </row>
        <row r="109">
          <cell r="C109" t="str">
            <v>17Г1СА</v>
          </cell>
          <cell r="D109" t="str">
            <v>11х1250</v>
          </cell>
          <cell r="G109" t="str">
            <v>14-1-5407-2000</v>
          </cell>
          <cell r="H109">
            <v>372</v>
          </cell>
          <cell r="I109">
            <v>5650</v>
          </cell>
          <cell r="L109">
            <v>415</v>
          </cell>
        </row>
        <row r="110">
          <cell r="C110" t="str">
            <v>17Г1С-У</v>
          </cell>
          <cell r="D110" t="str">
            <v>12х1660</v>
          </cell>
          <cell r="G110" t="str">
            <v>14-1-5407-2000</v>
          </cell>
          <cell r="H110">
            <v>1178</v>
          </cell>
          <cell r="I110">
            <v>5650</v>
          </cell>
          <cell r="L110">
            <v>415</v>
          </cell>
        </row>
        <row r="111">
          <cell r="C111" t="str">
            <v>17Г1СА-У</v>
          </cell>
          <cell r="D111" t="str">
            <v>14х1660</v>
          </cell>
          <cell r="G111" t="str">
            <v>14-1-5407-2000</v>
          </cell>
          <cell r="H111">
            <v>186</v>
          </cell>
          <cell r="I111">
            <v>5650</v>
          </cell>
          <cell r="L111">
            <v>415</v>
          </cell>
        </row>
        <row r="112">
          <cell r="C112" t="str">
            <v>17Г1С</v>
          </cell>
          <cell r="D112" t="str">
            <v>14х1660</v>
          </cell>
          <cell r="G112" t="str">
            <v>14-1-5407-2000</v>
          </cell>
          <cell r="H112">
            <v>372</v>
          </cell>
          <cell r="I112">
            <v>5650</v>
          </cell>
          <cell r="L112">
            <v>415</v>
          </cell>
        </row>
        <row r="113">
          <cell r="C113">
            <v>20</v>
          </cell>
          <cell r="D113" t="str">
            <v>8х1050</v>
          </cell>
          <cell r="G113" t="str">
            <v>14-1-2471-78</v>
          </cell>
          <cell r="H113">
            <v>380</v>
          </cell>
          <cell r="I113">
            <v>5300</v>
          </cell>
          <cell r="L113">
            <v>415</v>
          </cell>
        </row>
        <row r="114">
          <cell r="C114" t="str">
            <v>06ГФБАА</v>
          </cell>
          <cell r="D114" t="str">
            <v>12х1660</v>
          </cell>
          <cell r="G114" t="str">
            <v>14-101-458-2001</v>
          </cell>
          <cell r="H114">
            <v>50</v>
          </cell>
          <cell r="I114">
            <v>9510</v>
          </cell>
          <cell r="L114">
            <v>415</v>
          </cell>
        </row>
        <row r="116">
          <cell r="C116" t="str">
            <v>3сп5</v>
          </cell>
          <cell r="D116" t="str">
            <v>16х2500х11800</v>
          </cell>
          <cell r="G116" t="str">
            <v>14637-89</v>
          </cell>
          <cell r="H116">
            <v>1100</v>
          </cell>
          <cell r="I116">
            <v>262.17</v>
          </cell>
          <cell r="L116">
            <v>15</v>
          </cell>
          <cell r="N116">
            <v>362564.4</v>
          </cell>
        </row>
        <row r="117">
          <cell r="C117" t="str">
            <v>3сп2</v>
          </cell>
          <cell r="D117" t="str">
            <v>16х2500х11800</v>
          </cell>
          <cell r="G117" t="str">
            <v>14637-89</v>
          </cell>
          <cell r="H117">
            <v>390</v>
          </cell>
          <cell r="I117">
            <v>262.17</v>
          </cell>
          <cell r="L117">
            <v>15</v>
          </cell>
          <cell r="N117">
            <v>128545.56</v>
          </cell>
        </row>
        <row r="119">
          <cell r="C119" t="str">
            <v>17Г1С</v>
          </cell>
          <cell r="D119" t="str">
            <v>8х1250</v>
          </cell>
          <cell r="G119" t="str">
            <v>14-1-5407-2000</v>
          </cell>
          <cell r="H119">
            <v>780</v>
          </cell>
          <cell r="I119">
            <v>5650</v>
          </cell>
          <cell r="L119">
            <v>415</v>
          </cell>
        </row>
        <row r="120">
          <cell r="C120" t="str">
            <v>17Г1С</v>
          </cell>
          <cell r="D120" t="str">
            <v>10х1250</v>
          </cell>
          <cell r="G120" t="str">
            <v>14-1-5407-2000</v>
          </cell>
          <cell r="H120">
            <v>390</v>
          </cell>
          <cell r="I120">
            <v>5650</v>
          </cell>
          <cell r="L120">
            <v>415</v>
          </cell>
        </row>
        <row r="121">
          <cell r="C121" t="str">
            <v>17Г1С-У</v>
          </cell>
          <cell r="D121" t="str">
            <v>10,5х1660</v>
          </cell>
          <cell r="G121" t="str">
            <v>14-1-5407-2000</v>
          </cell>
          <cell r="H121">
            <v>992</v>
          </cell>
          <cell r="I121">
            <v>5650</v>
          </cell>
          <cell r="L121">
            <v>415</v>
          </cell>
        </row>
        <row r="122">
          <cell r="C122" t="str">
            <v>17Г1СА-У</v>
          </cell>
          <cell r="D122" t="str">
            <v>14,3х1660</v>
          </cell>
          <cell r="G122" t="str">
            <v>14-1-5407-2000</v>
          </cell>
          <cell r="H122">
            <v>3038</v>
          </cell>
          <cell r="I122">
            <v>5650</v>
          </cell>
          <cell r="L122">
            <v>415</v>
          </cell>
        </row>
        <row r="123">
          <cell r="C123" t="str">
            <v>17Г1С-У</v>
          </cell>
          <cell r="D123" t="str">
            <v>11,5х1660</v>
          </cell>
          <cell r="G123" t="str">
            <v>14-1-5407-2000</v>
          </cell>
          <cell r="H123">
            <v>122</v>
          </cell>
          <cell r="I123">
            <v>5650</v>
          </cell>
          <cell r="L123">
            <v>415</v>
          </cell>
          <cell r="N123">
            <v>137860</v>
          </cell>
        </row>
        <row r="124">
          <cell r="C124" t="str">
            <v>17Г1С-У</v>
          </cell>
          <cell r="D124" t="str">
            <v>12,4х1660</v>
          </cell>
          <cell r="G124" t="str">
            <v>14-1-5407-2000</v>
          </cell>
          <cell r="H124">
            <v>620</v>
          </cell>
          <cell r="I124">
            <v>5650</v>
          </cell>
          <cell r="L124">
            <v>415</v>
          </cell>
          <cell r="N124">
            <v>700600</v>
          </cell>
        </row>
        <row r="125">
          <cell r="C125">
            <v>20</v>
          </cell>
          <cell r="D125" t="str">
            <v>11х1660</v>
          </cell>
          <cell r="G125" t="str">
            <v>14-1-2471-78</v>
          </cell>
          <cell r="H125">
            <v>122</v>
          </cell>
          <cell r="I125">
            <v>5300</v>
          </cell>
          <cell r="L125">
            <v>415</v>
          </cell>
        </row>
        <row r="126">
          <cell r="C126" t="str">
            <v>17Г1С-У</v>
          </cell>
          <cell r="D126" t="str">
            <v>8х1050</v>
          </cell>
          <cell r="G126" t="str">
            <v>14-1-5407-2000</v>
          </cell>
          <cell r="H126">
            <v>558</v>
          </cell>
          <cell r="I126">
            <v>5650</v>
          </cell>
          <cell r="L126">
            <v>415</v>
          </cell>
        </row>
        <row r="129">
          <cell r="C129" t="str">
            <v>СЕНТЯБРЬ</v>
          </cell>
        </row>
        <row r="130">
          <cell r="C130" t="str">
            <v>К270 В4-III 10 сп</v>
          </cell>
          <cell r="D130" t="str">
            <v>0,97х660</v>
          </cell>
          <cell r="G130" t="str">
            <v>В-ПН-НО-ГОСТ 19904-94,
 ГОСТ 16523-89</v>
          </cell>
          <cell r="H130">
            <v>180</v>
          </cell>
          <cell r="I130">
            <v>5937</v>
          </cell>
          <cell r="J130">
            <v>1.05</v>
          </cell>
          <cell r="L130">
            <v>182</v>
          </cell>
        </row>
        <row r="131">
          <cell r="C131" t="str">
            <v>К270 В4-III 10 сп</v>
          </cell>
          <cell r="D131" t="str">
            <v>1,16х730</v>
          </cell>
          <cell r="G131" t="str">
            <v>В-ПН-НО-ГОСТ 19904-94, ГОСТ 16523-89</v>
          </cell>
          <cell r="H131">
            <v>60</v>
          </cell>
          <cell r="I131">
            <v>5937</v>
          </cell>
          <cell r="J131">
            <v>1.05</v>
          </cell>
          <cell r="L131">
            <v>182</v>
          </cell>
        </row>
        <row r="132">
          <cell r="C132" t="str">
            <v>К270 В4-III 10 сп</v>
          </cell>
          <cell r="D132" t="str">
            <v>1,45х1255</v>
          </cell>
          <cell r="G132" t="str">
            <v>В-ПН-НО-ГОСТ 19904-94, ГОСТ 16523-89</v>
          </cell>
          <cell r="H132">
            <v>180</v>
          </cell>
          <cell r="I132">
            <v>5937</v>
          </cell>
          <cell r="J132">
            <v>1.05</v>
          </cell>
          <cell r="L132">
            <v>182</v>
          </cell>
        </row>
        <row r="133">
          <cell r="C133" t="str">
            <v>К270 В4-III 10 сп</v>
          </cell>
          <cell r="D133" t="str">
            <v>1,45х1225</v>
          </cell>
          <cell r="G133" t="str">
            <v>В-ПН-НО-ГОСТ 19904-94, ГОСТ 16523-89</v>
          </cell>
          <cell r="H133">
            <v>360</v>
          </cell>
          <cell r="I133">
            <v>5937</v>
          </cell>
          <cell r="J133">
            <v>1.05</v>
          </cell>
          <cell r="L133">
            <v>182</v>
          </cell>
        </row>
        <row r="134">
          <cell r="C134" t="str">
            <v>К270 В4-III 10 сп</v>
          </cell>
          <cell r="D134" t="str">
            <v>1,45х650</v>
          </cell>
          <cell r="G134" t="str">
            <v>В-ПН-НО-ГОСТ 19904-94, ГОСТ 16523-89</v>
          </cell>
          <cell r="H134">
            <v>180</v>
          </cell>
          <cell r="I134">
            <v>5937</v>
          </cell>
          <cell r="J134">
            <v>1.05</v>
          </cell>
          <cell r="L134">
            <v>182</v>
          </cell>
        </row>
        <row r="135">
          <cell r="C135" t="str">
            <v>К270 В4-III 10 сп</v>
          </cell>
          <cell r="D135" t="str">
            <v>1,95х1200</v>
          </cell>
          <cell r="G135" t="str">
            <v>В-ПН-НО-ГОСТ 19904-94, ГОСТ 16523-89</v>
          </cell>
          <cell r="H135">
            <v>300</v>
          </cell>
          <cell r="I135">
            <v>5738</v>
          </cell>
          <cell r="J135">
            <v>1.05</v>
          </cell>
          <cell r="L135">
            <v>182</v>
          </cell>
        </row>
        <row r="136">
          <cell r="C136" t="str">
            <v>К270 В4-III 10 сп</v>
          </cell>
          <cell r="D136" t="str">
            <v>1,95х650</v>
          </cell>
          <cell r="G136" t="str">
            <v>В-ПН-НО-ГОСТ 19904-94, ГОСТ 16523-89</v>
          </cell>
          <cell r="H136">
            <v>120</v>
          </cell>
          <cell r="I136">
            <v>5738</v>
          </cell>
          <cell r="J136">
            <v>1.05</v>
          </cell>
          <cell r="L136">
            <v>182</v>
          </cell>
        </row>
        <row r="137">
          <cell r="C137" t="str">
            <v>К270 В4-III 10 сп</v>
          </cell>
          <cell r="D137" t="str">
            <v>2,5х1265</v>
          </cell>
          <cell r="G137" t="str">
            <v>В-ПН-НО-ГОСТ 19904-94, ГОСТ 16523-89</v>
          </cell>
          <cell r="H137">
            <v>300</v>
          </cell>
          <cell r="I137">
            <v>5738</v>
          </cell>
          <cell r="J137">
            <v>1.05</v>
          </cell>
          <cell r="L137">
            <v>182</v>
          </cell>
        </row>
        <row r="138">
          <cell r="C138" t="str">
            <v>К270 В4-III 08 кп</v>
          </cell>
          <cell r="D138" t="str">
            <v>1,5х1200</v>
          </cell>
          <cell r="G138" t="str">
            <v>В-ПН-НО-ГОСТ 19904-94, ГОСТ 16523-89</v>
          </cell>
          <cell r="H138">
            <v>180</v>
          </cell>
          <cell r="I138">
            <v>5937</v>
          </cell>
          <cell r="J138">
            <v>1.05</v>
          </cell>
          <cell r="L138">
            <v>182</v>
          </cell>
        </row>
        <row r="139">
          <cell r="C139" t="str">
            <v>К270 В4-III 08 кп</v>
          </cell>
          <cell r="D139" t="str">
            <v>1,5х1225</v>
          </cell>
          <cell r="G139" t="str">
            <v>В-ПН-НО-ГОСТ 19904-94, ГОСТ 16523-89</v>
          </cell>
          <cell r="H139">
            <v>420</v>
          </cell>
          <cell r="I139">
            <v>5937</v>
          </cell>
          <cell r="J139">
            <v>1.05</v>
          </cell>
          <cell r="L139">
            <v>182</v>
          </cell>
        </row>
        <row r="140">
          <cell r="C140" t="str">
            <v>К270 В4-III 08 кп</v>
          </cell>
          <cell r="D140" t="str">
            <v>2,0х1210</v>
          </cell>
          <cell r="G140" t="str">
            <v>В-ПН-НО-ГОСТ 19904-94, ГОСТ 16523-89</v>
          </cell>
          <cell r="H140">
            <v>240</v>
          </cell>
          <cell r="I140">
            <v>5738</v>
          </cell>
          <cell r="J140">
            <v>1.05</v>
          </cell>
          <cell r="L140">
            <v>182</v>
          </cell>
        </row>
        <row r="141">
          <cell r="C141" t="str">
            <v>В4-IV 08Ю ВГ</v>
          </cell>
          <cell r="D141" t="str">
            <v>1,0х660</v>
          </cell>
          <cell r="G141" t="str">
            <v>В-ПН-НО-ГОСТ 19904-94, 
ГОСТ 9045-93</v>
          </cell>
          <cell r="H141">
            <v>60</v>
          </cell>
          <cell r="I141">
            <v>5975</v>
          </cell>
          <cell r="J141">
            <v>1.05</v>
          </cell>
          <cell r="L141">
            <v>182</v>
          </cell>
        </row>
        <row r="142">
          <cell r="C142" t="str">
            <v>К270 В4-IV 3 сп/пс</v>
          </cell>
          <cell r="D142" t="str">
            <v>2,85х1030</v>
          </cell>
          <cell r="G142" t="str">
            <v>В-ПН-НО-ГОСТ 19903-74, 
ГОСТ 16523-89</v>
          </cell>
          <cell r="H142">
            <v>120</v>
          </cell>
          <cell r="I142">
            <v>4650</v>
          </cell>
          <cell r="J142">
            <v>1.0854516129032259</v>
          </cell>
          <cell r="L142">
            <v>182</v>
          </cell>
        </row>
        <row r="143">
          <cell r="C143" t="str">
            <v>К270 В4-IV 3 сп/пс</v>
          </cell>
          <cell r="D143" t="str">
            <v>2,85х1130</v>
          </cell>
          <cell r="G143" t="str">
            <v>В-ПН-НО-ГОСТ 19903-74, 
ГОСТ 16523-89</v>
          </cell>
          <cell r="H143">
            <v>180</v>
          </cell>
          <cell r="I143">
            <v>4650</v>
          </cell>
          <cell r="J143">
            <v>1.0854516129032259</v>
          </cell>
          <cell r="L143">
            <v>182</v>
          </cell>
        </row>
        <row r="144">
          <cell r="C144" t="str">
            <v>К270 В4-IV 3 сп/пс</v>
          </cell>
          <cell r="D144" t="str">
            <v>2,85х1200</v>
          </cell>
          <cell r="G144" t="str">
            <v>В-ПН-НО-ГОСТ 19903-74, 
ГОСТ 16523-89</v>
          </cell>
          <cell r="H144">
            <v>1200</v>
          </cell>
          <cell r="I144">
            <v>4650</v>
          </cell>
          <cell r="J144">
            <v>1.0854516129032259</v>
          </cell>
          <cell r="L144">
            <v>182</v>
          </cell>
        </row>
        <row r="145">
          <cell r="C145" t="str">
            <v>К270 В4-IV 3 сп/пс</v>
          </cell>
          <cell r="D145" t="str">
            <v>3,3х1025</v>
          </cell>
          <cell r="G145" t="str">
            <v>В-ПН-НО-ГОСТ 19903-74, 
ГОСТ 16523-89</v>
          </cell>
          <cell r="H145">
            <v>180</v>
          </cell>
          <cell r="I145">
            <v>4650</v>
          </cell>
          <cell r="J145">
            <v>1.0854516129032259</v>
          </cell>
          <cell r="L145">
            <v>182</v>
          </cell>
        </row>
        <row r="146">
          <cell r="C146" t="str">
            <v>К270 В4-IV 3 сп/пс</v>
          </cell>
          <cell r="D146" t="str">
            <v>3,3х1120</v>
          </cell>
          <cell r="G146" t="str">
            <v>В-ПН-НО-ГОСТ 19903-74, 
ГОСТ 16523-89</v>
          </cell>
          <cell r="H146">
            <v>180</v>
          </cell>
          <cell r="I146">
            <v>4650</v>
          </cell>
          <cell r="J146">
            <v>1.0854516129032259</v>
          </cell>
          <cell r="L146">
            <v>182</v>
          </cell>
        </row>
        <row r="147">
          <cell r="C147" t="str">
            <v>К270 В4-IV 3 сп/пс</v>
          </cell>
          <cell r="D147" t="str">
            <v>3,3х1185</v>
          </cell>
          <cell r="G147" t="str">
            <v>В-ПН-НО-ГОСТ 19903-74, 
ГОСТ 16523-89</v>
          </cell>
          <cell r="H147">
            <v>300</v>
          </cell>
          <cell r="I147">
            <v>4650</v>
          </cell>
          <cell r="J147">
            <v>1.0854516129032259</v>
          </cell>
          <cell r="L147">
            <v>182</v>
          </cell>
        </row>
        <row r="148">
          <cell r="C148" t="str">
            <v>К270 В4-IV 10 сп</v>
          </cell>
          <cell r="D148" t="str">
            <v>3,75х1025</v>
          </cell>
          <cell r="G148" t="str">
            <v>В-ПН-НО-ГОСТ 19903-74, 
ГОСТ 16523-89</v>
          </cell>
          <cell r="H148">
            <v>300</v>
          </cell>
          <cell r="I148">
            <v>4650</v>
          </cell>
          <cell r="J148">
            <v>1.143258064516129</v>
          </cell>
          <cell r="L148">
            <v>182</v>
          </cell>
        </row>
        <row r="149">
          <cell r="C149" t="str">
            <v>К270 В4-IV 10 сп</v>
          </cell>
          <cell r="D149" t="str">
            <v>3,75х1120</v>
          </cell>
          <cell r="G149" t="str">
            <v>В-ПН-НО-ГОСТ 19903-74, 
ГОСТ 16523-89</v>
          </cell>
          <cell r="H149">
            <v>300</v>
          </cell>
          <cell r="I149">
            <v>4650</v>
          </cell>
          <cell r="J149">
            <v>1.143258064516129</v>
          </cell>
          <cell r="L149">
            <v>182</v>
          </cell>
        </row>
        <row r="150">
          <cell r="C150" t="str">
            <v>К270 В4-IV 10 сп</v>
          </cell>
          <cell r="D150" t="str">
            <v>3,3х1025</v>
          </cell>
          <cell r="G150" t="str">
            <v>В-ПН-НО-ГОСТ 19903-74, 
ГОСТ 16523-89</v>
          </cell>
          <cell r="H150">
            <v>300</v>
          </cell>
          <cell r="I150">
            <v>4650</v>
          </cell>
          <cell r="J150">
            <v>1.143258064516129</v>
          </cell>
          <cell r="L150">
            <v>182</v>
          </cell>
        </row>
        <row r="151">
          <cell r="C151" t="str">
            <v>К270 В4-IV 10 сп</v>
          </cell>
          <cell r="D151" t="str">
            <v>3,3х1185</v>
          </cell>
          <cell r="G151" t="str">
            <v>В-ПН-НО-ГОСТ 19903-74, 
ГОСТ 16523-89</v>
          </cell>
          <cell r="H151">
            <v>120</v>
          </cell>
          <cell r="I151">
            <v>4650</v>
          </cell>
          <cell r="J151">
            <v>1.143258064516129</v>
          </cell>
          <cell r="L151">
            <v>182</v>
          </cell>
        </row>
        <row r="152">
          <cell r="C152" t="str">
            <v>К270 В4-IV 10 сп</v>
          </cell>
          <cell r="D152" t="str">
            <v>3,3х1120</v>
          </cell>
          <cell r="G152" t="str">
            <v>В-ПН-НО-ГОСТ 19903-74, 
ГОСТ 16523-89</v>
          </cell>
          <cell r="H152">
            <v>300</v>
          </cell>
          <cell r="I152">
            <v>4650</v>
          </cell>
          <cell r="J152">
            <v>1.143258064516129</v>
          </cell>
          <cell r="L152">
            <v>182</v>
          </cell>
        </row>
        <row r="153">
          <cell r="C153" t="str">
            <v>К270 В4-IV 10 сп</v>
          </cell>
          <cell r="D153" t="str">
            <v>2,85х1030</v>
          </cell>
          <cell r="G153" t="str">
            <v>В-ПН-НО-ГОСТ 19903-74, 
ГОСТ 16523-89</v>
          </cell>
          <cell r="H153">
            <v>180</v>
          </cell>
          <cell r="I153">
            <v>4650</v>
          </cell>
          <cell r="J153">
            <v>1.143258064516129</v>
          </cell>
          <cell r="L153">
            <v>182</v>
          </cell>
        </row>
        <row r="154">
          <cell r="C154" t="str">
            <v>К270 В4-IV 10 сп</v>
          </cell>
          <cell r="D154" t="str">
            <v>2,85х1130</v>
          </cell>
          <cell r="G154" t="str">
            <v>В-ПН-НО-ГОСТ 19903-74, 
ГОСТ 16523-89</v>
          </cell>
          <cell r="H154">
            <v>180</v>
          </cell>
          <cell r="I154">
            <v>4650</v>
          </cell>
          <cell r="J154">
            <v>1.143258064516129</v>
          </cell>
          <cell r="L154">
            <v>182</v>
          </cell>
        </row>
        <row r="155">
          <cell r="C155" t="str">
            <v>К270 В4-IV 10 сп</v>
          </cell>
          <cell r="D155" t="str">
            <v>2,85х1200</v>
          </cell>
          <cell r="G155" t="str">
            <v>В-ПН-НО-ГОСТ 19903-74, 
ГОСТ 16523-89</v>
          </cell>
          <cell r="H155">
            <v>120</v>
          </cell>
          <cell r="I155">
            <v>4650</v>
          </cell>
          <cell r="J155">
            <v>1.143258064516129</v>
          </cell>
          <cell r="L155">
            <v>182</v>
          </cell>
        </row>
        <row r="156">
          <cell r="C156" t="str">
            <v>К270 В4-IV 10 сп</v>
          </cell>
          <cell r="D156" t="str">
            <v>2,85х1430</v>
          </cell>
          <cell r="G156" t="str">
            <v>В-ПН-НО-ГОСТ 19903-74, 
ГОСТ 16523-89</v>
          </cell>
          <cell r="H156">
            <v>120</v>
          </cell>
          <cell r="I156">
            <v>4650</v>
          </cell>
          <cell r="J156">
            <v>1.143258064516129</v>
          </cell>
          <cell r="L156">
            <v>182</v>
          </cell>
        </row>
        <row r="157">
          <cell r="C157" t="str">
            <v>ст. 3сп</v>
          </cell>
          <cell r="D157" t="str">
            <v>5,7х1375</v>
          </cell>
          <cell r="G157" t="str">
            <v>ТУ 14-1-3579-83 (необрезной)</v>
          </cell>
          <cell r="H157">
            <v>300</v>
          </cell>
          <cell r="I157">
            <v>4650</v>
          </cell>
          <cell r="J157">
            <v>1.0725806451612903</v>
          </cell>
          <cell r="L157">
            <v>182</v>
          </cell>
        </row>
        <row r="158">
          <cell r="C158" t="str">
            <v>ст.10</v>
          </cell>
          <cell r="D158" t="str">
            <v>4,25х1420</v>
          </cell>
          <cell r="G158" t="str">
            <v>ТУ 14-1-3579-83 (необрезной)</v>
          </cell>
          <cell r="H158">
            <v>300</v>
          </cell>
          <cell r="I158">
            <v>4650</v>
          </cell>
          <cell r="J158">
            <v>1.1369354838709675</v>
          </cell>
          <cell r="L158">
            <v>182</v>
          </cell>
        </row>
        <row r="159">
          <cell r="C159" t="str">
            <v>ст.10</v>
          </cell>
          <cell r="D159" t="str">
            <v>4,25х1505</v>
          </cell>
          <cell r="G159" t="str">
            <v>ТУ 14-1-3579-83 (необрезной)</v>
          </cell>
          <cell r="H159">
            <v>600</v>
          </cell>
          <cell r="I159">
            <v>4650</v>
          </cell>
          <cell r="J159">
            <v>1.1369354838709675</v>
          </cell>
          <cell r="L159">
            <v>182</v>
          </cell>
        </row>
        <row r="160">
          <cell r="C160" t="str">
            <v>ст.20</v>
          </cell>
          <cell r="D160" t="str">
            <v>4,25х1505</v>
          </cell>
          <cell r="G160" t="str">
            <v>ТУ 14-1-3579-83 (необрезной)</v>
          </cell>
          <cell r="H160">
            <v>600</v>
          </cell>
          <cell r="I160">
            <v>4650</v>
          </cell>
          <cell r="J160">
            <v>1.1369354838709675</v>
          </cell>
          <cell r="L160">
            <v>182</v>
          </cell>
        </row>
        <row r="161">
          <cell r="C161" t="str">
            <v>ст.10</v>
          </cell>
          <cell r="D161" t="str">
            <v>4,7х1380</v>
          </cell>
          <cell r="G161" t="str">
            <v>ТУ 14-1-3579-83 (необрезной)</v>
          </cell>
          <cell r="H161">
            <v>1200</v>
          </cell>
          <cell r="I161">
            <v>4650</v>
          </cell>
          <cell r="J161">
            <v>1.1369354838709675</v>
          </cell>
          <cell r="L161">
            <v>182</v>
          </cell>
        </row>
        <row r="162">
          <cell r="C162" t="str">
            <v>ст.20</v>
          </cell>
          <cell r="D162" t="str">
            <v>4,7х1380</v>
          </cell>
          <cell r="G162" t="str">
            <v>ТУ 14-1-3579-83 (необрезной)</v>
          </cell>
          <cell r="H162">
            <v>1500</v>
          </cell>
          <cell r="I162">
            <v>4650</v>
          </cell>
          <cell r="J162">
            <v>1.1369354838709675</v>
          </cell>
          <cell r="L162">
            <v>182</v>
          </cell>
        </row>
        <row r="163">
          <cell r="C163" t="str">
            <v>ст.10</v>
          </cell>
          <cell r="D163" t="str">
            <v>4,7х1490</v>
          </cell>
          <cell r="G163" t="str">
            <v>ТУ 14-1-3579-83 (необрезной)</v>
          </cell>
          <cell r="H163">
            <v>600</v>
          </cell>
          <cell r="I163">
            <v>4650</v>
          </cell>
          <cell r="J163">
            <v>1.1369354838709675</v>
          </cell>
          <cell r="L163">
            <v>182</v>
          </cell>
        </row>
        <row r="164">
          <cell r="C164" t="str">
            <v>ст.20</v>
          </cell>
          <cell r="D164" t="str">
            <v>4,7х1490</v>
          </cell>
          <cell r="G164" t="str">
            <v>ТУ 14-1-3579-83 (необрезной)</v>
          </cell>
          <cell r="H164">
            <v>300</v>
          </cell>
          <cell r="I164">
            <v>4650</v>
          </cell>
          <cell r="J164">
            <v>1.1369354838709675</v>
          </cell>
          <cell r="L164">
            <v>182</v>
          </cell>
        </row>
        <row r="165">
          <cell r="C165" t="str">
            <v>ст.10</v>
          </cell>
          <cell r="D165" t="str">
            <v>5,7х1375</v>
          </cell>
          <cell r="G165" t="str">
            <v>ТУ 14-1-3579-83 (необрезной)</v>
          </cell>
          <cell r="H165">
            <v>1100</v>
          </cell>
          <cell r="I165">
            <v>4650</v>
          </cell>
          <cell r="J165">
            <v>1.1240645161290321</v>
          </cell>
          <cell r="L165">
            <v>182</v>
          </cell>
        </row>
        <row r="166">
          <cell r="C166" t="str">
            <v>ст.20</v>
          </cell>
          <cell r="D166" t="str">
            <v>5,7х1375</v>
          </cell>
          <cell r="G166" t="str">
            <v>ТУ 14-1-3579-83 (необрезной)</v>
          </cell>
          <cell r="H166">
            <v>1200</v>
          </cell>
          <cell r="I166">
            <v>4650</v>
          </cell>
          <cell r="J166">
            <v>1.1240645161290321</v>
          </cell>
          <cell r="L166">
            <v>182</v>
          </cell>
        </row>
        <row r="167">
          <cell r="C167" t="str">
            <v>ст.20</v>
          </cell>
          <cell r="D167" t="str">
            <v>5,7х1485</v>
          </cell>
          <cell r="G167" t="str">
            <v>ТУ 14-1-3579-83 (необрезной)</v>
          </cell>
          <cell r="H167">
            <v>600</v>
          </cell>
          <cell r="I167">
            <v>4650</v>
          </cell>
          <cell r="J167">
            <v>1.1240645161290321</v>
          </cell>
          <cell r="L167">
            <v>182</v>
          </cell>
        </row>
        <row r="168">
          <cell r="C168" t="str">
            <v>ст.10</v>
          </cell>
          <cell r="D168" t="str">
            <v>6,7х1370</v>
          </cell>
          <cell r="G168" t="str">
            <v>ТУ 14-1-3579-83 (необрезной)</v>
          </cell>
          <cell r="H168">
            <v>300</v>
          </cell>
          <cell r="I168">
            <v>4650</v>
          </cell>
          <cell r="J168">
            <v>1.1240645161290321</v>
          </cell>
          <cell r="L168">
            <v>182</v>
          </cell>
        </row>
        <row r="169">
          <cell r="C169" t="str">
            <v>ст.20</v>
          </cell>
          <cell r="D169" t="str">
            <v>6,7х1370</v>
          </cell>
          <cell r="G169" t="str">
            <v>ТУ 14-1-3579-83 (необрезной)</v>
          </cell>
          <cell r="H169">
            <v>300</v>
          </cell>
          <cell r="I169">
            <v>4650</v>
          </cell>
          <cell r="J169">
            <v>1.1240645161290321</v>
          </cell>
          <cell r="L169">
            <v>182</v>
          </cell>
        </row>
        <row r="170">
          <cell r="C170" t="str">
            <v>ст.10</v>
          </cell>
          <cell r="D170" t="str">
            <v>6,7х1485</v>
          </cell>
          <cell r="G170" t="str">
            <v>ТУ 14-1-3579-83 (необрезной)</v>
          </cell>
          <cell r="H170">
            <v>300</v>
          </cell>
          <cell r="I170">
            <v>4650</v>
          </cell>
          <cell r="J170">
            <v>1.1240645161290321</v>
          </cell>
          <cell r="L170">
            <v>182</v>
          </cell>
        </row>
        <row r="171">
          <cell r="C171" t="str">
            <v>ст.10</v>
          </cell>
          <cell r="D171" t="str">
            <v>7,6х670</v>
          </cell>
          <cell r="G171" t="str">
            <v>ТУ 14-1-3579-83 (обрезной)</v>
          </cell>
          <cell r="H171">
            <v>600</v>
          </cell>
          <cell r="I171">
            <v>4650</v>
          </cell>
          <cell r="J171">
            <v>1.1154838709677419</v>
          </cell>
          <cell r="L171">
            <v>182</v>
          </cell>
        </row>
        <row r="172">
          <cell r="C172" t="str">
            <v>ст.20</v>
          </cell>
          <cell r="D172" t="str">
            <v>7,6х670</v>
          </cell>
          <cell r="G172" t="str">
            <v>ТУ 14-1-3579-83 (обрезной)</v>
          </cell>
          <cell r="H172">
            <v>900</v>
          </cell>
          <cell r="I172">
            <v>4650</v>
          </cell>
          <cell r="J172">
            <v>1.1154838709677419</v>
          </cell>
          <cell r="L172">
            <v>187</v>
          </cell>
        </row>
        <row r="173">
          <cell r="C173" t="str">
            <v>ст. 3сп</v>
          </cell>
          <cell r="D173" t="str">
            <v>4,25х1505</v>
          </cell>
          <cell r="G173" t="str">
            <v>ТУ 14-1-3579-83 (необрезной)</v>
          </cell>
          <cell r="H173">
            <v>300</v>
          </cell>
          <cell r="I173">
            <v>4650</v>
          </cell>
          <cell r="J173">
            <v>1.0725806451612903</v>
          </cell>
          <cell r="L173">
            <v>182</v>
          </cell>
        </row>
        <row r="176">
          <cell r="C176" t="str">
            <v>10Г2ФБ</v>
          </cell>
          <cell r="D176" t="str">
            <v>14х1660</v>
          </cell>
          <cell r="G176" t="str">
            <v>14-1-5407-2000</v>
          </cell>
          <cell r="H176">
            <v>2356</v>
          </cell>
          <cell r="I176">
            <v>6300</v>
          </cell>
          <cell r="L176">
            <v>425</v>
          </cell>
        </row>
        <row r="177">
          <cell r="C177" t="str">
            <v>17Г1СА</v>
          </cell>
          <cell r="D177" t="str">
            <v>8х1250</v>
          </cell>
          <cell r="G177" t="str">
            <v>14-1-5407-2000</v>
          </cell>
          <cell r="H177">
            <v>310</v>
          </cell>
          <cell r="I177">
            <v>5650</v>
          </cell>
          <cell r="L177">
            <v>425</v>
          </cell>
        </row>
        <row r="178">
          <cell r="C178" t="str">
            <v>06ГФБАА</v>
          </cell>
          <cell r="D178" t="str">
            <v>12х1660</v>
          </cell>
          <cell r="G178" t="str">
            <v>14-101-458-2001</v>
          </cell>
          <cell r="H178">
            <v>1240</v>
          </cell>
          <cell r="I178">
            <v>8770</v>
          </cell>
          <cell r="L178">
            <v>425</v>
          </cell>
        </row>
        <row r="179">
          <cell r="C179" t="str">
            <v>17Г1СА-У</v>
          </cell>
          <cell r="D179" t="str">
            <v>8х1250</v>
          </cell>
          <cell r="G179" t="str">
            <v>14-1-5407-2000</v>
          </cell>
          <cell r="H179">
            <v>1240</v>
          </cell>
          <cell r="I179">
            <v>5650</v>
          </cell>
          <cell r="L179">
            <v>425</v>
          </cell>
        </row>
        <row r="180">
          <cell r="C180">
            <v>20</v>
          </cell>
          <cell r="D180" t="str">
            <v>12х1660</v>
          </cell>
          <cell r="G180" t="str">
            <v>14-1-2471-78</v>
          </cell>
          <cell r="H180">
            <v>90</v>
          </cell>
          <cell r="I180">
            <v>5300</v>
          </cell>
          <cell r="L180">
            <v>425</v>
          </cell>
        </row>
        <row r="181">
          <cell r="C181" t="str">
            <v>17Г1СА-У</v>
          </cell>
          <cell r="D181" t="str">
            <v>14,3х1660</v>
          </cell>
          <cell r="G181" t="str">
            <v>14-1-5407-2000</v>
          </cell>
          <cell r="H181">
            <v>1500</v>
          </cell>
          <cell r="I181">
            <v>5650</v>
          </cell>
          <cell r="L181">
            <v>425</v>
          </cell>
        </row>
        <row r="184">
          <cell r="C184" t="str">
            <v>ОКТЯБРЬ</v>
          </cell>
        </row>
        <row r="185">
          <cell r="C185" t="str">
            <v>К270 В4-III 10 сп</v>
          </cell>
          <cell r="D185" t="str">
            <v>0,97х660</v>
          </cell>
          <cell r="G185" t="str">
            <v>В-ПН-НО-
ГОСТ 19904-94,
 ГОСТ 16523-89</v>
          </cell>
          <cell r="H185">
            <v>240</v>
          </cell>
          <cell r="I185">
            <v>5937</v>
          </cell>
          <cell r="J185">
            <v>1.05</v>
          </cell>
          <cell r="L185">
            <v>182</v>
          </cell>
          <cell r="N185" t="str">
            <v>16-18х1,0</v>
          </cell>
        </row>
        <row r="186">
          <cell r="C186" t="str">
            <v>К270 В4-III 10 сп</v>
          </cell>
          <cell r="D186" t="str">
            <v>1,16х730</v>
          </cell>
          <cell r="G186" t="str">
            <v>В-ПН-НО-
ГОСТ 19904-94,
 ГОСТ 16523-89</v>
          </cell>
          <cell r="H186">
            <v>180</v>
          </cell>
          <cell r="I186">
            <v>5937</v>
          </cell>
          <cell r="J186">
            <v>1.05</v>
          </cell>
          <cell r="L186">
            <v>182</v>
          </cell>
          <cell r="N186" t="str">
            <v>16-57х1,2</v>
          </cell>
        </row>
        <row r="187">
          <cell r="C187" t="str">
            <v>К270 В4-III 10 сп</v>
          </cell>
          <cell r="D187" t="str">
            <v>1,45х1255</v>
          </cell>
          <cell r="G187" t="str">
            <v>В-ПН-НО-
ГОСТ 19904-94,
 ГОСТ 16523-89</v>
          </cell>
          <cell r="H187">
            <v>360</v>
          </cell>
          <cell r="I187">
            <v>5937</v>
          </cell>
          <cell r="J187">
            <v>1.05</v>
          </cell>
          <cell r="L187">
            <v>182</v>
          </cell>
          <cell r="N187" t="str">
            <v>10-67х1,5</v>
          </cell>
        </row>
        <row r="188">
          <cell r="C188" t="str">
            <v>К270 В4-III 10 сп</v>
          </cell>
          <cell r="D188" t="str">
            <v>1,45х1225</v>
          </cell>
          <cell r="G188" t="str">
            <v>В-ПН-НО-
ГОСТ 19904-94,
 ГОСТ 16523-89</v>
          </cell>
          <cell r="H188">
            <v>480</v>
          </cell>
          <cell r="I188">
            <v>5937</v>
          </cell>
          <cell r="J188">
            <v>1.05</v>
          </cell>
          <cell r="L188">
            <v>182</v>
          </cell>
          <cell r="N188" t="str">
            <v>10-76х1,5</v>
          </cell>
        </row>
        <row r="189">
          <cell r="C189" t="str">
            <v>К270 В4-III 10 сп</v>
          </cell>
          <cell r="D189" t="str">
            <v>1,45х650</v>
          </cell>
          <cell r="G189" t="str">
            <v>В-ПН-НО-
ГОСТ 19904-94,
 ГОСТ 16523-89</v>
          </cell>
          <cell r="H189">
            <v>300</v>
          </cell>
          <cell r="I189">
            <v>5937</v>
          </cell>
          <cell r="J189">
            <v>1.05</v>
          </cell>
          <cell r="L189">
            <v>182</v>
          </cell>
          <cell r="N189" t="str">
            <v>10-76х1,5</v>
          </cell>
        </row>
        <row r="190">
          <cell r="C190" t="str">
            <v>К270 В4-III 10 сп</v>
          </cell>
          <cell r="D190" t="str">
            <v>1,95х1200</v>
          </cell>
          <cell r="G190" t="str">
            <v>В-ПН-НО-
ГОСТ 19904-94,
 ГОСТ 16523-89</v>
          </cell>
          <cell r="H190">
            <v>300</v>
          </cell>
          <cell r="I190">
            <v>5738</v>
          </cell>
          <cell r="J190">
            <v>1.05</v>
          </cell>
          <cell r="L190">
            <v>182</v>
          </cell>
          <cell r="N190" t="str">
            <v>18-76х2,0</v>
          </cell>
        </row>
        <row r="191">
          <cell r="C191" t="str">
            <v>К270 В4-III 10 сп</v>
          </cell>
          <cell r="D191" t="str">
            <v>1,95х1215</v>
          </cell>
          <cell r="G191" t="str">
            <v>В-ПН-НО-
ГОСТ 19904-94,
 ГОСТ 16523-89</v>
          </cell>
          <cell r="H191">
            <v>120</v>
          </cell>
          <cell r="I191">
            <v>5738</v>
          </cell>
          <cell r="J191">
            <v>1.05</v>
          </cell>
          <cell r="L191">
            <v>182</v>
          </cell>
          <cell r="N191" t="str">
            <v>18-76х2,0</v>
          </cell>
        </row>
        <row r="192">
          <cell r="C192" t="str">
            <v>К270 В4-III 10 сп</v>
          </cell>
          <cell r="D192" t="str">
            <v>1,95х650</v>
          </cell>
          <cell r="G192" t="str">
            <v>В-ПН-НО-
ГОСТ 19904-94,
 ГОСТ 16523-89</v>
          </cell>
          <cell r="H192">
            <v>180</v>
          </cell>
          <cell r="I192">
            <v>5738</v>
          </cell>
          <cell r="J192">
            <v>1.05</v>
          </cell>
          <cell r="L192">
            <v>182</v>
          </cell>
          <cell r="N192" t="str">
            <v>18-76х2,0</v>
          </cell>
        </row>
        <row r="193">
          <cell r="C193" t="str">
            <v>К270 В4-III 10 сп</v>
          </cell>
          <cell r="D193" t="str">
            <v>2,5х1265</v>
          </cell>
          <cell r="G193" t="str">
            <v>В-ПН-НО-
ГОСТ 19904-94,
 ГОСТ 16523-89</v>
          </cell>
          <cell r="H193">
            <v>360</v>
          </cell>
          <cell r="I193">
            <v>5738</v>
          </cell>
          <cell r="J193">
            <v>1.05</v>
          </cell>
          <cell r="L193">
            <v>182</v>
          </cell>
          <cell r="N193" t="str">
            <v>28;51х2,5</v>
          </cell>
        </row>
        <row r="194">
          <cell r="C194" t="str">
            <v>К270 В4-III 08 кп</v>
          </cell>
          <cell r="D194" t="str">
            <v>1,5х1200</v>
          </cell>
          <cell r="G194" t="str">
            <v>В-ПН-НО-ГОСТ 
19904-94, 
ГОСТ 16523-89</v>
          </cell>
          <cell r="H194">
            <v>180</v>
          </cell>
          <cell r="I194">
            <v>5937</v>
          </cell>
          <cell r="J194">
            <v>1.05</v>
          </cell>
          <cell r="L194">
            <v>182</v>
          </cell>
          <cell r="N194" t="str">
            <v>30-76х1,5</v>
          </cell>
        </row>
        <row r="195">
          <cell r="C195" t="str">
            <v>К270 В4-III 08 кп</v>
          </cell>
          <cell r="D195" t="str">
            <v>1,5х1225</v>
          </cell>
          <cell r="G195" t="str">
            <v>В-ПН-НО-ГОСТ 
19904-94, 
ГОСТ 16523-89</v>
          </cell>
          <cell r="H195">
            <v>540</v>
          </cell>
          <cell r="I195">
            <v>5937</v>
          </cell>
          <cell r="J195">
            <v>1.05</v>
          </cell>
          <cell r="L195">
            <v>182</v>
          </cell>
          <cell r="N195" t="str">
            <v>30-76х1,5</v>
          </cell>
        </row>
        <row r="196">
          <cell r="C196" t="str">
            <v>К270 В4-III 08 кп</v>
          </cell>
          <cell r="D196" t="str">
            <v>2,0х1210</v>
          </cell>
          <cell r="G196" t="str">
            <v>В-ПН-НО-ГОСТ 
19904-94, 
ГОСТ 16523-89</v>
          </cell>
          <cell r="H196">
            <v>120</v>
          </cell>
          <cell r="I196">
            <v>5738</v>
          </cell>
          <cell r="J196">
            <v>1.05</v>
          </cell>
          <cell r="L196">
            <v>182</v>
          </cell>
          <cell r="N196" t="str">
            <v>30-76х2,0</v>
          </cell>
        </row>
        <row r="197">
          <cell r="C197" t="str">
            <v>В4-IV 08Ю ВГ</v>
          </cell>
          <cell r="D197" t="str">
            <v>1,0х660</v>
          </cell>
          <cell r="G197" t="str">
            <v>В-ПН-НО-
ГОСТ 19904-94, 
ГОСТ 9045-93</v>
          </cell>
          <cell r="H197">
            <v>120</v>
          </cell>
          <cell r="I197">
            <v>5975</v>
          </cell>
          <cell r="J197">
            <v>1.05</v>
          </cell>
          <cell r="L197">
            <v>182</v>
          </cell>
          <cell r="N197" t="str">
            <v>16-30х1,0</v>
          </cell>
        </row>
        <row r="198">
          <cell r="C198" t="str">
            <v>К270 В4-IV 3 сп/пс</v>
          </cell>
          <cell r="D198" t="str">
            <v>2,85х1030</v>
          </cell>
          <cell r="G198" t="str">
            <v>В-ПН-НО-ГОСТ 19903-74, 
ГОСТ 16523-89</v>
          </cell>
          <cell r="H198">
            <v>240</v>
          </cell>
          <cell r="I198">
            <v>4650</v>
          </cell>
          <cell r="J198">
            <v>1.0854516129032259</v>
          </cell>
          <cell r="L198">
            <v>182</v>
          </cell>
          <cell r="N198" t="str">
            <v>ду15-20</v>
          </cell>
        </row>
        <row r="199">
          <cell r="C199" t="str">
            <v>К270 В4-IV 3 сп/пс</v>
          </cell>
          <cell r="D199" t="str">
            <v>2,85х1130</v>
          </cell>
          <cell r="G199" t="str">
            <v>В-ПН-НО-ГОСТ 19903-74, 
ГОСТ 16523-89</v>
          </cell>
          <cell r="H199">
            <v>780</v>
          </cell>
          <cell r="I199">
            <v>4650</v>
          </cell>
          <cell r="J199">
            <v>1.0854516129032259</v>
          </cell>
          <cell r="L199">
            <v>182</v>
          </cell>
          <cell r="N199" t="str">
            <v>ду15-20</v>
          </cell>
        </row>
        <row r="200">
          <cell r="C200" t="str">
            <v>К270 В4-IV 3 сп/пс</v>
          </cell>
          <cell r="D200" t="str">
            <v>2,85х1200</v>
          </cell>
          <cell r="G200" t="str">
            <v>В-ПН-НО-ГОСТ 19903-74, 
ГОСТ 16523-89</v>
          </cell>
          <cell r="H200">
            <v>720</v>
          </cell>
          <cell r="I200">
            <v>4650</v>
          </cell>
          <cell r="J200">
            <v>1.0854516129032259</v>
          </cell>
          <cell r="L200">
            <v>182</v>
          </cell>
          <cell r="N200" t="str">
            <v>ду15-20</v>
          </cell>
        </row>
        <row r="201">
          <cell r="C201" t="str">
            <v>К270 В4-IV 3 сп/пс</v>
          </cell>
          <cell r="D201" t="str">
            <v>3,3х1025</v>
          </cell>
          <cell r="G201" t="str">
            <v>В-ПН-НО-ГОСТ 19903-74, 
ГОСТ 16523-89</v>
          </cell>
          <cell r="H201">
            <v>240</v>
          </cell>
          <cell r="I201">
            <v>4650</v>
          </cell>
          <cell r="J201">
            <v>1.0854516129032259</v>
          </cell>
          <cell r="L201">
            <v>182</v>
          </cell>
          <cell r="N201" t="str">
            <v>ду25-80</v>
          </cell>
        </row>
        <row r="202">
          <cell r="C202" t="str">
            <v>К270 В4-IV 3 сп/пс</v>
          </cell>
          <cell r="D202" t="str">
            <v>3,3х1120</v>
          </cell>
          <cell r="G202" t="str">
            <v>В-ПН-НО-ГОСТ 19903-74, 
ГОСТ 16523-89</v>
          </cell>
          <cell r="H202">
            <v>300</v>
          </cell>
          <cell r="I202">
            <v>4650</v>
          </cell>
          <cell r="J202">
            <v>1.0854516129032259</v>
          </cell>
          <cell r="L202">
            <v>182</v>
          </cell>
          <cell r="N202" t="str">
            <v>57-108х3,5</v>
          </cell>
        </row>
        <row r="203">
          <cell r="C203" t="str">
            <v>К270 В4-IV 3 сп/пс</v>
          </cell>
          <cell r="D203" t="str">
            <v>3,3х1185</v>
          </cell>
          <cell r="G203" t="str">
            <v>В-ПН-НО-ГОСТ 19903-74, 
ГОСТ 16523-89</v>
          </cell>
          <cell r="H203">
            <v>240</v>
          </cell>
          <cell r="I203">
            <v>4650</v>
          </cell>
          <cell r="J203">
            <v>1.0854516129032259</v>
          </cell>
          <cell r="L203">
            <v>182</v>
          </cell>
          <cell r="N203" t="str">
            <v>57-108х3,5</v>
          </cell>
        </row>
        <row r="204">
          <cell r="C204" t="str">
            <v>К270 В4-IV 10 сп</v>
          </cell>
          <cell r="D204" t="str">
            <v>3,75х1025</v>
          </cell>
          <cell r="G204" t="str">
            <v>В-ПН-НО-ГОСТ 19903-74, 
ГОСТ 16523-89</v>
          </cell>
          <cell r="H204">
            <v>172</v>
          </cell>
          <cell r="I204">
            <v>4650</v>
          </cell>
          <cell r="J204">
            <v>1.143258064516129</v>
          </cell>
          <cell r="L204">
            <v>182</v>
          </cell>
          <cell r="N204" t="str">
            <v>57-108х4,0</v>
          </cell>
        </row>
        <row r="205">
          <cell r="C205" t="str">
            <v>К270 В4-IV 10 сп</v>
          </cell>
          <cell r="D205" t="str">
            <v>3,75х1120</v>
          </cell>
          <cell r="G205" t="str">
            <v>В-ПН-НО-ГОСТ 19903-74, 
ГОСТ 16523-89</v>
          </cell>
          <cell r="H205">
            <v>240</v>
          </cell>
          <cell r="I205">
            <v>4650</v>
          </cell>
          <cell r="J205">
            <v>1.143258064516129</v>
          </cell>
          <cell r="L205">
            <v>182</v>
          </cell>
          <cell r="N205" t="str">
            <v>57-108х4,0</v>
          </cell>
        </row>
        <row r="206">
          <cell r="C206" t="str">
            <v>К270 В4-IV 10 сп</v>
          </cell>
          <cell r="D206" t="str">
            <v>3,75х1185</v>
          </cell>
          <cell r="G206" t="str">
            <v>В-ПН-НО-ГОСТ 19903-74, 
ГОСТ 16523-89</v>
          </cell>
          <cell r="H206">
            <v>180</v>
          </cell>
          <cell r="I206">
            <v>4650</v>
          </cell>
          <cell r="J206">
            <v>1.143258064516129</v>
          </cell>
          <cell r="L206">
            <v>182</v>
          </cell>
          <cell r="N206" t="str">
            <v>57-108х3,5</v>
          </cell>
        </row>
        <row r="207">
          <cell r="C207" t="str">
            <v>К270 В4-IV 10 сп</v>
          </cell>
          <cell r="D207" t="str">
            <v>3,3х1025</v>
          </cell>
          <cell r="G207" t="str">
            <v>В-ПН-НО-ГОСТ 19903-74, 
ГОСТ 16523-89</v>
          </cell>
          <cell r="H207">
            <v>466</v>
          </cell>
          <cell r="I207">
            <v>4650</v>
          </cell>
          <cell r="J207">
            <v>1.143258064516129</v>
          </cell>
          <cell r="L207">
            <v>182</v>
          </cell>
          <cell r="N207" t="str">
            <v>ду25-80</v>
          </cell>
        </row>
        <row r="208">
          <cell r="C208" t="str">
            <v>К270 В4-IV 10 сп</v>
          </cell>
          <cell r="D208" t="str">
            <v>3,3х1185</v>
          </cell>
          <cell r="G208" t="str">
            <v>В-ПН-НО-ГОСТ 19903-74, 
ГОСТ 16523-89</v>
          </cell>
          <cell r="H208">
            <v>230</v>
          </cell>
          <cell r="I208">
            <v>4650</v>
          </cell>
          <cell r="J208">
            <v>1.143258064516129</v>
          </cell>
          <cell r="L208">
            <v>182</v>
          </cell>
          <cell r="N208" t="str">
            <v>57-108х3,5</v>
          </cell>
        </row>
        <row r="209">
          <cell r="C209" t="str">
            <v>К270 В4-IV 10 сп</v>
          </cell>
          <cell r="D209" t="str">
            <v>3,3х1120</v>
          </cell>
          <cell r="G209" t="str">
            <v>В-ПН-НО-ГОСТ 19903-74, 
ГОСТ 16523-89</v>
          </cell>
          <cell r="H209">
            <v>230</v>
          </cell>
          <cell r="I209">
            <v>4650</v>
          </cell>
          <cell r="J209">
            <v>1.143258064516129</v>
          </cell>
          <cell r="L209">
            <v>182</v>
          </cell>
          <cell r="N209" t="str">
            <v>57-108х3,5</v>
          </cell>
        </row>
        <row r="210">
          <cell r="C210" t="str">
            <v>К270 В4-IV 10 сп</v>
          </cell>
          <cell r="D210" t="str">
            <v>2,85х1030</v>
          </cell>
          <cell r="G210" t="str">
            <v>В-ПН-НО-ГОСТ 19903-74, 
ГОСТ 16523-89</v>
          </cell>
          <cell r="H210">
            <v>240</v>
          </cell>
          <cell r="I210">
            <v>4650</v>
          </cell>
          <cell r="J210">
            <v>1.143258064516129</v>
          </cell>
          <cell r="L210">
            <v>182</v>
          </cell>
          <cell r="N210" t="str">
            <v>ду15-20</v>
          </cell>
        </row>
        <row r="211">
          <cell r="C211" t="str">
            <v>К270 В4-IV 10 сп</v>
          </cell>
          <cell r="D211" t="str">
            <v>2,85х1130</v>
          </cell>
          <cell r="G211" t="str">
            <v>В-ПН-НО-ГОСТ 19903-74, 
ГОСТ 16523-89</v>
          </cell>
          <cell r="H211">
            <v>120</v>
          </cell>
          <cell r="I211">
            <v>4650</v>
          </cell>
          <cell r="J211">
            <v>1.143258064516129</v>
          </cell>
          <cell r="L211">
            <v>182</v>
          </cell>
          <cell r="N211" t="str">
            <v>ду15-20</v>
          </cell>
        </row>
        <row r="212">
          <cell r="C212" t="str">
            <v>К270 В4-IV 10 сп</v>
          </cell>
          <cell r="D212" t="str">
            <v>2,85х1200</v>
          </cell>
          <cell r="G212" t="str">
            <v>В-ПН-НО-ГОСТ 19903-74, 
ГОСТ 16523-89</v>
          </cell>
          <cell r="H212">
            <v>120</v>
          </cell>
          <cell r="I212">
            <v>4650</v>
          </cell>
          <cell r="J212">
            <v>1.143258064516129</v>
          </cell>
          <cell r="L212">
            <v>182</v>
          </cell>
          <cell r="N212" t="str">
            <v>ду15-20</v>
          </cell>
        </row>
        <row r="213">
          <cell r="C213" t="str">
            <v>ст. 3сп</v>
          </cell>
          <cell r="D213" t="str">
            <v>4,7х1380</v>
          </cell>
          <cell r="G213" t="str">
            <v>ТУ 14-1-3579-83 (необрезной)</v>
          </cell>
          <cell r="H213">
            <v>600</v>
          </cell>
          <cell r="I213">
            <v>4650</v>
          </cell>
          <cell r="J213">
            <v>1.0725806451612903</v>
          </cell>
          <cell r="L213">
            <v>182</v>
          </cell>
          <cell r="N213" t="str">
            <v>219х5</v>
          </cell>
        </row>
        <row r="214">
          <cell r="C214" t="str">
            <v>ст. 3сп</v>
          </cell>
          <cell r="D214" t="str">
            <v>4,7х1490</v>
          </cell>
          <cell r="G214" t="str">
            <v>ТУ 14-1-3579-83 (необрезной)</v>
          </cell>
          <cell r="H214">
            <v>600</v>
          </cell>
          <cell r="I214">
            <v>4650</v>
          </cell>
          <cell r="J214">
            <v>1.0725806451612903</v>
          </cell>
          <cell r="L214">
            <v>182</v>
          </cell>
          <cell r="N214" t="str">
            <v>159х5</v>
          </cell>
        </row>
        <row r="215">
          <cell r="C215" t="str">
            <v>ст. 3сп</v>
          </cell>
          <cell r="D215" t="str">
            <v>5,7х1375</v>
          </cell>
          <cell r="G215" t="str">
            <v>ТУ 14-1-3579-83 (необрезной)</v>
          </cell>
          <cell r="H215">
            <v>300</v>
          </cell>
          <cell r="I215">
            <v>4650</v>
          </cell>
          <cell r="J215">
            <v>1.0725806451612903</v>
          </cell>
          <cell r="L215">
            <v>182</v>
          </cell>
          <cell r="N215" t="str">
            <v>219х6</v>
          </cell>
        </row>
        <row r="216">
          <cell r="C216" t="str">
            <v>ст.20</v>
          </cell>
          <cell r="D216" t="str">
            <v>4,25х1385</v>
          </cell>
          <cell r="G216" t="str">
            <v>ТУ 14-1-3579-83 (необрезной)</v>
          </cell>
          <cell r="H216">
            <v>300</v>
          </cell>
          <cell r="I216">
            <v>4650</v>
          </cell>
          <cell r="J216">
            <v>1.1369354838709675</v>
          </cell>
          <cell r="L216">
            <v>182</v>
          </cell>
          <cell r="N216" t="str">
            <v>219х4,5</v>
          </cell>
        </row>
        <row r="217">
          <cell r="C217" t="str">
            <v>ст.10</v>
          </cell>
          <cell r="D217" t="str">
            <v>4,25х1420</v>
          </cell>
          <cell r="G217" t="str">
            <v>ТУ 14-1-3579-83 (необрезной)</v>
          </cell>
          <cell r="H217">
            <v>2398</v>
          </cell>
          <cell r="I217">
            <v>4650</v>
          </cell>
          <cell r="J217">
            <v>1.1369354838709675</v>
          </cell>
          <cell r="L217">
            <v>182</v>
          </cell>
          <cell r="N217" t="str">
            <v>114х4,5</v>
          </cell>
        </row>
        <row r="218">
          <cell r="C218" t="str">
            <v>ст.10</v>
          </cell>
          <cell r="D218" t="str">
            <v>4,25х1505</v>
          </cell>
          <cell r="G218" t="str">
            <v>ТУ 14-1-3579-83 (необрезной)</v>
          </cell>
          <cell r="H218">
            <v>600</v>
          </cell>
          <cell r="I218">
            <v>4650</v>
          </cell>
          <cell r="J218">
            <v>1.1369354838709675</v>
          </cell>
          <cell r="L218">
            <v>182</v>
          </cell>
          <cell r="N218" t="str">
            <v>159х4,5</v>
          </cell>
        </row>
        <row r="219">
          <cell r="C219" t="str">
            <v>ст.20</v>
          </cell>
          <cell r="D219" t="str">
            <v>4,25х1505</v>
          </cell>
          <cell r="G219" t="str">
            <v>ТУ 14-1-3579-83 (необрезной)</v>
          </cell>
          <cell r="H219">
            <v>600</v>
          </cell>
          <cell r="I219">
            <v>4650</v>
          </cell>
          <cell r="J219">
            <v>1.1369354838709675</v>
          </cell>
          <cell r="L219">
            <v>182</v>
          </cell>
          <cell r="N219" t="str">
            <v>159х4,5</v>
          </cell>
        </row>
        <row r="220">
          <cell r="C220" t="str">
            <v>ст.10</v>
          </cell>
          <cell r="D220" t="str">
            <v>4,7х1420</v>
          </cell>
          <cell r="G220" t="str">
            <v>ТУ 14-1-3579-83 (необрезной)</v>
          </cell>
          <cell r="H220">
            <v>120</v>
          </cell>
          <cell r="I220">
            <v>4650</v>
          </cell>
          <cell r="J220">
            <v>1.1369354838709675</v>
          </cell>
          <cell r="L220">
            <v>182</v>
          </cell>
          <cell r="N220" t="str">
            <v>114х5</v>
          </cell>
        </row>
        <row r="221">
          <cell r="C221" t="str">
            <v>ст.10</v>
          </cell>
          <cell r="D221" t="str">
            <v>4,7х1490</v>
          </cell>
          <cell r="G221" t="str">
            <v>ТУ 14-1-3579-83 (необрезной)</v>
          </cell>
          <cell r="H221">
            <v>1830</v>
          </cell>
          <cell r="I221">
            <v>4650</v>
          </cell>
          <cell r="J221">
            <v>1.1369354838709675</v>
          </cell>
          <cell r="L221">
            <v>182</v>
          </cell>
          <cell r="N221" t="str">
            <v>159х5</v>
          </cell>
        </row>
        <row r="222">
          <cell r="C222" t="str">
            <v>ст.20</v>
          </cell>
          <cell r="D222" t="str">
            <v>4,7х1490</v>
          </cell>
          <cell r="G222" t="str">
            <v>ТУ 14-1-3579-83 (необрезной)</v>
          </cell>
          <cell r="H222">
            <v>600</v>
          </cell>
          <cell r="I222">
            <v>4650</v>
          </cell>
          <cell r="J222">
            <v>1.1369354838709675</v>
          </cell>
          <cell r="L222">
            <v>182</v>
          </cell>
          <cell r="N222" t="str">
            <v>159х5</v>
          </cell>
        </row>
        <row r="223">
          <cell r="C223" t="str">
            <v>ст.10</v>
          </cell>
          <cell r="D223" t="str">
            <v>5,7х1375</v>
          </cell>
          <cell r="G223" t="str">
            <v>ТУ 14-1-3579-83 (необрезной)</v>
          </cell>
          <cell r="H223">
            <v>1500</v>
          </cell>
          <cell r="I223">
            <v>4650</v>
          </cell>
          <cell r="J223">
            <v>1.1240645161290321</v>
          </cell>
          <cell r="L223">
            <v>182</v>
          </cell>
          <cell r="N223" t="str">
            <v>219х6</v>
          </cell>
        </row>
        <row r="224">
          <cell r="C224" t="str">
            <v>ст.20</v>
          </cell>
          <cell r="D224" t="str">
            <v>5,7х1375</v>
          </cell>
          <cell r="G224" t="str">
            <v>ТУ 14-1-3579-83 (необрезной)</v>
          </cell>
          <cell r="H224">
            <v>1200</v>
          </cell>
          <cell r="I224">
            <v>4650</v>
          </cell>
          <cell r="J224">
            <v>1.1240645161290321</v>
          </cell>
          <cell r="L224">
            <v>182</v>
          </cell>
          <cell r="N224" t="str">
            <v>219х6</v>
          </cell>
        </row>
        <row r="225">
          <cell r="C225" t="str">
            <v>ст.10</v>
          </cell>
          <cell r="D225" t="str">
            <v>5,7х1485</v>
          </cell>
          <cell r="G225" t="str">
            <v>ТУ 14-1-3579-83 (необрезной)</v>
          </cell>
          <cell r="H225">
            <v>300</v>
          </cell>
          <cell r="I225">
            <v>4650</v>
          </cell>
          <cell r="J225">
            <v>1.1240645161290321</v>
          </cell>
          <cell r="L225">
            <v>182</v>
          </cell>
          <cell r="N225" t="str">
            <v>159х6</v>
          </cell>
        </row>
        <row r="226">
          <cell r="C226" t="str">
            <v>ст.10</v>
          </cell>
          <cell r="D226" t="str">
            <v>6,7х1370</v>
          </cell>
          <cell r="G226" t="str">
            <v>ТУ 14-1-3579-83 (необрезной)</v>
          </cell>
          <cell r="H226">
            <v>300</v>
          </cell>
          <cell r="I226">
            <v>4650</v>
          </cell>
          <cell r="J226">
            <v>1.1240645161290321</v>
          </cell>
          <cell r="L226">
            <v>182</v>
          </cell>
          <cell r="N226" t="str">
            <v>219х7</v>
          </cell>
        </row>
        <row r="227">
          <cell r="C227" t="str">
            <v>ст.20</v>
          </cell>
          <cell r="D227" t="str">
            <v>6,7х1370</v>
          </cell>
          <cell r="G227" t="str">
            <v>ТУ 14-1-3579-83 (необрезной)</v>
          </cell>
          <cell r="H227">
            <v>300</v>
          </cell>
          <cell r="I227">
            <v>4650</v>
          </cell>
          <cell r="J227">
            <v>1.1240645161290321</v>
          </cell>
          <cell r="L227">
            <v>182</v>
          </cell>
          <cell r="N227" t="str">
            <v>219х7</v>
          </cell>
        </row>
        <row r="228">
          <cell r="C228" t="str">
            <v>ст.10</v>
          </cell>
          <cell r="D228" t="str">
            <v>6,7х1485</v>
          </cell>
          <cell r="G228" t="str">
            <v>ТУ 14-1-3579-83 (необрезной)</v>
          </cell>
          <cell r="H228">
            <v>300</v>
          </cell>
          <cell r="I228">
            <v>4650</v>
          </cell>
          <cell r="J228">
            <v>1.1240645161290321</v>
          </cell>
          <cell r="L228">
            <v>182</v>
          </cell>
          <cell r="N228" t="str">
            <v>159х7</v>
          </cell>
        </row>
        <row r="229">
          <cell r="C229" t="str">
            <v>ст.20</v>
          </cell>
          <cell r="D229" t="str">
            <v>6,7х1485</v>
          </cell>
          <cell r="G229" t="str">
            <v>ТУ 14-1-3579-83 (необрезной)</v>
          </cell>
          <cell r="H229">
            <v>300</v>
          </cell>
          <cell r="I229">
            <v>4650</v>
          </cell>
          <cell r="J229">
            <v>1.1240645161290321</v>
          </cell>
          <cell r="L229">
            <v>182</v>
          </cell>
          <cell r="N229" t="str">
            <v>159х7</v>
          </cell>
        </row>
        <row r="230">
          <cell r="C230" t="str">
            <v>ст. 3сп</v>
          </cell>
          <cell r="D230" t="str">
            <v>4,25х1505</v>
          </cell>
          <cell r="G230" t="str">
            <v>ТУ 14-1-3579-83 (необрезной)</v>
          </cell>
          <cell r="H230">
            <v>300</v>
          </cell>
          <cell r="I230">
            <v>4650</v>
          </cell>
          <cell r="J230">
            <v>1.0725806451612903</v>
          </cell>
          <cell r="L230">
            <v>182</v>
          </cell>
          <cell r="N230" t="str">
            <v>159х4,5</v>
          </cell>
        </row>
        <row r="232">
          <cell r="C232" t="str">
            <v>17Г1С-У</v>
          </cell>
          <cell r="D232" t="str">
            <v>15х1660</v>
          </cell>
          <cell r="G232" t="str">
            <v>14-1-5407-2000</v>
          </cell>
          <cell r="H232">
            <v>558</v>
          </cell>
          <cell r="I232">
            <v>5650</v>
          </cell>
          <cell r="L232">
            <v>425</v>
          </cell>
          <cell r="N232" t="str">
            <v>1220х15</v>
          </cell>
        </row>
        <row r="233">
          <cell r="C233" t="str">
            <v>17Г1СА-У</v>
          </cell>
          <cell r="D233" t="str">
            <v>9Х1250</v>
          </cell>
          <cell r="G233" t="str">
            <v>14-1-5407-2000</v>
          </cell>
          <cell r="H233">
            <v>323</v>
          </cell>
          <cell r="I233">
            <v>5650</v>
          </cell>
          <cell r="L233">
            <v>425</v>
          </cell>
          <cell r="N233" t="str">
            <v>720х9</v>
          </cell>
        </row>
        <row r="234">
          <cell r="C234" t="str">
            <v>17Г1С-У</v>
          </cell>
          <cell r="D234" t="str">
            <v>12Х1660</v>
          </cell>
          <cell r="G234" t="str">
            <v>14-1-5407-2000</v>
          </cell>
          <cell r="H234">
            <v>7245</v>
          </cell>
          <cell r="I234">
            <v>5650</v>
          </cell>
          <cell r="L234">
            <v>425</v>
          </cell>
          <cell r="N234" t="str">
            <v>1220х12</v>
          </cell>
        </row>
        <row r="235">
          <cell r="C235">
            <v>20</v>
          </cell>
          <cell r="D235" t="str">
            <v>8Х1050</v>
          </cell>
          <cell r="G235" t="str">
            <v>14-1-2471-78</v>
          </cell>
          <cell r="H235">
            <v>1300</v>
          </cell>
          <cell r="I235">
            <v>5300</v>
          </cell>
          <cell r="L235">
            <v>425</v>
          </cell>
          <cell r="N235" t="str">
            <v>530х8</v>
          </cell>
        </row>
        <row r="236">
          <cell r="C236" t="str">
            <v>06ГФБАА</v>
          </cell>
          <cell r="D236" t="str">
            <v>9Х1250</v>
          </cell>
          <cell r="G236" t="str">
            <v>14-101-458-2001</v>
          </cell>
          <cell r="H236">
            <v>978</v>
          </cell>
          <cell r="I236">
            <v>8770</v>
          </cell>
          <cell r="L236">
            <v>425</v>
          </cell>
          <cell r="N236" t="str">
            <v>720х9</v>
          </cell>
        </row>
        <row r="237">
          <cell r="C237" t="str">
            <v>17Г1СА</v>
          </cell>
          <cell r="D237" t="str">
            <v>12Х1050</v>
          </cell>
          <cell r="G237" t="str">
            <v>14-1-5407-2000</v>
          </cell>
          <cell r="H237">
            <v>124</v>
          </cell>
          <cell r="I237">
            <v>5650</v>
          </cell>
          <cell r="L237">
            <v>425</v>
          </cell>
          <cell r="N237" t="str">
            <v>530Х12</v>
          </cell>
        </row>
        <row r="238">
          <cell r="C238" t="str">
            <v>10Г2ФБ</v>
          </cell>
          <cell r="D238" t="str">
            <v>14х1660</v>
          </cell>
          <cell r="G238" t="str">
            <v>14-1-5407-2000</v>
          </cell>
          <cell r="H238">
            <v>1230</v>
          </cell>
          <cell r="I238">
            <v>6300</v>
          </cell>
          <cell r="L238">
            <v>425</v>
          </cell>
          <cell r="N238" t="str">
            <v>1020х14</v>
          </cell>
        </row>
        <row r="239">
          <cell r="C239" t="str">
            <v>17Г1СА-У</v>
          </cell>
          <cell r="D239" t="str">
            <v>14,3х1660</v>
          </cell>
          <cell r="G239" t="str">
            <v>14-1-5407-2000</v>
          </cell>
          <cell r="H239">
            <v>1500</v>
          </cell>
          <cell r="I239">
            <v>5650</v>
          </cell>
          <cell r="L239">
            <v>425</v>
          </cell>
          <cell r="N239" t="str">
            <v>1220х14,3</v>
          </cell>
        </row>
        <row r="240">
          <cell r="C240" t="str">
            <v>17Г1С</v>
          </cell>
          <cell r="D240" t="str">
            <v>12х1250</v>
          </cell>
          <cell r="G240" t="str">
            <v>14-1-5407-2000</v>
          </cell>
          <cell r="H240">
            <v>434</v>
          </cell>
          <cell r="I240">
            <v>5650</v>
          </cell>
          <cell r="L240">
            <v>425</v>
          </cell>
          <cell r="N240" t="str">
            <v>720х12</v>
          </cell>
        </row>
        <row r="241">
          <cell r="C241" t="str">
            <v>17Г1С-У</v>
          </cell>
          <cell r="D241" t="str">
            <v>12Х1630</v>
          </cell>
          <cell r="G241" t="str">
            <v>14-1-5407-2000</v>
          </cell>
          <cell r="H241">
            <v>300</v>
          </cell>
          <cell r="I241">
            <v>5650</v>
          </cell>
          <cell r="L241">
            <v>425</v>
          </cell>
          <cell r="N241" t="str">
            <v>1220х12</v>
          </cell>
        </row>
        <row r="242">
          <cell r="C242" t="str">
            <v>ст.10</v>
          </cell>
          <cell r="D242" t="str">
            <v>4,25х1385</v>
          </cell>
          <cell r="G242" t="str">
            <v>ТУ 14-1-3579-83 (необрезной)</v>
          </cell>
          <cell r="H242">
            <v>300</v>
          </cell>
          <cell r="I242">
            <v>4650</v>
          </cell>
          <cell r="J242">
            <v>1.1369354838709675</v>
          </cell>
          <cell r="L242">
            <v>182</v>
          </cell>
          <cell r="N242" t="str">
            <v>219х4,5</v>
          </cell>
        </row>
        <row r="243">
          <cell r="C243" t="str">
            <v>ст.10</v>
          </cell>
          <cell r="D243" t="str">
            <v>4,7х1380</v>
          </cell>
          <cell r="G243" t="str">
            <v>ТУ 14-1-3579-83 (необрезной)</v>
          </cell>
          <cell r="H243">
            <v>300</v>
          </cell>
          <cell r="I243">
            <v>4650</v>
          </cell>
          <cell r="J243">
            <v>1.1369354838709675</v>
          </cell>
          <cell r="L243">
            <v>182</v>
          </cell>
          <cell r="N243" t="str">
            <v>129х5</v>
          </cell>
        </row>
        <row r="244">
          <cell r="C244" t="str">
            <v>ст.10</v>
          </cell>
          <cell r="D244" t="str">
            <v>7,6х670</v>
          </cell>
          <cell r="G244" t="str">
            <v>ТУ 14-1-3579-83 (обрезной)</v>
          </cell>
          <cell r="H244">
            <v>300</v>
          </cell>
          <cell r="I244">
            <v>4650</v>
          </cell>
          <cell r="J244">
            <v>1.1154838709677419</v>
          </cell>
          <cell r="L244">
            <v>182</v>
          </cell>
          <cell r="N244" t="str">
            <v>219х8</v>
          </cell>
        </row>
        <row r="245">
          <cell r="C245" t="str">
            <v>ст.20</v>
          </cell>
          <cell r="D245" t="str">
            <v>7,6х670</v>
          </cell>
          <cell r="G245" t="str">
            <v>ТУ 14-1-3579-83 (обрезной)</v>
          </cell>
          <cell r="H245">
            <v>600</v>
          </cell>
          <cell r="I245">
            <v>4650</v>
          </cell>
          <cell r="J245">
            <v>1.1154838709677419</v>
          </cell>
          <cell r="L245">
            <v>182</v>
          </cell>
          <cell r="N245" t="str">
            <v>219х8</v>
          </cell>
        </row>
        <row r="247">
          <cell r="C247" t="str">
            <v>НОЯБРЬ</v>
          </cell>
        </row>
        <row r="248">
          <cell r="C248" t="str">
            <v>К270 В4-III 10 сп</v>
          </cell>
          <cell r="D248" t="str">
            <v>0,97х660</v>
          </cell>
          <cell r="G248" t="str">
            <v>В-ПН-НО-
ГОСТ 19904-94,
 ГОСТ 16523-89</v>
          </cell>
          <cell r="H248">
            <v>120</v>
          </cell>
          <cell r="I248">
            <v>5937</v>
          </cell>
          <cell r="J248">
            <v>1.05</v>
          </cell>
          <cell r="L248">
            <v>182</v>
          </cell>
          <cell r="N248" t="str">
            <v>16-18х1,0</v>
          </cell>
        </row>
        <row r="249">
          <cell r="C249" t="str">
            <v>К270 В4-III 10 сп</v>
          </cell>
          <cell r="D249" t="str">
            <v>1,16х730</v>
          </cell>
          <cell r="G249" t="str">
            <v>В-ПН-НО-
ГОСТ 19904-94,
 ГОСТ 16523-89</v>
          </cell>
          <cell r="H249">
            <v>240</v>
          </cell>
          <cell r="I249">
            <v>5937</v>
          </cell>
          <cell r="J249">
            <v>1.05</v>
          </cell>
          <cell r="L249">
            <v>182</v>
          </cell>
          <cell r="N249" t="str">
            <v>16-57х1,2</v>
          </cell>
        </row>
        <row r="250">
          <cell r="C250" t="str">
            <v>К270 В4-III 10 сп</v>
          </cell>
          <cell r="D250" t="str">
            <v>1,45х1255</v>
          </cell>
          <cell r="G250" t="str">
            <v>В-ПН-НО-
ГОСТ 19904-94,
 ГОСТ 16523-89</v>
          </cell>
          <cell r="H250">
            <v>600</v>
          </cell>
          <cell r="I250">
            <v>5937</v>
          </cell>
          <cell r="J250">
            <v>1.05</v>
          </cell>
          <cell r="L250">
            <v>182</v>
          </cell>
          <cell r="N250" t="str">
            <v>10-67х1,5</v>
          </cell>
        </row>
        <row r="251">
          <cell r="C251" t="str">
            <v>К270 В4-III 10 сп</v>
          </cell>
          <cell r="D251" t="str">
            <v>1,45х1225</v>
          </cell>
          <cell r="G251" t="str">
            <v>В-ПН-НО-
ГОСТ 19904-94,
 ГОСТ 16523-89</v>
          </cell>
          <cell r="H251">
            <v>360</v>
          </cell>
          <cell r="I251">
            <v>5937</v>
          </cell>
          <cell r="J251">
            <v>1.05</v>
          </cell>
          <cell r="L251">
            <v>182</v>
          </cell>
          <cell r="N251" t="str">
            <v>10-76х1,5</v>
          </cell>
        </row>
        <row r="252">
          <cell r="C252" t="str">
            <v>К270 В4-III 10 сп</v>
          </cell>
          <cell r="D252" t="str">
            <v>1,45х650</v>
          </cell>
          <cell r="G252" t="str">
            <v>В-ПН-НО-
ГОСТ 19904-94,
 ГОСТ 16523-89</v>
          </cell>
          <cell r="H252">
            <v>360</v>
          </cell>
          <cell r="I252">
            <v>5937</v>
          </cell>
          <cell r="J252">
            <v>1.05</v>
          </cell>
          <cell r="L252">
            <v>182</v>
          </cell>
          <cell r="N252" t="str">
            <v>10-76х1,5</v>
          </cell>
        </row>
        <row r="253">
          <cell r="C253" t="str">
            <v>К270 В4-III 10 сп</v>
          </cell>
          <cell r="D253" t="str">
            <v>1,95х1200</v>
          </cell>
          <cell r="G253" t="str">
            <v>В-ПН-НО-
ГОСТ 19904-94,
 ГОСТ 16523-89</v>
          </cell>
          <cell r="H253">
            <v>360</v>
          </cell>
          <cell r="I253">
            <v>5738</v>
          </cell>
          <cell r="J253">
            <v>1.05</v>
          </cell>
          <cell r="L253">
            <v>182</v>
          </cell>
          <cell r="N253" t="str">
            <v>18-76х2,0</v>
          </cell>
        </row>
        <row r="254">
          <cell r="C254" t="str">
            <v>К270 В4-III 10 сп</v>
          </cell>
          <cell r="D254" t="str">
            <v>1,95х1215</v>
          </cell>
          <cell r="G254" t="str">
            <v>В-ПН-НО-
ГОСТ 19904-94,
 ГОСТ 16523-89</v>
          </cell>
          <cell r="H254">
            <v>120</v>
          </cell>
          <cell r="I254">
            <v>5738</v>
          </cell>
          <cell r="J254">
            <v>1.05</v>
          </cell>
          <cell r="L254">
            <v>182</v>
          </cell>
          <cell r="N254" t="str">
            <v>18-76х2,0</v>
          </cell>
        </row>
        <row r="255">
          <cell r="C255" t="str">
            <v>К270 В4-III 10 сп</v>
          </cell>
          <cell r="D255" t="str">
            <v>1,95х650</v>
          </cell>
          <cell r="G255" t="str">
            <v>В-ПН-НО-
ГОСТ 19904-94,
 ГОСТ 16523-89</v>
          </cell>
          <cell r="H255">
            <v>120</v>
          </cell>
          <cell r="I255">
            <v>5738</v>
          </cell>
          <cell r="J255">
            <v>1.05</v>
          </cell>
          <cell r="L255">
            <v>182</v>
          </cell>
          <cell r="N255" t="str">
            <v>18-76х2,0</v>
          </cell>
        </row>
        <row r="256">
          <cell r="C256" t="str">
            <v>К270 В4-III 10 сп</v>
          </cell>
          <cell r="D256" t="str">
            <v>2,5х1265</v>
          </cell>
          <cell r="G256" t="str">
            <v>В-ПН-НО-
ГОСТ 19904-94,
 ГОСТ 16523-89</v>
          </cell>
          <cell r="H256">
            <v>300</v>
          </cell>
          <cell r="I256">
            <v>5738</v>
          </cell>
          <cell r="J256">
            <v>1.05</v>
          </cell>
          <cell r="L256">
            <v>182</v>
          </cell>
          <cell r="N256" t="str">
            <v>28;51х2,5</v>
          </cell>
        </row>
        <row r="257">
          <cell r="C257" t="str">
            <v>К270 В4-III 08 кп</v>
          </cell>
          <cell r="D257" t="str">
            <v>1,5х1200</v>
          </cell>
          <cell r="G257" t="str">
            <v>В-ПН-НО-ГОСТ 
19904-94, 
ГОСТ 16523-89</v>
          </cell>
          <cell r="H257">
            <v>180</v>
          </cell>
          <cell r="I257">
            <v>5937</v>
          </cell>
          <cell r="J257">
            <v>1.05</v>
          </cell>
          <cell r="L257">
            <v>182</v>
          </cell>
          <cell r="N257" t="str">
            <v>30-76х1,5</v>
          </cell>
        </row>
        <row r="258">
          <cell r="C258" t="str">
            <v>К270 В4-III 08 кп</v>
          </cell>
          <cell r="D258" t="str">
            <v>1,5х1225</v>
          </cell>
          <cell r="G258" t="str">
            <v>В-ПН-НО-ГОСТ 
19904-94, 
ГОСТ 16523-89</v>
          </cell>
          <cell r="H258">
            <v>420</v>
          </cell>
          <cell r="I258">
            <v>5937</v>
          </cell>
          <cell r="J258">
            <v>1.05</v>
          </cell>
          <cell r="L258">
            <v>182</v>
          </cell>
          <cell r="N258" t="str">
            <v>30-76х1,5</v>
          </cell>
        </row>
        <row r="259">
          <cell r="C259" t="str">
            <v>К270 В4-III 08 кп</v>
          </cell>
          <cell r="D259" t="str">
            <v>2,0х1210</v>
          </cell>
          <cell r="G259" t="str">
            <v>В-ПН-НО-ГОСТ 
19904-94, 
ГОСТ 16523-89</v>
          </cell>
          <cell r="H259">
            <v>180</v>
          </cell>
          <cell r="I259">
            <v>5738</v>
          </cell>
          <cell r="J259">
            <v>1.05</v>
          </cell>
          <cell r="L259">
            <v>182</v>
          </cell>
          <cell r="N259" t="str">
            <v>30-76х2,0</v>
          </cell>
        </row>
        <row r="260">
          <cell r="C260" t="str">
            <v>К270 В4-IV 3 сп/пс</v>
          </cell>
          <cell r="D260" t="str">
            <v>2,85х1030</v>
          </cell>
          <cell r="G260" t="str">
            <v>В-ПН-НО-ГОСТ 19903-74, 
ГОСТ 16523-89</v>
          </cell>
          <cell r="H260">
            <v>600</v>
          </cell>
          <cell r="I260">
            <v>4650</v>
          </cell>
          <cell r="J260">
            <v>1.0854516129032259</v>
          </cell>
          <cell r="L260">
            <v>182</v>
          </cell>
          <cell r="N260" t="str">
            <v>ду15-20</v>
          </cell>
        </row>
        <row r="261">
          <cell r="C261" t="str">
            <v>К270 В4-IV 3 сп/пс</v>
          </cell>
          <cell r="D261" t="str">
            <v>2,85х1130</v>
          </cell>
          <cell r="G261" t="str">
            <v>В-ПН-НО-ГОСТ 19903-74, 
ГОСТ 16523-89</v>
          </cell>
          <cell r="H261">
            <v>180</v>
          </cell>
          <cell r="I261">
            <v>4650</v>
          </cell>
          <cell r="J261">
            <v>1.0854516129032259</v>
          </cell>
          <cell r="L261">
            <v>182</v>
          </cell>
          <cell r="N261" t="str">
            <v>ду15-20</v>
          </cell>
        </row>
        <row r="262">
          <cell r="C262" t="str">
            <v>К270 В4-IV 3 сп/пс</v>
          </cell>
          <cell r="D262" t="str">
            <v>2,85х1200</v>
          </cell>
          <cell r="G262" t="str">
            <v>В-ПН-НО-ГОСТ 19903-74, 
ГОСТ 16523-89</v>
          </cell>
          <cell r="H262">
            <v>600</v>
          </cell>
          <cell r="I262">
            <v>4650</v>
          </cell>
          <cell r="J262">
            <v>1.0854516129032259</v>
          </cell>
          <cell r="L262">
            <v>182</v>
          </cell>
          <cell r="N262" t="str">
            <v>ду15-20</v>
          </cell>
        </row>
        <row r="263">
          <cell r="C263" t="str">
            <v>К270 В4-IV 3 сп/пс</v>
          </cell>
          <cell r="D263" t="str">
            <v>3,3х1025</v>
          </cell>
          <cell r="G263" t="str">
            <v>В-ПН-НО-ГОСТ 19903-74, 
ГОСТ 16523-89</v>
          </cell>
          <cell r="H263">
            <v>300</v>
          </cell>
          <cell r="I263">
            <v>4650</v>
          </cell>
          <cell r="J263">
            <v>1.0854516129032259</v>
          </cell>
          <cell r="L263">
            <v>182</v>
          </cell>
          <cell r="N263" t="str">
            <v>ду25-80</v>
          </cell>
        </row>
        <row r="264">
          <cell r="C264" t="str">
            <v>К270 В4-IV 3 сп/пс</v>
          </cell>
          <cell r="D264" t="str">
            <v>3,3х1120</v>
          </cell>
          <cell r="G264" t="str">
            <v>В-ПН-НО-ГОСТ 19903-74, 
ГОСТ 16523-89</v>
          </cell>
          <cell r="H264">
            <v>300</v>
          </cell>
          <cell r="I264">
            <v>4650</v>
          </cell>
          <cell r="J264">
            <v>1.0854516129032259</v>
          </cell>
          <cell r="L264">
            <v>182</v>
          </cell>
          <cell r="N264" t="str">
            <v>57-108х3,5</v>
          </cell>
        </row>
        <row r="265">
          <cell r="C265" t="str">
            <v>К270 В4-IV 10 сп</v>
          </cell>
          <cell r="D265" t="str">
            <v>3,75х1025</v>
          </cell>
          <cell r="G265" t="str">
            <v>В-ПН-НО-ГОСТ 19903-74, 
ГОСТ 16523-89</v>
          </cell>
          <cell r="H265">
            <v>120</v>
          </cell>
          <cell r="I265">
            <v>4650</v>
          </cell>
          <cell r="J265">
            <v>1.143258064516129</v>
          </cell>
          <cell r="L265">
            <v>182</v>
          </cell>
          <cell r="N265" t="str">
            <v>57-108х4,0</v>
          </cell>
        </row>
        <row r="266">
          <cell r="C266" t="str">
            <v>К270 В4-IV 10 сп</v>
          </cell>
          <cell r="D266" t="str">
            <v>3,75х1120</v>
          </cell>
          <cell r="G266" t="str">
            <v>В-ПН-НО-ГОСТ 19903-74, 
ГОСТ 16523-89</v>
          </cell>
          <cell r="H266">
            <v>180</v>
          </cell>
          <cell r="I266">
            <v>4650</v>
          </cell>
          <cell r="J266">
            <v>1.143258064516129</v>
          </cell>
          <cell r="L266">
            <v>182</v>
          </cell>
          <cell r="N266" t="str">
            <v>57-108х4,0</v>
          </cell>
        </row>
        <row r="267">
          <cell r="C267" t="str">
            <v>К270 В4-IV 10 сп</v>
          </cell>
          <cell r="D267" t="str">
            <v>3,75х1185</v>
          </cell>
          <cell r="G267" t="str">
            <v>В-ПН-НО-ГОСТ 19903-74, 
ГОСТ 16523-89</v>
          </cell>
          <cell r="H267">
            <v>180</v>
          </cell>
          <cell r="I267">
            <v>4650</v>
          </cell>
          <cell r="J267">
            <v>1.143258064516129</v>
          </cell>
          <cell r="L267">
            <v>182</v>
          </cell>
          <cell r="N267" t="str">
            <v>57-108х3,5</v>
          </cell>
        </row>
        <row r="268">
          <cell r="C268" t="str">
            <v>К270 В4-IV 10 сп</v>
          </cell>
          <cell r="D268" t="str">
            <v>3,3х1025</v>
          </cell>
          <cell r="G268" t="str">
            <v>В-ПН-НО-ГОСТ 19903-74, 
ГОСТ 16523-89</v>
          </cell>
          <cell r="H268">
            <v>240</v>
          </cell>
          <cell r="I268">
            <v>4650</v>
          </cell>
          <cell r="J268">
            <v>1.143258064516129</v>
          </cell>
          <cell r="L268">
            <v>182</v>
          </cell>
          <cell r="N268" t="str">
            <v>ду25-80</v>
          </cell>
        </row>
        <row r="269">
          <cell r="C269" t="str">
            <v>К270 В4-IV 10 сп</v>
          </cell>
          <cell r="D269" t="str">
            <v>3,3х1185</v>
          </cell>
          <cell r="G269" t="str">
            <v>В-ПН-НО-ГОСТ 19903-74, 
ГОСТ 16523-89</v>
          </cell>
          <cell r="H269">
            <v>240</v>
          </cell>
          <cell r="I269">
            <v>4650</v>
          </cell>
          <cell r="J269">
            <v>1.143258064516129</v>
          </cell>
          <cell r="L269">
            <v>182</v>
          </cell>
          <cell r="N269" t="str">
            <v>57-108х3,5</v>
          </cell>
        </row>
        <row r="270">
          <cell r="C270" t="str">
            <v>К270 В4-IV 10 сп</v>
          </cell>
          <cell r="D270" t="str">
            <v>3,3х1120</v>
          </cell>
          <cell r="G270" t="str">
            <v>В-ПН-НО-ГОСТ 19903-74, 
ГОСТ 16523-89</v>
          </cell>
          <cell r="H270">
            <v>180</v>
          </cell>
          <cell r="I270">
            <v>4650</v>
          </cell>
          <cell r="J270">
            <v>1.143258064516129</v>
          </cell>
          <cell r="L270">
            <v>182</v>
          </cell>
          <cell r="N270" t="str">
            <v>57-108х3,5</v>
          </cell>
        </row>
        <row r="271">
          <cell r="C271" t="str">
            <v>К270 В4-IV 10 сп</v>
          </cell>
          <cell r="D271" t="str">
            <v>2,85х1030</v>
          </cell>
          <cell r="G271" t="str">
            <v>В-ПН-НО-ГОСТ 19903-74, 
ГОСТ 16523-89</v>
          </cell>
          <cell r="H271">
            <v>240</v>
          </cell>
          <cell r="I271">
            <v>4650</v>
          </cell>
          <cell r="J271">
            <v>1.143258064516129</v>
          </cell>
          <cell r="L271">
            <v>182</v>
          </cell>
          <cell r="N271" t="str">
            <v>ду15-20</v>
          </cell>
        </row>
        <row r="272">
          <cell r="C272" t="str">
            <v>К270 В4-IV 10 сп</v>
          </cell>
          <cell r="D272" t="str">
            <v>2,85х1130</v>
          </cell>
          <cell r="G272" t="str">
            <v>В-ПН-НО-ГОСТ 19903-74, 
ГОСТ 16523-89</v>
          </cell>
          <cell r="H272">
            <v>120</v>
          </cell>
          <cell r="I272">
            <v>4650</v>
          </cell>
          <cell r="J272">
            <v>1.143258064516129</v>
          </cell>
          <cell r="L272">
            <v>182</v>
          </cell>
          <cell r="N272" t="str">
            <v>ду15-20</v>
          </cell>
        </row>
        <row r="273">
          <cell r="C273" t="str">
            <v>К270 В4-IV 10 сп</v>
          </cell>
          <cell r="D273" t="str">
            <v>2,85х1430</v>
          </cell>
          <cell r="G273" t="str">
            <v>В-ПН-НО-ГОСТ 19903-74, 
ГОСТ 16523-89</v>
          </cell>
          <cell r="H273">
            <v>120</v>
          </cell>
          <cell r="I273">
            <v>4650</v>
          </cell>
          <cell r="J273">
            <v>1.143258064516129</v>
          </cell>
          <cell r="L273">
            <v>182</v>
          </cell>
          <cell r="N273" t="str">
            <v>57-108х3</v>
          </cell>
        </row>
        <row r="274">
          <cell r="C274" t="str">
            <v>К270 В4-IV 10 сп</v>
          </cell>
          <cell r="D274" t="str">
            <v>2,85х1200</v>
          </cell>
          <cell r="G274" t="str">
            <v>В-ПН-НО-ГОСТ 19903-74, 
ГОСТ 16523-89</v>
          </cell>
          <cell r="H274">
            <v>180</v>
          </cell>
          <cell r="I274">
            <v>4650</v>
          </cell>
          <cell r="J274">
            <v>1.143258064516129</v>
          </cell>
          <cell r="L274">
            <v>182</v>
          </cell>
          <cell r="N274" t="str">
            <v>ду15-20</v>
          </cell>
        </row>
        <row r="275">
          <cell r="C275" t="str">
            <v>ст.10</v>
          </cell>
          <cell r="D275" t="str">
            <v>4,25х1420</v>
          </cell>
          <cell r="G275" t="str">
            <v>ТУ 14-1-3579-83 (необрезной)</v>
          </cell>
          <cell r="H275">
            <v>1500</v>
          </cell>
          <cell r="I275">
            <v>4650</v>
          </cell>
          <cell r="J275">
            <v>1.1369354838709675</v>
          </cell>
          <cell r="L275">
            <v>182</v>
          </cell>
          <cell r="N275" t="str">
            <v>114х4,5</v>
          </cell>
        </row>
        <row r="276">
          <cell r="C276" t="str">
            <v>ст.20</v>
          </cell>
          <cell r="D276" t="str">
            <v>4,25х1420</v>
          </cell>
          <cell r="G276" t="str">
            <v>ТУ 14-1-3579-83 (необрезной)</v>
          </cell>
          <cell r="H276">
            <v>300</v>
          </cell>
          <cell r="I276">
            <v>4650</v>
          </cell>
          <cell r="J276">
            <v>1.1369354838709675</v>
          </cell>
          <cell r="L276">
            <v>182</v>
          </cell>
          <cell r="N276" t="str">
            <v>114х4,5</v>
          </cell>
        </row>
        <row r="277">
          <cell r="C277" t="str">
            <v>ст.10</v>
          </cell>
          <cell r="D277" t="str">
            <v>4,25х1505</v>
          </cell>
          <cell r="G277" t="str">
            <v>ТУ 14-1-3579-83 (необрезной)</v>
          </cell>
          <cell r="H277">
            <v>600</v>
          </cell>
          <cell r="I277">
            <v>4650</v>
          </cell>
          <cell r="J277">
            <v>1.1369354838709675</v>
          </cell>
          <cell r="L277">
            <v>182</v>
          </cell>
          <cell r="N277" t="str">
            <v>159х4,5</v>
          </cell>
        </row>
        <row r="278">
          <cell r="C278" t="str">
            <v>ст.20</v>
          </cell>
          <cell r="D278" t="str">
            <v>4,25х1505</v>
          </cell>
          <cell r="G278" t="str">
            <v>ТУ 14-1-3579-83 (необрезной)</v>
          </cell>
          <cell r="H278">
            <v>300</v>
          </cell>
          <cell r="I278">
            <v>4650</v>
          </cell>
          <cell r="J278">
            <v>1.1369354838709675</v>
          </cell>
          <cell r="L278">
            <v>182</v>
          </cell>
          <cell r="N278" t="str">
            <v>159х4,5</v>
          </cell>
        </row>
        <row r="279">
          <cell r="C279" t="str">
            <v>ст.10</v>
          </cell>
          <cell r="D279" t="str">
            <v>4,7х1420</v>
          </cell>
          <cell r="G279" t="str">
            <v>ТУ 14-1-3579-83 (необрезной)</v>
          </cell>
          <cell r="H279">
            <v>300</v>
          </cell>
          <cell r="I279">
            <v>4650</v>
          </cell>
          <cell r="J279">
            <v>1.1369354838709675</v>
          </cell>
          <cell r="L279">
            <v>182</v>
          </cell>
          <cell r="N279" t="str">
            <v>114х5</v>
          </cell>
        </row>
        <row r="280">
          <cell r="C280" t="str">
            <v>ст.10</v>
          </cell>
          <cell r="D280" t="str">
            <v>4,7х1490</v>
          </cell>
          <cell r="G280" t="str">
            <v>ТУ 14-1-3579-83 (необрезной)</v>
          </cell>
          <cell r="H280">
            <v>900</v>
          </cell>
          <cell r="I280">
            <v>4650</v>
          </cell>
          <cell r="J280">
            <v>1.1369354838709675</v>
          </cell>
          <cell r="L280">
            <v>182</v>
          </cell>
          <cell r="N280" t="str">
            <v>159х5</v>
          </cell>
        </row>
        <row r="281">
          <cell r="C281" t="str">
            <v>ст.20</v>
          </cell>
          <cell r="D281" t="str">
            <v>4,7х1490</v>
          </cell>
          <cell r="G281" t="str">
            <v>ТУ 14-1-3579-83 (необрезной)</v>
          </cell>
          <cell r="H281">
            <v>300</v>
          </cell>
          <cell r="I281">
            <v>4650</v>
          </cell>
          <cell r="J281">
            <v>1.1369354838709675</v>
          </cell>
          <cell r="L281">
            <v>182</v>
          </cell>
          <cell r="N281" t="str">
            <v>159х5</v>
          </cell>
        </row>
        <row r="282">
          <cell r="C282" t="str">
            <v>ст.20</v>
          </cell>
          <cell r="D282" t="str">
            <v>5,7х1060</v>
          </cell>
          <cell r="G282" t="str">
            <v>ТУ 14-1-3579-83 (необрезной)</v>
          </cell>
          <cell r="H282">
            <v>300</v>
          </cell>
          <cell r="I282">
            <v>4650</v>
          </cell>
          <cell r="J282">
            <v>1.1240645161290321</v>
          </cell>
          <cell r="L282">
            <v>182</v>
          </cell>
          <cell r="N282" t="str">
            <v>159х6</v>
          </cell>
        </row>
        <row r="283">
          <cell r="C283" t="str">
            <v>ст.20</v>
          </cell>
          <cell r="D283" t="str">
            <v>5,7х1375</v>
          </cell>
          <cell r="G283" t="str">
            <v>ТУ 14-1-3579-83 (необрезной)</v>
          </cell>
          <cell r="H283">
            <v>900</v>
          </cell>
          <cell r="I283">
            <v>4650</v>
          </cell>
          <cell r="J283">
            <v>1.1240645161290321</v>
          </cell>
          <cell r="L283">
            <v>182</v>
          </cell>
          <cell r="N283" t="str">
            <v>219х6</v>
          </cell>
        </row>
        <row r="284">
          <cell r="C284" t="str">
            <v>ст.10</v>
          </cell>
          <cell r="D284" t="str">
            <v>5,7х1485</v>
          </cell>
          <cell r="G284" t="str">
            <v>ТУ 14-1-3579-83 (необрезной)</v>
          </cell>
          <cell r="H284">
            <v>300</v>
          </cell>
          <cell r="I284">
            <v>4650</v>
          </cell>
          <cell r="J284">
            <v>1.1240645161290321</v>
          </cell>
          <cell r="L284">
            <v>182</v>
          </cell>
          <cell r="N284" t="str">
            <v>159х6</v>
          </cell>
        </row>
        <row r="285">
          <cell r="C285" t="str">
            <v>ст.20</v>
          </cell>
          <cell r="D285" t="str">
            <v>5,7х1485</v>
          </cell>
          <cell r="G285" t="str">
            <v>ТУ 14-1-3579-83 (необрезной)</v>
          </cell>
          <cell r="H285">
            <v>600</v>
          </cell>
          <cell r="I285">
            <v>4650</v>
          </cell>
          <cell r="J285">
            <v>1.1240645161290321</v>
          </cell>
          <cell r="L285">
            <v>182</v>
          </cell>
          <cell r="N285" t="str">
            <v>159х6</v>
          </cell>
        </row>
        <row r="286">
          <cell r="C286" t="str">
            <v>ст.20</v>
          </cell>
          <cell r="D286" t="str">
            <v>6,7х1370</v>
          </cell>
          <cell r="G286" t="str">
            <v>ТУ 14-1-3579-83 (необрезной)</v>
          </cell>
          <cell r="H286">
            <v>300</v>
          </cell>
          <cell r="I286">
            <v>4650</v>
          </cell>
          <cell r="J286">
            <v>1.1240645161290321</v>
          </cell>
          <cell r="L286">
            <v>182</v>
          </cell>
          <cell r="N286" t="str">
            <v>219х7</v>
          </cell>
        </row>
        <row r="287">
          <cell r="C287" t="str">
            <v>ст.20</v>
          </cell>
          <cell r="D287" t="str">
            <v>7,6х670</v>
          </cell>
          <cell r="G287" t="str">
            <v>ТУ 14-1-3579-83 (обрезной)</v>
          </cell>
          <cell r="H287">
            <v>1500</v>
          </cell>
          <cell r="I287">
            <v>4650</v>
          </cell>
          <cell r="J287">
            <v>1.1154838709677419</v>
          </cell>
          <cell r="L287">
            <v>182</v>
          </cell>
          <cell r="N287" t="str">
            <v>219х8</v>
          </cell>
        </row>
        <row r="289">
          <cell r="C289" t="str">
            <v>17Г1СА-У</v>
          </cell>
          <cell r="D289" t="str">
            <v>14,3х1660</v>
          </cell>
          <cell r="G289" t="str">
            <v>14-1-5407-2000</v>
          </cell>
          <cell r="H289">
            <v>8866</v>
          </cell>
          <cell r="I289">
            <v>5650</v>
          </cell>
          <cell r="L289">
            <v>415</v>
          </cell>
          <cell r="N289" t="str">
            <v>1220х14,3</v>
          </cell>
        </row>
        <row r="290">
          <cell r="C290" t="str">
            <v>17Г1С-У</v>
          </cell>
          <cell r="D290" t="str">
            <v>12х1660</v>
          </cell>
          <cell r="G290" t="str">
            <v>14-1-5407-2000</v>
          </cell>
          <cell r="H290">
            <v>3846</v>
          </cell>
          <cell r="I290">
            <v>5650</v>
          </cell>
          <cell r="L290">
            <v>415</v>
          </cell>
          <cell r="N290" t="str">
            <v>1220х12</v>
          </cell>
        </row>
        <row r="291">
          <cell r="C291" t="str">
            <v>06ГФБАА</v>
          </cell>
          <cell r="D291" t="str">
            <v>12х1660</v>
          </cell>
          <cell r="G291" t="str">
            <v>14-101-458-2001</v>
          </cell>
          <cell r="H291">
            <v>992</v>
          </cell>
          <cell r="I291">
            <v>8770</v>
          </cell>
          <cell r="L291">
            <v>425</v>
          </cell>
          <cell r="N291" t="str">
            <v>1020х12</v>
          </cell>
        </row>
        <row r="292">
          <cell r="C292" t="str">
            <v>17Г1С-У</v>
          </cell>
          <cell r="D292" t="str">
            <v>15х1660</v>
          </cell>
          <cell r="G292" t="str">
            <v>14-1-5407-2000</v>
          </cell>
          <cell r="H292">
            <v>124</v>
          </cell>
          <cell r="I292">
            <v>5650</v>
          </cell>
          <cell r="L292">
            <v>415</v>
          </cell>
          <cell r="N292" t="str">
            <v>1220х12</v>
          </cell>
        </row>
        <row r="293">
          <cell r="C293" t="str">
            <v>17Г1СА-У</v>
          </cell>
          <cell r="D293" t="str">
            <v>11х1250</v>
          </cell>
          <cell r="G293" t="str">
            <v>14-1-5407-2000</v>
          </cell>
          <cell r="H293">
            <v>1302</v>
          </cell>
          <cell r="I293">
            <v>5650</v>
          </cell>
          <cell r="L293">
            <v>415</v>
          </cell>
          <cell r="N293" t="str">
            <v>720х11</v>
          </cell>
        </row>
        <row r="294">
          <cell r="C294" t="str">
            <v>17Г1СА</v>
          </cell>
          <cell r="D294" t="str">
            <v>8х1250</v>
          </cell>
          <cell r="G294" t="str">
            <v>14-1-5407-2000</v>
          </cell>
          <cell r="H294">
            <v>806</v>
          </cell>
          <cell r="I294">
            <v>5650</v>
          </cell>
          <cell r="L294">
            <v>415</v>
          </cell>
          <cell r="N294" t="str">
            <v>720х8</v>
          </cell>
        </row>
        <row r="295">
          <cell r="C295" t="str">
            <v>17Г1СА</v>
          </cell>
          <cell r="D295" t="str">
            <v>9х1250</v>
          </cell>
          <cell r="G295" t="str">
            <v>14-1-5407-2000</v>
          </cell>
          <cell r="H295">
            <v>2046</v>
          </cell>
          <cell r="I295">
            <v>5650</v>
          </cell>
          <cell r="L295">
            <v>415</v>
          </cell>
          <cell r="N295" t="str">
            <v>720х9</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flo"/>
      <sheetName val="Indices"/>
      <sheetName val="Avgold"/>
      <sheetName val="HGM"/>
      <sheetName val="ETC"/>
      <sheetName val="TGT"/>
      <sheetName val="Other"/>
      <sheetName val="JHB"/>
      <sheetName val="TaxCalc"/>
      <sheetName val="KAR10"/>
      <sheetName val="Контакты"/>
      <sheetName val="Номенклатура"/>
      <sheetName val="вработка ск"/>
      <sheetName val="BanksModel-June"/>
      <sheetName val="#ССЫЛКА"/>
      <sheetName val="N_SVOD"/>
    </sheetNames>
    <sheetDataSet>
      <sheetData sheetId="0" refreshError="1"/>
      <sheetData sheetId="1" refreshError="1"/>
      <sheetData sheetId="2" refreshError="1"/>
      <sheetData sheetId="3" refreshError="1"/>
      <sheetData sheetId="4" refreshError="1"/>
      <sheetData sheetId="5" refreshError="1">
        <row r="1">
          <cell r="A1" t="str">
            <v>Life of Mine Plan June 2000</v>
          </cell>
        </row>
        <row r="2">
          <cell r="B2" t="str">
            <v>ETC</v>
          </cell>
          <cell r="E2">
            <v>36356</v>
          </cell>
          <cell r="F2">
            <v>36386.33</v>
          </cell>
          <cell r="G2">
            <v>36416.660000000003</v>
          </cell>
          <cell r="H2">
            <v>36446.990000000005</v>
          </cell>
          <cell r="I2">
            <v>36477.320000000007</v>
          </cell>
          <cell r="J2">
            <v>36507.650000000009</v>
          </cell>
          <cell r="K2">
            <v>36537.98000000001</v>
          </cell>
          <cell r="L2">
            <v>36568.310000000012</v>
          </cell>
          <cell r="M2">
            <v>36598.640000000014</v>
          </cell>
          <cell r="N2">
            <v>36628.970000000016</v>
          </cell>
          <cell r="O2">
            <v>36659.300000000017</v>
          </cell>
          <cell r="P2">
            <v>36689.630000000019</v>
          </cell>
          <cell r="Q2">
            <v>36719.960000000021</v>
          </cell>
          <cell r="R2">
            <v>36750.290000000023</v>
          </cell>
          <cell r="S2">
            <v>36780.620000000024</v>
          </cell>
          <cell r="T2">
            <v>36810.950000000026</v>
          </cell>
          <cell r="U2">
            <v>36841.280000000028</v>
          </cell>
          <cell r="V2">
            <v>36871.61000000003</v>
          </cell>
          <cell r="W2">
            <v>36901.940000000031</v>
          </cell>
          <cell r="X2">
            <v>36932.270000000033</v>
          </cell>
          <cell r="Y2">
            <v>36962.600000000035</v>
          </cell>
          <cell r="Z2">
            <v>36992.930000000037</v>
          </cell>
          <cell r="AA2">
            <v>37023.260000000038</v>
          </cell>
          <cell r="AB2">
            <v>37053.59000000004</v>
          </cell>
          <cell r="AC2">
            <v>37083.920000000042</v>
          </cell>
          <cell r="AD2">
            <v>37114.250000000044</v>
          </cell>
          <cell r="AE2">
            <v>37144.580000000045</v>
          </cell>
          <cell r="AF2">
            <v>37174.910000000047</v>
          </cell>
          <cell r="AG2">
            <v>37205.240000000049</v>
          </cell>
          <cell r="AH2">
            <v>37235.570000000051</v>
          </cell>
          <cell r="AI2">
            <v>37265.900000000052</v>
          </cell>
          <cell r="AJ2">
            <v>37296.230000000054</v>
          </cell>
          <cell r="AK2">
            <v>37326.560000000056</v>
          </cell>
          <cell r="AL2">
            <v>37356.890000000058</v>
          </cell>
          <cell r="AM2">
            <v>37387.220000000059</v>
          </cell>
          <cell r="AN2">
            <v>37417.550000000061</v>
          </cell>
          <cell r="AO2">
            <v>37447.880000000063</v>
          </cell>
          <cell r="AP2">
            <v>37478.210000000065</v>
          </cell>
          <cell r="AQ2">
            <v>37508.540000000066</v>
          </cell>
          <cell r="AR2">
            <v>37538.870000000068</v>
          </cell>
          <cell r="AS2">
            <v>37569.20000000007</v>
          </cell>
          <cell r="AT2">
            <v>37599.530000000072</v>
          </cell>
          <cell r="AU2">
            <v>37629.860000000073</v>
          </cell>
          <cell r="AV2">
            <v>37660.190000000075</v>
          </cell>
          <cell r="AW2">
            <v>37690.520000000077</v>
          </cell>
          <cell r="AX2">
            <v>37720.850000000079</v>
          </cell>
          <cell r="AY2">
            <v>37751.18000000008</v>
          </cell>
          <cell r="AZ2">
            <v>37781.510000000082</v>
          </cell>
          <cell r="BA2">
            <v>37811.840000000084</v>
          </cell>
          <cell r="BB2">
            <v>37842.170000000086</v>
          </cell>
          <cell r="BC2">
            <v>37872.500000000087</v>
          </cell>
          <cell r="BD2">
            <v>37902.830000000089</v>
          </cell>
          <cell r="BE2">
            <v>37933.160000000091</v>
          </cell>
          <cell r="BF2">
            <v>37963.490000000093</v>
          </cell>
          <cell r="BG2">
            <v>37993.820000000094</v>
          </cell>
          <cell r="BH2">
            <v>38024.150000000096</v>
          </cell>
          <cell r="BI2">
            <v>38054.480000000098</v>
          </cell>
          <cell r="BJ2">
            <v>38084.8100000001</v>
          </cell>
          <cell r="BK2">
            <v>38115.140000000101</v>
          </cell>
          <cell r="BL2">
            <v>38145.470000000103</v>
          </cell>
          <cell r="BM2">
            <v>36689.630000000019</v>
          </cell>
          <cell r="BN2">
            <v>37053.59000000004</v>
          </cell>
          <cell r="BO2">
            <v>37417.550000000061</v>
          </cell>
          <cell r="BP2">
            <v>37781.510000000082</v>
          </cell>
          <cell r="BQ2">
            <v>38145.470000000103</v>
          </cell>
          <cell r="BR2">
            <v>38510.470000000103</v>
          </cell>
          <cell r="BS2">
            <v>38875.470000000103</v>
          </cell>
          <cell r="BT2">
            <v>39240.470000000103</v>
          </cell>
          <cell r="BU2">
            <v>39605.470000000103</v>
          </cell>
          <cell r="BV2">
            <v>39970.470000000103</v>
          </cell>
          <cell r="BW2">
            <v>40335.470000000103</v>
          </cell>
          <cell r="BX2">
            <v>40700.470000000103</v>
          </cell>
          <cell r="BY2">
            <v>41065.470000000103</v>
          </cell>
          <cell r="BZ2">
            <v>41430.470000000103</v>
          </cell>
          <cell r="CA2" t="str">
            <v>Total</v>
          </cell>
          <cell r="CB2" t="str">
            <v>Total</v>
          </cell>
        </row>
        <row r="3">
          <cell r="B3" t="str">
            <v>US$275 @ R7-00</v>
          </cell>
          <cell r="E3" t="str">
            <v>Actual</v>
          </cell>
          <cell r="F3" t="str">
            <v>Actual</v>
          </cell>
          <cell r="G3" t="str">
            <v>Actual</v>
          </cell>
          <cell r="H3" t="str">
            <v>Actual</v>
          </cell>
          <cell r="I3" t="str">
            <v>Actual</v>
          </cell>
          <cell r="J3" t="str">
            <v>Actual</v>
          </cell>
          <cell r="K3" t="str">
            <v>Actual</v>
          </cell>
          <cell r="L3" t="str">
            <v>Actual</v>
          </cell>
          <cell r="M3" t="str">
            <v>Actual</v>
          </cell>
          <cell r="N3" t="str">
            <v>Actual</v>
          </cell>
          <cell r="O3" t="str">
            <v>Forecast</v>
          </cell>
          <cell r="P3" t="str">
            <v>Forecast</v>
          </cell>
          <cell r="Q3" t="str">
            <v>Plan</v>
          </cell>
          <cell r="R3" t="str">
            <v>Plan</v>
          </cell>
          <cell r="S3" t="str">
            <v>Plan</v>
          </cell>
          <cell r="T3" t="str">
            <v>Plan</v>
          </cell>
          <cell r="U3" t="str">
            <v>Plan</v>
          </cell>
          <cell r="V3" t="str">
            <v>Plan</v>
          </cell>
          <cell r="W3" t="str">
            <v>Plan</v>
          </cell>
          <cell r="X3" t="str">
            <v>Plan</v>
          </cell>
          <cell r="Y3" t="str">
            <v>Plan</v>
          </cell>
          <cell r="Z3" t="str">
            <v>Plan</v>
          </cell>
          <cell r="AA3" t="str">
            <v>Plan</v>
          </cell>
          <cell r="AB3" t="str">
            <v>Plan</v>
          </cell>
          <cell r="AC3" t="str">
            <v>Plan</v>
          </cell>
          <cell r="AD3" t="str">
            <v>Plan</v>
          </cell>
          <cell r="AE3" t="str">
            <v>Plan</v>
          </cell>
          <cell r="AF3" t="str">
            <v>Plan</v>
          </cell>
          <cell r="AG3" t="str">
            <v>Plan</v>
          </cell>
          <cell r="AH3" t="str">
            <v>Plan</v>
          </cell>
          <cell r="AI3" t="str">
            <v>Plan</v>
          </cell>
          <cell r="AJ3" t="str">
            <v>Plan</v>
          </cell>
          <cell r="AK3" t="str">
            <v>Plan</v>
          </cell>
          <cell r="AL3" t="str">
            <v>Plan</v>
          </cell>
          <cell r="AM3" t="str">
            <v>Plan</v>
          </cell>
          <cell r="AN3" t="str">
            <v>Plan</v>
          </cell>
          <cell r="AO3" t="str">
            <v>Plan</v>
          </cell>
          <cell r="AP3" t="str">
            <v>Plan</v>
          </cell>
          <cell r="AQ3" t="str">
            <v>Plan</v>
          </cell>
          <cell r="AR3" t="str">
            <v>Plan</v>
          </cell>
          <cell r="AS3" t="str">
            <v>Plan</v>
          </cell>
          <cell r="AT3" t="str">
            <v>Plan</v>
          </cell>
          <cell r="AU3" t="str">
            <v>Plan</v>
          </cell>
          <cell r="AV3" t="str">
            <v>Plan</v>
          </cell>
          <cell r="AW3" t="str">
            <v>Plan</v>
          </cell>
          <cell r="AX3" t="str">
            <v>Plan</v>
          </cell>
          <cell r="AY3" t="str">
            <v>Plan</v>
          </cell>
          <cell r="AZ3" t="str">
            <v>Plan</v>
          </cell>
          <cell r="BA3" t="str">
            <v>Plan</v>
          </cell>
          <cell r="BB3" t="str">
            <v>Plan</v>
          </cell>
          <cell r="BC3" t="str">
            <v>Plan</v>
          </cell>
          <cell r="BD3" t="str">
            <v>Plan</v>
          </cell>
          <cell r="BE3" t="str">
            <v>Plan</v>
          </cell>
          <cell r="BF3" t="str">
            <v>Plan</v>
          </cell>
          <cell r="BG3" t="str">
            <v>Plan</v>
          </cell>
          <cell r="BH3" t="str">
            <v>Plan</v>
          </cell>
          <cell r="BI3" t="str">
            <v>Plan</v>
          </cell>
          <cell r="BJ3" t="str">
            <v>Plan</v>
          </cell>
          <cell r="BK3" t="str">
            <v>Plan</v>
          </cell>
          <cell r="BL3" t="str">
            <v>Plan</v>
          </cell>
          <cell r="BM3" t="str">
            <v>Forecast</v>
          </cell>
          <cell r="BN3" t="str">
            <v>Plan</v>
          </cell>
          <cell r="BO3" t="str">
            <v>Plan</v>
          </cell>
          <cell r="BP3" t="str">
            <v>Plan</v>
          </cell>
          <cell r="BQ3" t="str">
            <v>Plan</v>
          </cell>
          <cell r="BR3" t="str">
            <v>Plan</v>
          </cell>
          <cell r="BS3" t="str">
            <v>Plan</v>
          </cell>
          <cell r="BT3" t="str">
            <v>Plan</v>
          </cell>
          <cell r="BU3" t="str">
            <v>Plan</v>
          </cell>
          <cell r="BV3" t="str">
            <v>Plan</v>
          </cell>
          <cell r="BW3" t="str">
            <v>Plan</v>
          </cell>
          <cell r="BX3" t="str">
            <v>Plan</v>
          </cell>
          <cell r="BY3" t="str">
            <v>Plan</v>
          </cell>
          <cell r="BZ3" t="str">
            <v>Plan</v>
          </cell>
          <cell r="CA3" t="str">
            <v>2000-13</v>
          </cell>
          <cell r="CB3" t="str">
            <v>2000-05</v>
          </cell>
        </row>
        <row r="4">
          <cell r="A4" t="str">
            <v>Operating statistics</v>
          </cell>
        </row>
        <row r="5">
          <cell r="B5" t="str">
            <v>Ore milled</v>
          </cell>
          <cell r="D5" t="str">
            <v>tons</v>
          </cell>
        </row>
        <row r="6">
          <cell r="B6" t="str">
            <v>Gold</v>
          </cell>
          <cell r="C6" t="str">
            <v>R.O.M.</v>
          </cell>
          <cell r="D6" t="str">
            <v>kg</v>
          </cell>
        </row>
        <row r="7">
          <cell r="B7" t="str">
            <v>Smelted</v>
          </cell>
          <cell r="D7" t="str">
            <v>kg</v>
          </cell>
        </row>
        <row r="8">
          <cell r="D8" t="str">
            <v>oz</v>
          </cell>
        </row>
        <row r="9">
          <cell r="B9" t="str">
            <v>Yield</v>
          </cell>
          <cell r="C9" t="str">
            <v>- Smelted</v>
          </cell>
          <cell r="D9" t="str">
            <v>g/t</v>
          </cell>
        </row>
        <row r="10">
          <cell r="D10" t="str">
            <v>oz/t</v>
          </cell>
        </row>
        <row r="11">
          <cell r="B11" t="str">
            <v>Gold sold</v>
          </cell>
          <cell r="D11" t="str">
            <v>kg</v>
          </cell>
        </row>
        <row r="12">
          <cell r="D12" t="str">
            <v>oz</v>
          </cell>
        </row>
        <row r="13">
          <cell r="B13" t="str">
            <v>Average price achieved</v>
          </cell>
          <cell r="D13" t="str">
            <v>R/kg</v>
          </cell>
        </row>
        <row r="14">
          <cell r="D14" t="str">
            <v>$/oz</v>
          </cell>
        </row>
        <row r="15">
          <cell r="B15" t="str">
            <v>Cash cost</v>
          </cell>
          <cell r="D15" t="str">
            <v>R/kg</v>
          </cell>
        </row>
        <row r="16">
          <cell r="D16" t="str">
            <v>$/oz</v>
          </cell>
        </row>
        <row r="17">
          <cell r="B17" t="str">
            <v>Non cash cost</v>
          </cell>
          <cell r="D17" t="str">
            <v>R/kg</v>
          </cell>
        </row>
        <row r="18">
          <cell r="D18" t="str">
            <v>$/oz</v>
          </cell>
        </row>
        <row r="19">
          <cell r="B19" t="str">
            <v>Total cost</v>
          </cell>
          <cell r="D19" t="str">
            <v>R/kg</v>
          </cell>
        </row>
        <row r="20">
          <cell r="D20" t="str">
            <v>$/oz</v>
          </cell>
        </row>
        <row r="21">
          <cell r="B21" t="str">
            <v>Exchange rate</v>
          </cell>
          <cell r="D21" t="str">
            <v>R/$</v>
          </cell>
        </row>
        <row r="22">
          <cell r="A22" t="str">
            <v>Income Statement</v>
          </cell>
          <cell r="D22" t="str">
            <v>R'000</v>
          </cell>
        </row>
        <row r="23">
          <cell r="B23" t="str">
            <v>GOLD REVENUE</v>
          </cell>
        </row>
        <row r="24">
          <cell r="C24" t="str">
            <v>Average spot price</v>
          </cell>
        </row>
        <row r="25">
          <cell r="C25" t="str">
            <v>Hedge profit (loss)</v>
          </cell>
        </row>
        <row r="26">
          <cell r="B26" t="str">
            <v>OTHER REVENUE</v>
          </cell>
        </row>
        <row r="27">
          <cell r="C27" t="str">
            <v>By-product revenue</v>
          </cell>
        </row>
        <row r="28">
          <cell r="C28" t="str">
            <v>Sundry income</v>
          </cell>
        </row>
        <row r="29">
          <cell r="C29" t="str">
            <v>Profit/(loss) on sale of assets</v>
          </cell>
        </row>
        <row r="30">
          <cell r="C30" t="str">
            <v>Barberton gold royalties</v>
          </cell>
        </row>
        <row r="31">
          <cell r="C31" t="str">
            <v>Camelot royalties</v>
          </cell>
        </row>
        <row r="32">
          <cell r="C32" t="str">
            <v>Camelot income</v>
          </cell>
        </row>
        <row r="33">
          <cell r="C33" t="str">
            <v>Segalla income</v>
          </cell>
        </row>
        <row r="34">
          <cell r="B34" t="str">
            <v>TOTAL REVENUE</v>
          </cell>
        </row>
        <row r="35">
          <cell r="B35" t="str">
            <v>TOTAL COSTS AND EXPENSES</v>
          </cell>
        </row>
        <row r="36">
          <cell r="C36" t="str">
            <v>Gold cost of sales</v>
          </cell>
        </row>
        <row r="37">
          <cell r="C37" t="str">
            <v>Amortisation</v>
          </cell>
        </row>
        <row r="38">
          <cell r="C38" t="str">
            <v>Exploration</v>
          </cell>
        </row>
        <row r="39">
          <cell r="C39" t="str">
            <v>EMPR</v>
          </cell>
        </row>
        <row r="40">
          <cell r="B40" t="str">
            <v>OPERATING INCOME (LOSS)</v>
          </cell>
        </row>
        <row r="41">
          <cell r="B41" t="str">
            <v>Taxation (stand alone)</v>
          </cell>
        </row>
        <row r="42">
          <cell r="B42" t="str">
            <v>INCOME AFTER TAX</v>
          </cell>
        </row>
        <row r="43">
          <cell r="C43" t="str">
            <v>Non mining income (loss)</v>
          </cell>
        </row>
        <row r="44">
          <cell r="B44" t="str">
            <v>CAPITAL EXPENDITURE</v>
          </cell>
        </row>
        <row r="45">
          <cell r="B45" t="str">
            <v>Disposal of fixed assets</v>
          </cell>
        </row>
        <row r="46">
          <cell r="A46" t="str">
            <v>Balance sheet</v>
          </cell>
          <cell r="D46">
            <v>36312</v>
          </cell>
        </row>
        <row r="47">
          <cell r="A47" t="str">
            <v>Assets</v>
          </cell>
        </row>
        <row r="48">
          <cell r="A48" t="str">
            <v>Non-current assets</v>
          </cell>
        </row>
        <row r="49">
          <cell r="B49" t="str">
            <v>Fixed assets</v>
          </cell>
          <cell r="D49">
            <v>310746.60600000003</v>
          </cell>
        </row>
        <row r="50">
          <cell r="B50" t="str">
            <v>Investments</v>
          </cell>
          <cell r="D50">
            <v>0</v>
          </cell>
        </row>
        <row r="51">
          <cell r="D51">
            <v>310746.60600000003</v>
          </cell>
        </row>
        <row r="52">
          <cell r="A52" t="str">
            <v>Current assets</v>
          </cell>
        </row>
        <row r="53">
          <cell r="B53" t="str">
            <v>Stores</v>
          </cell>
          <cell r="D53">
            <v>2744.7759999999998</v>
          </cell>
        </row>
        <row r="54">
          <cell r="B54" t="str">
            <v>Gold in process</v>
          </cell>
          <cell r="D54">
            <v>14901.218999999999</v>
          </cell>
        </row>
        <row r="55">
          <cell r="B55" t="str">
            <v>Trade and other receivables</v>
          </cell>
          <cell r="D55">
            <v>17531.737000000001</v>
          </cell>
        </row>
        <row r="56">
          <cell r="B56" t="str">
            <v>Deposits and cash</v>
          </cell>
          <cell r="D56">
            <v>265</v>
          </cell>
        </row>
        <row r="57">
          <cell r="D57">
            <v>35442.732000000004</v>
          </cell>
        </row>
        <row r="58">
          <cell r="A58" t="str">
            <v>Total assets</v>
          </cell>
          <cell r="D58">
            <v>346189.33800000005</v>
          </cell>
        </row>
        <row r="59">
          <cell r="A59" t="str">
            <v>Equity and Liabilities</v>
          </cell>
        </row>
        <row r="60">
          <cell r="A60" t="str">
            <v>Capital and reserves</v>
          </cell>
        </row>
        <row r="61">
          <cell r="B61" t="str">
            <v>Share capital</v>
          </cell>
          <cell r="D61">
            <v>0</v>
          </cell>
        </row>
        <row r="62">
          <cell r="B62" t="str">
            <v>Share premium</v>
          </cell>
          <cell r="D62">
            <v>0</v>
          </cell>
        </row>
        <row r="63">
          <cell r="B63" t="str">
            <v>Reserves</v>
          </cell>
          <cell r="D63">
            <v>9397.9529999999995</v>
          </cell>
        </row>
        <row r="64">
          <cell r="A64" t="str">
            <v>Total shareholders' interests</v>
          </cell>
          <cell r="D64">
            <v>9397.9529999999995</v>
          </cell>
        </row>
        <row r="65">
          <cell r="A65" t="str">
            <v>Non-current liabilities</v>
          </cell>
          <cell r="D65">
            <v>24064.940999999999</v>
          </cell>
        </row>
        <row r="66">
          <cell r="B66" t="str">
            <v>Long term provisions</v>
          </cell>
        </row>
        <row r="67">
          <cell r="B67" t="str">
            <v xml:space="preserve">  Environmental</v>
          </cell>
          <cell r="D67">
            <v>14780.297999999999</v>
          </cell>
        </row>
        <row r="68">
          <cell r="B68" t="str">
            <v xml:space="preserve">  Retrenchments</v>
          </cell>
          <cell r="D68">
            <v>7050.7849999999999</v>
          </cell>
        </row>
        <row r="69">
          <cell r="B69" t="str">
            <v xml:space="preserve">  Post retirement</v>
          </cell>
          <cell r="D69">
            <v>2233.8580000000002</v>
          </cell>
        </row>
        <row r="70">
          <cell r="A70" t="str">
            <v>Intercompany balances</v>
          </cell>
          <cell r="D70">
            <v>279352.48</v>
          </cell>
        </row>
        <row r="71">
          <cell r="B71" t="str">
            <v>Intercompany investments</v>
          </cell>
          <cell r="D71">
            <v>369913.65600000002</v>
          </cell>
        </row>
        <row r="72">
          <cell r="B72" t="str">
            <v>Loans/current account</v>
          </cell>
          <cell r="D72">
            <v>-90561.176000000007</v>
          </cell>
        </row>
        <row r="73">
          <cell r="A73" t="str">
            <v>Current liabilities</v>
          </cell>
          <cell r="D73">
            <v>33373.964</v>
          </cell>
        </row>
        <row r="74">
          <cell r="B74" t="str">
            <v>Trade and other payables</v>
          </cell>
          <cell r="D74">
            <v>29612.964</v>
          </cell>
        </row>
        <row r="75">
          <cell r="B75" t="str">
            <v>Receiver of revenue</v>
          </cell>
          <cell r="D75">
            <v>-814</v>
          </cell>
        </row>
        <row r="76">
          <cell r="B76" t="str">
            <v>Overdrafts/short term borrowings</v>
          </cell>
          <cell r="D76">
            <v>4575</v>
          </cell>
        </row>
        <row r="77">
          <cell r="A77" t="str">
            <v>Total equity and liabilities</v>
          </cell>
          <cell r="D77">
            <v>346189.33799999993</v>
          </cell>
        </row>
        <row r="78">
          <cell r="A78" t="str">
            <v>Check !!!!!!</v>
          </cell>
          <cell r="D78">
            <v>0</v>
          </cell>
        </row>
        <row r="79">
          <cell r="A79" t="str">
            <v>Cash flow statement</v>
          </cell>
        </row>
        <row r="80">
          <cell r="A80" t="str">
            <v>Operating profit</v>
          </cell>
        </row>
        <row r="81">
          <cell r="B81" t="str">
            <v>Amortisation</v>
          </cell>
        </row>
        <row r="82">
          <cell r="B82" t="str">
            <v>Long term provisions</v>
          </cell>
        </row>
        <row r="84">
          <cell r="A84" t="str">
            <v>Retrenchment payments</v>
          </cell>
        </row>
        <row r="85">
          <cell r="A85" t="str">
            <v>Payments to trust funds</v>
          </cell>
        </row>
        <row r="86">
          <cell r="A86" t="str">
            <v>Taxation paid</v>
          </cell>
        </row>
        <row r="88">
          <cell r="A88" t="str">
            <v>Working capital movements</v>
          </cell>
        </row>
        <row r="89">
          <cell r="B89" t="str">
            <v>Inventories</v>
          </cell>
        </row>
        <row r="90">
          <cell r="B90" t="str">
            <v>Payables and provisions</v>
          </cell>
        </row>
        <row r="91">
          <cell r="B91" t="str">
            <v>Receivables</v>
          </cell>
        </row>
        <row r="92">
          <cell r="A92" t="str">
            <v>Net cash from operating activities</v>
          </cell>
        </row>
        <row r="93">
          <cell r="A93" t="str">
            <v>Investment activities</v>
          </cell>
        </row>
        <row r="94">
          <cell r="B94" t="str">
            <v>Fixed assets acquired</v>
          </cell>
        </row>
        <row r="95">
          <cell r="B95" t="str">
            <v>Businesses sold</v>
          </cell>
        </row>
        <row r="97">
          <cell r="A97" t="str">
            <v>Financing activities</v>
          </cell>
        </row>
        <row r="98">
          <cell r="B98" t="str">
            <v>Increase in shareholders funding</v>
          </cell>
        </row>
        <row r="99">
          <cell r="B99" t="str">
            <v>Increase in overdrafts/borrowings</v>
          </cell>
        </row>
        <row r="100">
          <cell r="B100" t="str">
            <v>Other balance sheet adjustments</v>
          </cell>
        </row>
        <row r="101">
          <cell r="B101" t="str">
            <v>Increase in intercompany balances</v>
          </cell>
        </row>
        <row r="103">
          <cell r="A103" t="str">
            <v>(Decrease)/increase in cash balances</v>
          </cell>
        </row>
        <row r="104">
          <cell r="A104" t="str">
            <v>Cash at beginning of period</v>
          </cell>
        </row>
        <row r="105">
          <cell r="A105" t="str">
            <v>Cash at end of period</v>
          </cell>
        </row>
        <row r="107">
          <cell r="A107" t="str">
            <v>Cash flow (real July 2000 money)</v>
          </cell>
        </row>
        <row r="109">
          <cell r="A109" t="str">
            <v>NPV of future cash flows (real July 2000)</v>
          </cell>
        </row>
        <row r="110">
          <cell r="A110" t="str">
            <v>IRR</v>
          </cell>
        </row>
        <row r="113">
          <cell r="A113" t="str">
            <v>Tax calc</v>
          </cell>
        </row>
        <row r="114">
          <cell r="A114" t="str">
            <v>Unredeemed capex b/fwd</v>
          </cell>
        </row>
        <row r="115">
          <cell r="A115" t="str">
            <v>Current period capex</v>
          </cell>
        </row>
        <row r="116">
          <cell r="A116" t="str">
            <v>Capital allowance</v>
          </cell>
          <cell r="D116">
            <v>0</v>
          </cell>
        </row>
        <row r="117">
          <cell r="A117" t="str">
            <v>Recoupments</v>
          </cell>
        </row>
        <row r="118">
          <cell r="A118" t="str">
            <v>Utilised current period</v>
          </cell>
        </row>
        <row r="119">
          <cell r="A119" t="str">
            <v>Balance c/fwd</v>
          </cell>
        </row>
        <row r="121">
          <cell r="A121" t="str">
            <v>Mining revenue</v>
          </cell>
        </row>
        <row r="122">
          <cell r="A122" t="str">
            <v>Mining expenditure</v>
          </cell>
        </row>
        <row r="123">
          <cell r="A123" t="str">
            <v>Taxable working profit/(loss)</v>
          </cell>
        </row>
        <row r="124">
          <cell r="A124" t="str">
            <v>Capital expenditure</v>
          </cell>
        </row>
        <row r="125">
          <cell r="A125" t="str">
            <v>Capital expenditure claimed</v>
          </cell>
        </row>
        <row r="126">
          <cell r="A126" t="str">
            <v>Mining income/(loss)</v>
          </cell>
        </row>
        <row r="127">
          <cell r="A127" t="str">
            <v>Mining tax rate</v>
          </cell>
          <cell r="C127" t="str">
            <v>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БДДС"/>
      <sheetName val="БДР"/>
      <sheetName val="АХР"/>
      <sheetName val="реестр отгрузка"/>
      <sheetName val="ETC"/>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Добыча"/>
      <sheetName val="Товар"/>
      <sheetName val="Персонал"/>
      <sheetName val="себестоимость"/>
      <sheetName val="ИК СОК"/>
      <sheetName val="ИК СОК (2)"/>
      <sheetName val="себестоимость (проц. обогащ)"/>
      <sheetName val="ПЭБ-1-08-П "/>
      <sheetName val="ПЭБ-3-01-П "/>
      <sheetName val="ПЭБ-1-07-П"/>
      <sheetName val="ПЭБ-1-06-П (2005 г)"/>
      <sheetName val="ФОРМА"/>
      <sheetName val="ИП"/>
      <sheetName val="ввод"/>
      <sheetName val="Номенклатура"/>
      <sheetName val="БДР_база"/>
      <sheetName val="Курс"/>
      <sheetName val="цены"/>
      <sheetName val="ограничения"/>
      <sheetName val="1 Общая информация"/>
      <sheetName val="Справочно(январь)"/>
      <sheetName val="справки к раз.2"/>
      <sheetName val="Запрос"/>
      <sheetName val="дороги"/>
      <sheetName val="EMPLANM"/>
      <sheetName val="СП"/>
      <sheetName val="31_12_06 (2)"/>
      <sheetName val="6_TFA_2005"/>
      <sheetName val="ЗКЛ"/>
      <sheetName val="Списки"/>
      <sheetName val="ТЭП старая"/>
      <sheetName val="Справочник"/>
      <sheetName val="Итог Антиснег11.01"/>
      <sheetName val="ввод данных"/>
      <sheetName val="Tier1"/>
      <sheetName val="_Т2"/>
      <sheetName val="SPR"/>
      <sheetName val="Титул"/>
      <sheetName val="ФС"/>
      <sheetName val="Закупки"/>
      <sheetName val=" накладные расходы"/>
      <sheetName val="Свд"/>
      <sheetName val="Справочник (2)"/>
      <sheetName val="Итог Антиснег11_01"/>
      <sheetName val="Сводная табл."/>
      <sheetName val="1"/>
      <sheetName val="Канат"/>
      <sheetName val="ПТУ_ППП"/>
      <sheetName val="Данные"/>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ИК_СОК"/>
      <sheetName val="ИК_СОК_(2)"/>
      <sheetName val="себестоимость_(проц__обогащ)"/>
      <sheetName val="ПЭБ-1-08-П_"/>
      <sheetName val="ПЭБ-3-01-П_"/>
      <sheetName val="ПЭБ-1-06-П_(2005_г)"/>
      <sheetName val="ПСХ "/>
      <sheetName val="Т-эн. по город.стор.орган."/>
      <sheetName val="ХВП"/>
      <sheetName val="5300.07.02-6100.07.02корресп+"/>
      <sheetName val="Акты дебиторов"/>
      <sheetName val="5630.02+"/>
      <sheetName val="5630_02_"/>
      <sheetName val="Курсы валют"/>
      <sheetName val="5505.01"/>
      <sheetName val="+5610.04"/>
      <sheetName val="Служебный"/>
      <sheetName val="Статьи"/>
      <sheetName val="ставки"/>
      <sheetName val="Лист1"/>
      <sheetName val="#ССЫЛКА"/>
      <sheetName val="ИсходныеДанные"/>
      <sheetName val="Список"/>
      <sheetName val="Гр5(о)"/>
      <sheetName val="Исходныള"/>
      <sheetName val="Бюджет октябрь РУС"/>
      <sheetName val="ЛГСС Инвестиции (New)"/>
      <sheetName val="ЛГСС Фин аренда"/>
      <sheetName val="Фин аренда Спецгазремстрой"/>
      <sheetName val="Инвестиции КГС"/>
      <sheetName val="ЛГСС Инвестиции"/>
      <sheetName val="Инвестиции Спецгазремстрой"/>
      <sheetName val="ЛГСС ФАКТ Инвестиции"/>
      <sheetName val="Отчет №2"/>
      <sheetName val="справки к раз_2"/>
      <sheetName val="_3_запасы_на 01_01_04"/>
      <sheetName val="информация"/>
      <sheetName val="69_Вл"/>
      <sheetName val="TB_2012"/>
      <sheetName val="S30 Summary of VAT declarations"/>
      <sheetName val="Лист13"/>
      <sheetName val="текучесть"/>
    </sheetNames>
    <sheetDataSet>
      <sheetData sheetId="0" refreshError="1">
        <row r="1">
          <cell r="B1">
            <v>31.7</v>
          </cell>
        </row>
        <row r="2">
          <cell r="B2" t="str">
            <v>октябрь 2002 года</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2006г."/>
      <sheetName val="1.6.2.Элэнергия"/>
      <sheetName val="Расход 1 квартал"/>
      <sheetName val="Ведомость 1 квартал"/>
      <sheetName val="1.1.1-ПЛАН ГР"/>
      <sheetName val="1.6.1.Котельные"/>
      <sheetName val="1.4.1 УВП"/>
      <sheetName val="1.4.1 КВ"/>
      <sheetName val="ИТОГОВАЯ"/>
      <sheetName val="ПО-4 УЭПМ (январь)"/>
      <sheetName val="Справка"/>
      <sheetName val="ПАССАЖ. И ВСПОМ. ТРАНСП."/>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0">
          <cell r="D40">
            <v>86916</v>
          </cell>
        </row>
      </sheetData>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Албазино"/>
      <sheetName val="Албазино вс"/>
      <sheetName val="АГМК"/>
      <sheetName val="АГМК вс"/>
      <sheetName val="Воронц "/>
      <sheetName val="воронц вс"/>
      <sheetName val="Майское"/>
      <sheetName val="Майское вс"/>
      <sheetName val="Налоги апрель"/>
      <sheetName val="Апрель"/>
      <sheetName val="Налоги май"/>
    </sheetNames>
    <sheetDataSet>
      <sheetData sheetId="0" refreshError="1">
        <row r="21">
          <cell r="C21">
            <v>2.56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План"/>
      <sheetName val="Факт"/>
      <sheetName val="Справочник"/>
      <sheetName val="Исходные"/>
      <sheetName val="Корр"/>
      <sheetName val="Свод"/>
    </sheetNames>
    <sheetDataSet>
      <sheetData sheetId="0" refreshError="1"/>
      <sheetData sheetId="1" refreshError="1"/>
      <sheetData sheetId="2" refreshError="1">
        <row r="9">
          <cell r="G9">
            <v>34781.61</v>
          </cell>
        </row>
        <row r="10">
          <cell r="G10">
            <v>7327.92</v>
          </cell>
        </row>
        <row r="11">
          <cell r="G11">
            <v>-457184.69070175441</v>
          </cell>
        </row>
        <row r="13">
          <cell r="G13">
            <v>1704.64</v>
          </cell>
        </row>
        <row r="14">
          <cell r="G14">
            <v>10014.450000000001</v>
          </cell>
        </row>
        <row r="15">
          <cell r="G15">
            <v>596033.11</v>
          </cell>
        </row>
        <row r="16">
          <cell r="G16">
            <v>1697.56</v>
          </cell>
        </row>
        <row r="18">
          <cell r="G18">
            <v>-488290.31</v>
          </cell>
        </row>
        <row r="19">
          <cell r="G19">
            <v>-9468.14</v>
          </cell>
        </row>
        <row r="20">
          <cell r="G20">
            <v>-3509.81</v>
          </cell>
        </row>
        <row r="21">
          <cell r="G21">
            <v>385.65</v>
          </cell>
        </row>
        <row r="22">
          <cell r="G22">
            <v>3147.52</v>
          </cell>
        </row>
        <row r="23">
          <cell r="G23">
            <v>368.47</v>
          </cell>
        </row>
        <row r="24">
          <cell r="G24">
            <v>117789.32</v>
          </cell>
        </row>
        <row r="25">
          <cell r="G25">
            <v>69623.66</v>
          </cell>
        </row>
        <row r="26">
          <cell r="G26">
            <v>-125276.97</v>
          </cell>
        </row>
        <row r="27">
          <cell r="G27">
            <v>-1310981.18</v>
          </cell>
        </row>
        <row r="28">
          <cell r="G28">
            <v>-38086.269999999997</v>
          </cell>
        </row>
        <row r="29">
          <cell r="G29">
            <v>-219739.36</v>
          </cell>
        </row>
        <row r="30">
          <cell r="G30">
            <v>0</v>
          </cell>
        </row>
        <row r="31">
          <cell r="G31">
            <v>-2627531.0357060898</v>
          </cell>
        </row>
        <row r="32">
          <cell r="G32">
            <v>23781.94</v>
          </cell>
        </row>
        <row r="33">
          <cell r="G33">
            <v>50260.29</v>
          </cell>
        </row>
        <row r="36">
          <cell r="G36">
            <v>-137897.85999999999</v>
          </cell>
        </row>
        <row r="38">
          <cell r="G38">
            <v>-138400</v>
          </cell>
          <cell r="H38">
            <v>-138400</v>
          </cell>
        </row>
        <row r="40">
          <cell r="G40">
            <v>-4512864.43</v>
          </cell>
        </row>
        <row r="41">
          <cell r="G41">
            <v>-41049.65</v>
          </cell>
        </row>
        <row r="42">
          <cell r="G42">
            <v>45895</v>
          </cell>
        </row>
        <row r="43">
          <cell r="G43">
            <v>968534.00070175435</v>
          </cell>
        </row>
        <row r="44">
          <cell r="G44">
            <v>77.05</v>
          </cell>
        </row>
        <row r="45">
          <cell r="G45">
            <v>55273.89</v>
          </cell>
        </row>
        <row r="46">
          <cell r="G46">
            <v>268936.13</v>
          </cell>
        </row>
        <row r="47">
          <cell r="G47">
            <v>258746.78</v>
          </cell>
        </row>
        <row r="49">
          <cell r="G49">
            <v>7097.58</v>
          </cell>
        </row>
        <row r="50">
          <cell r="G50">
            <v>261.61</v>
          </cell>
        </row>
        <row r="51">
          <cell r="G51">
            <v>10.87</v>
          </cell>
        </row>
        <row r="52">
          <cell r="G52">
            <v>52211.07</v>
          </cell>
        </row>
        <row r="54">
          <cell r="G54">
            <v>189856.66</v>
          </cell>
        </row>
      </sheetData>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ugust)"/>
      <sheetName val="Cash costs and adjusted EBITDA"/>
      <sheetName val="свод"/>
      <sheetName val="Варваринское"/>
      <sheetName val="ОХ"/>
      <sheetName val="ОХ (м)"/>
      <sheetName val="ОЗ"/>
      <sheetName val="ОЗ (м)"/>
      <sheetName val="ЗС"/>
      <sheetName val="ЗС (м)"/>
      <sheetName val="СМ"/>
      <sheetName val="СМ (м)"/>
      <sheetName val="сервисные СВОД"/>
      <sheetName val="УКм"/>
      <sheetName val="ПМм"/>
      <sheetName val="ПИм"/>
      <sheetName val="ТДм"/>
      <sheetName val="УК"/>
      <sheetName val="ПМ"/>
      <sheetName val="ПИ"/>
      <sheetName val="ТД"/>
      <sheetName val="курсы"/>
      <sheetName val="амортизация (м)"/>
      <sheetName val="амортизация"/>
    </sheetNames>
    <sheetDataSet>
      <sheetData sheetId="0" refreshError="1"/>
      <sheetData sheetId="1" refreshError="1"/>
      <sheetData sheetId="2" refreshError="1">
        <row r="14">
          <cell r="B14">
            <v>28.74123333333333</v>
          </cell>
        </row>
        <row r="15">
          <cell r="B15">
            <v>28.491597515527953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Экспорт"/>
      <sheetName val="Лист2"/>
      <sheetName val="База"/>
      <sheetName val="Отчет отгрузка"/>
      <sheetName val="Отчет оплата"/>
      <sheetName val="Отчет дебиторка"/>
      <sheetName val="Отчет прибыль"/>
      <sheetName val="Отчет отгрузка по операторам"/>
      <sheetName val="Отчет оплата по операторам"/>
      <sheetName val="Отчет дебиторка по операторам"/>
      <sheetName val="Отчет прибыль по операторам"/>
      <sheetName val="Лист1"/>
      <sheetName val="свод19."/>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атер"/>
      <sheetName val="ввод"/>
      <sheetName val="Курс"/>
      <sheetName val="12. Бюджет капвложений"/>
      <sheetName val="11. Перечень инвестпроектов"/>
      <sheetName val="направления"/>
      <sheetName val="[Сентябрь рабочий 2002.xls_x001c_ПЭБ-"/>
      <sheetName val=""/>
      <sheetName val="[Сентябрь рабочий 2002.xlsMПЭБ-"/>
      <sheetName val="Номенклатура"/>
      <sheetName val="Содержание"/>
      <sheetName val="списки"/>
      <sheetName val="Macro"/>
      <sheetName val="OS01_6OZ"/>
      <sheetName val="МБП"/>
      <sheetName val="6110_01_"/>
      <sheetName val="6110.01+"/>
      <sheetName val="Программа"/>
      <sheetName val="реестр"/>
      <sheetName val="0"/>
      <sheetName val="реестр отгрузка"/>
      <sheetName val="Инвестиционный план"/>
      <sheetName val="БДР СУЭК 1 кв"/>
      <sheetName val="Отчет_отгрузка"/>
      <sheetName val="Отчет_оплата"/>
      <sheetName val="Отчет_дебиторка"/>
      <sheetName val="Отчет_прибыль"/>
      <sheetName val="Отчет_отгрузка_по_операторам"/>
      <sheetName val="Отчет_оплата_по_операторам"/>
      <sheetName val="Отчет_дебиторка_по_операторам"/>
      <sheetName val="Отчет_прибыль_по_операторам"/>
      <sheetName val="ПЭБ-1-02-Ф_"/>
      <sheetName val="ПЭБ-1-03-Ф_(январь)"/>
      <sheetName val="ПЭБ-1-09-Ф_(янв)"/>
      <sheetName val="ПЭБ_-1-11-Ф_"/>
      <sheetName val="ПЭБ_-2-02-Ф"/>
      <sheetName val="прочие денежные 2012 ГП"/>
      <sheetName val="8210.06-2="/>
      <sheetName val="ОСВ"/>
      <sheetName val="ИД"/>
      <sheetName val="Сводная форма"/>
      <sheetName val="Спр. - Код льготы"/>
      <sheetName val="Спр. - Страна прзвд."/>
      <sheetName val="ПЭБ-1-03-Ф_(янв_x0000_рь)"/>
      <sheetName val="Справочники"/>
      <sheetName val="Статьи ПЭТ"/>
      <sheetName val="отгр ГОК"/>
      <sheetName val="НаНачалоОП"/>
      <sheetName val="DMA"/>
      <sheetName val="Служебный"/>
      <sheetName val="пр-во - отгрузка"/>
      <sheetName val="СВОД"/>
      <sheetName val="Ф-3"/>
      <sheetName val="ПЭБ-1-03-Ф_(янв?рь)"/>
      <sheetName val="ПЭБ-1-03-Ф_(янв"/>
      <sheetName val="Предприятие"/>
      <sheetName val="СПР"/>
      <sheetName val="Статьи_2011"/>
      <sheetName val="VAT"/>
      <sheetName val="Other taxes"/>
      <sheetName val="VAT reconciliation"/>
      <sheetName val="Tickmarks"/>
      <sheetName val="молоко"/>
      <sheetName val="Эффект база"/>
      <sheetName val="Info"/>
      <sheetName val="Свд"/>
      <sheetName val="Наим."/>
      <sheetName val="Гост"/>
      <sheetName val="Типовые назначения платежа"/>
      <sheetName val="Факт"/>
      <sheetName val="макро"/>
      <sheetName val="1"/>
      <sheetName val="assump"/>
      <sheetName val="Отчет_отгрузка1"/>
      <sheetName val="Отчет_оплата1"/>
      <sheetName val="Отчет_дебиторка1"/>
      <sheetName val="Отчет_прибыль1"/>
      <sheetName val="Отчет_отгрузка_по_операторам1"/>
      <sheetName val="Отчет_оплата_по_операторам1"/>
      <sheetName val="Отчет_дебиторка_по_операторам1"/>
      <sheetName val="Отчет_прибыль_по_операторам1"/>
      <sheetName val="ПЭБ-1-02-Ф_1"/>
      <sheetName val="ПЭБ-1-03-Ф_(январь)1"/>
      <sheetName val="ПЭБ-1-09-Ф_(янв)1"/>
      <sheetName val="ПЭБ_-1-11-Ф_1"/>
      <sheetName val="ПЭБ_-2-02-Ф1"/>
      <sheetName val="12__Бюджет_капвложений"/>
      <sheetName val="11__Перечень_инвестпроектов"/>
      <sheetName val="6110_01+"/>
      <sheetName val="реестр_отгрузка"/>
      <sheetName val="Инвестиционный_план"/>
      <sheetName val="БДР_СУЭК_1_кв"/>
      <sheetName val="8210_06-2="/>
      <sheetName val="Сводная_форма"/>
      <sheetName val="прочие_денежные_2012_ГП"/>
      <sheetName val="Спр__-_Код_льготы"/>
      <sheetName val="Спр__-_Страна_прзвд_"/>
      <sheetName val="ставки"/>
      <sheetName val="Лист4"/>
      <sheetName val="Расчет ЛП Москва"/>
      <sheetName val="Расчет ЛП Нсб"/>
      <sheetName val="Соки Россия $"/>
      <sheetName val="форма секвест"/>
      <sheetName val="План-факт"/>
      <sheetName val="МСЦ"/>
      <sheetName val="СводЕАХ"/>
      <sheetName val="Потребность в прибыли"/>
      <sheetName val="1 Общая информация"/>
      <sheetName val="Фиксинг"/>
    </sheetNames>
    <sheetDataSet>
      <sheetData sheetId="0" refreshError="1">
        <row r="1">
          <cell r="B1">
            <v>37528</v>
          </cell>
        </row>
        <row r="3">
          <cell r="B3">
            <v>37500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Исход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7">
          <cell r="C7">
            <v>0.18</v>
          </cell>
        </row>
      </sheetData>
      <sheetData sheetId="66"/>
      <sheetData sheetId="67"/>
      <sheetData sheetId="68"/>
      <sheetData sheetId="69"/>
      <sheetData sheetId="7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KAR10"/>
      <sheetName val="Рез_т"/>
      <sheetName val="ПАССАЖ. И ВСПОМ. ТРАНСП."/>
      <sheetName val="Исходные"/>
      <sheetName val="Const"/>
      <sheetName val="Лист3"/>
      <sheetName val="МЭМР"/>
      <sheetName val="прогноз"/>
      <sheetName val="Статьи"/>
      <sheetName val="ИТОГОВАЯ"/>
      <sheetName val="цена"/>
      <sheetName val="ОКВЭД_свод"/>
      <sheetName val="Контакты"/>
      <sheetName val="текучесть"/>
      <sheetName val="Assumptions"/>
      <sheetName val="МБП"/>
      <sheetName val="Расчет-выпуск"/>
      <sheetName val="2.4_Календарь"/>
      <sheetName val="Дефл."/>
      <sheetName val="Справочник"/>
    </sheetNames>
    <sheetDataSet>
      <sheetData sheetId="0" refreshError="1"/>
      <sheetData sheetId="1" refreshError="1"/>
      <sheetData sheetId="2" refreshError="1">
        <row r="7">
          <cell r="C7">
            <v>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Незав.пр-во "/>
      <sheetName val="1"/>
      <sheetName val="2"/>
      <sheetName val="3"/>
      <sheetName val="5"/>
      <sheetName val="6"/>
      <sheetName val="7"/>
      <sheetName val="8"/>
      <sheetName val="9"/>
      <sheetName val="10"/>
      <sheetName val="11"/>
      <sheetName val="12"/>
      <sheetName val="1 кв."/>
      <sheetName val="2  кв."/>
      <sheetName val="3 кв."/>
      <sheetName val="4 кв."/>
      <sheetName val="год"/>
      <sheetName val="Расход за м-ц"/>
      <sheetName val="Отчёт склада"/>
      <sheetName val="Лист9"/>
      <sheetName val="Maint"/>
      <sheetName val="Незав_пр_во "/>
      <sheetName val="вводные"/>
      <sheetName val="#ССЫЛКА"/>
      <sheetName val="Индексы инфляции"/>
      <sheetName val="Незав_пр-во_"/>
      <sheetName val="1_кв_"/>
      <sheetName val="2__кв_"/>
      <sheetName val="3_кв_"/>
      <sheetName val="4_кв_"/>
      <sheetName val="Расход_за_м-ц"/>
      <sheetName val="Отчёт_склада"/>
      <sheetName val="Незав_пр_во_"/>
      <sheetName val="Закупки"/>
      <sheetName val="FM IFRS2013"/>
      <sheetName val="КТГ и КИО КО 2011"/>
      <sheetName val="самосвалы"/>
      <sheetName val="Справочники"/>
      <sheetName val="Vocab"/>
      <sheetName val="МЭП"/>
      <sheetName val="Для подстановки"/>
      <sheetName val="Технический лист"/>
      <sheetName val="Справочник"/>
      <sheetName val="Сводн. с расшир. ОВ и ОС"/>
      <sheetName val="Taxes"/>
      <sheetName val="COGS CUR"/>
      <sheetName val="импортеры99"/>
      <sheetName val="импортеры96"/>
      <sheetName val="импортеры97"/>
      <sheetName val="COGS_CUR"/>
      <sheetName val="Незав_пр-во_1"/>
      <sheetName val="1_кв_1"/>
      <sheetName val="2__кв_1"/>
      <sheetName val="3_кв_1"/>
      <sheetName val="4_кв_1"/>
      <sheetName val="Расход_за_м-ц1"/>
      <sheetName val="Отчёт_склада1"/>
      <sheetName val="Незав_пр_во_1"/>
      <sheetName val="COGS_CUR1"/>
      <sheetName val="PR"/>
      <sheetName val="Причины"/>
      <sheetName val="Незав_пр-во_2"/>
      <sheetName val="1_кв_2"/>
      <sheetName val="2__кв_2"/>
      <sheetName val="3_кв_2"/>
      <sheetName val="4_кв_2"/>
      <sheetName val="Расход_за_м-ц2"/>
      <sheetName val="Отчёт_склада2"/>
      <sheetName val="Незав_пр_во_2"/>
      <sheetName val="COGS_CUR2"/>
      <sheetName val="Списки"/>
      <sheetName val="Незав_пр-во_3"/>
      <sheetName val="1_кв_3"/>
      <sheetName val="2__кв_3"/>
      <sheetName val="3_кв_3"/>
      <sheetName val="4_кв_3"/>
      <sheetName val="Расход_за_м-ц3"/>
      <sheetName val="Отчёт_склада3"/>
      <sheetName val="Незав_пр_во_3"/>
      <sheetName val="COGS_CUR3"/>
      <sheetName val="мощность нч год_в1"/>
      <sheetName val="Инструкция"/>
      <sheetName val="Total"/>
      <sheetName val="классификатор"/>
      <sheetName val="Незав_пр-во_4"/>
      <sheetName val="Лист4"/>
      <sheetName val="п"/>
      <sheetName val="Функциональное направление"/>
      <sheetName val="словарь"/>
      <sheetName val="Незав_пр-во_5"/>
      <sheetName val="1_кв_4"/>
      <sheetName val="2__кв_4"/>
      <sheetName val="3_кв_4"/>
      <sheetName val="4_кв_4"/>
      <sheetName val="Расход_за_м-ц4"/>
      <sheetName val="Отчёт_склада4"/>
      <sheetName val="Незав_пр_во_4"/>
      <sheetName val="COGS_CUR4"/>
      <sheetName val="мощность_нч_год_в1"/>
      <sheetName val="Функциональное_направление"/>
      <sheetName val="Незав_пр-во_6"/>
      <sheetName val="1_кв_5"/>
      <sheetName val="2__кв_5"/>
      <sheetName val="3_кв_5"/>
      <sheetName val="4_кв_5"/>
      <sheetName val="Расход_за_м-ц5"/>
      <sheetName val="Отчёт_склада5"/>
      <sheetName val="Незав_пр_во_5"/>
      <sheetName val="COGS_CUR5"/>
      <sheetName val="мощность_нч_год_в11"/>
      <sheetName val="Функциональное_направление1"/>
      <sheetName val="Незав_пр-во_7"/>
      <sheetName val="1_кв_6"/>
      <sheetName val="2__кв_6"/>
      <sheetName val="3_кв_6"/>
      <sheetName val="4_кв_6"/>
      <sheetName val="Расход_за_м-ц6"/>
      <sheetName val="Отчёт_склада6"/>
      <sheetName val="Незав_пр_во_6"/>
      <sheetName val="COGS_CUR6"/>
      <sheetName val="мощность_нч_год_в12"/>
      <sheetName val="Функциональное_направление2"/>
      <sheetName val="Незав_пр-во_8"/>
      <sheetName val="1_кв_7"/>
      <sheetName val="2__кв_7"/>
      <sheetName val="3_кв_7"/>
      <sheetName val="4_кв_7"/>
      <sheetName val="Расход_за_м-ц7"/>
      <sheetName val="Отчёт_склада7"/>
      <sheetName val="Незав_пр_во_7"/>
      <sheetName val="COGS_CUR7"/>
      <sheetName val="мощность_нч_год_в13"/>
      <sheetName val="Функциональное_направление3"/>
      <sheetName val="Незав_пр-во_9"/>
      <sheetName val="1_кв_8"/>
      <sheetName val="2__кв_8"/>
      <sheetName val="3_кв_8"/>
      <sheetName val="4_кв_8"/>
      <sheetName val="Расход_за_м-ц8"/>
      <sheetName val="Отчёт_склада8"/>
      <sheetName val="Незав_пр_во_8"/>
      <sheetName val="COGS_CUR8"/>
      <sheetName val="мощность_нч_год_в14"/>
      <sheetName val="Функциональное_направление4"/>
      <sheetName val="Общий"/>
      <sheetName val="База"/>
      <sheetName val="Лист2"/>
      <sheetName val="Лист1"/>
      <sheetName val="список"/>
      <sheetName val="не удалять"/>
      <sheetName val="ЦФО и МВЗ"/>
      <sheetName val="менеджеры"/>
      <sheetName val="Анализ деньги "/>
      <sheetName val="Месяцы"/>
      <sheetName val="Для_списка"/>
      <sheetName val="Варианты обеспечения"/>
      <sheetName val="Расход ВВ в 2001 г."/>
      <sheetName val="протокол КВ (С) печать"/>
      <sheetName val="Рабочий журнал"/>
      <sheetName val="Плотность"/>
      <sheetName val="Договор_авиа"/>
      <sheetName val="Подразделения"/>
      <sheetName val="ЛюдиСВ"/>
      <sheetName val="ЛюдиОх"/>
      <sheetName val="Договоры"/>
      <sheetName val="ЛУ"/>
      <sheetName val="перемещение"/>
      <sheetName val="Цель"/>
      <sheetName val="Груз_СВ"/>
      <sheetName val="Оглавление"/>
      <sheetName val="Справочник_ПФА"/>
      <sheetName val="Справочник ЦФО"/>
      <sheetName val="Справочник  ЦФО для ВПР"/>
      <sheetName val="Бюджетная"/>
      <sheetName val="Комплексная"/>
      <sheetName val="Дирекции"/>
      <sheetName val="ЦФО"/>
      <sheetName val="_Ф3"/>
      <sheetName val="Список компаний"/>
      <sheetName val="Прил 1 Функц-ые направлен.  (3"/>
      <sheetName val="Бюджетная!"/>
      <sheetName val=""/>
      <sheetName val="Sheet2"/>
      <sheetName val="шахматка"/>
      <sheetName val="Служебные таблицы"/>
      <sheetName val="Справочник провайдеров"/>
      <sheetName val="mapping"/>
      <sheetName val="Легенда"/>
      <sheetName val="Table"/>
      <sheetName val="Case_Input"/>
      <sheetName val="TCC"/>
      <sheetName val="СпрВспом общ"/>
      <sheetName val="Договоры (2)"/>
      <sheetName val="Добыча"/>
      <sheetName val="Реализация"/>
      <sheetName val="PL 04"/>
      <sheetName val="Слайд PL"/>
      <sheetName val="Слайд PL общий"/>
      <sheetName val="Свод СС произв."/>
      <sheetName val="04 PL (Юб.)"/>
      <sheetName val="04 Слайд Юбил."/>
      <sheetName val="04 PL (Перевальный)"/>
      <sheetName val="04 Слайд Перевальный"/>
      <sheetName val="04 PL (Улахан)"/>
      <sheetName val="04 Слайд Улахан"/>
      <sheetName val="04 PL (Буор)"/>
      <sheetName val="04 Слайд Буор "/>
      <sheetName val="Цель поездки"/>
      <sheetName val="Lists"/>
      <sheetName val="Data"/>
      <sheetName val="Данные"/>
      <sheetName val="БП_2018_ненорм.ТМЦ"/>
      <sheetName val="Оборудование БП_2018"/>
      <sheetName val="БП_2018_ремонты оборудования"/>
      <sheetName val="БП_2018_прочие УСО "/>
      <sheetName val="ВЗ"/>
      <sheetName val="2.1. Heat map INDEXES"/>
      <sheetName val="справочник статей"/>
      <sheetName val="Назначение закупки"/>
      <sheetName val="Свод"/>
      <sheetName val="TECH"/>
      <sheetName val="ЗВЕДЕНА"/>
      <sheetName val="directory"/>
      <sheetName val="Назва обладнання"/>
      <sheetName val="исходники"/>
      <sheetName val="технич. лист"/>
      <sheetName val="J02-1_31.12.2012"/>
      <sheetName val="WC new"/>
      <sheetName val="Major counterparties"/>
      <sheetName val="_Ф2"/>
      <sheetName val="Справочник 2"/>
      <sheetName val="Справочник 1"/>
      <sheetName val="Расчёт простоя по площадкам"/>
      <sheetName val="Служебное"/>
      <sheetName val="Загл"/>
      <sheetName val="Бюджетные статьи"/>
      <sheetName val="справочники 1С"/>
      <sheetName val="БП услуги прочие"/>
      <sheetName val="сводная РП"/>
      <sheetName val="#¡REF"/>
      <sheetName val="5э"/>
      <sheetName val="Формат"/>
      <sheetName val="ИТР"/>
      <sheetName val="справочник для мп_ДТЭК"/>
      <sheetName val="узелSAP"/>
      <sheetName val="СПИСОК-"/>
      <sheetName val="Титул"/>
      <sheetName val="СПР"/>
      <sheetName val="БДР"/>
      <sheetName val="ОПР"/>
      <sheetName val="ГСМ ОПЗ"/>
      <sheetName val="ГСМ ИТР"/>
      <sheetName val="5.Справочник"/>
      <sheetName val="4-kpi's"/>
      <sheetName val="19-BS"/>
      <sheetName val="2-Index"/>
      <sheetName val="18-CSize"/>
      <sheetName val="10-fc"/>
      <sheetName val="12-taxes"/>
      <sheetName val="13-fa"/>
      <sheetName val="14-wc"/>
      <sheetName val="8-sales"/>
      <sheetName val="11-financing"/>
      <sheetName val="17-Sens"/>
      <sheetName val="1-Index"/>
      <sheetName val="main"/>
      <sheetName val="На проверку УЛИС"/>
      <sheetName val="Лист3"/>
      <sheetName val="OPEX 2019 Прогноз"/>
      <sheetName val="1.ФЦО_инвест_статья"/>
      <sheetName val="ФЦО"/>
      <sheetName val="МВЗ"/>
      <sheetName val="МВЗ_выгрузка"/>
      <sheetName val="ГП и внутренние услуги"/>
      <sheetName val="Группы МЦ_Группы Услуг_новый"/>
      <sheetName val="Статьи расх"/>
      <sheetName val="Справочник статусов"/>
      <sheetName val="Приоритет проектов"/>
      <sheetName val="Категория"/>
      <sheetName val="list"/>
      <sheetName val="dll"/>
      <sheetName val="Catalog"/>
      <sheetName val="Каталог цен"/>
      <sheetName val="предприятия"/>
      <sheetName val="Service_list"/>
      <sheetName val="Справочник2"/>
      <sheetName val="Описание и классификаторы"/>
      <sheetName val="УРНАТ 2019"/>
      <sheetName val="УРНАТ 2018"/>
      <sheetName val="COSTS"/>
      <sheetName val="description dep"/>
      <sheetName val="1. Лист согласования"/>
      <sheetName val="группы"/>
      <sheetName val="Группы (2)"/>
      <sheetName val="список статей"/>
      <sheetName val="Исходные"/>
      <sheetName val="Склады"/>
      <sheetName val="Variables 2"/>
      <sheetName val="Block Upload"/>
      <sheetName val="Variables"/>
      <sheetName val="165"/>
      <sheetName val="презент ВРТ"/>
      <sheetName val="Ф 01-2020"/>
      <sheetName val="Ф 02-2020"/>
      <sheetName val="Ф 03-2020"/>
      <sheetName val="Ф 04-2020"/>
      <sheetName val="Ф 05-2020"/>
      <sheetName val="Ф 06-2020"/>
      <sheetName val="Ф 07-2020"/>
      <sheetName val="Ф 08-2020"/>
      <sheetName val="Ф 09-2020"/>
      <sheetName val="Ф 10-2020"/>
      <sheetName val="Ф 11-2020"/>
      <sheetName val="Ф 12-2020"/>
      <sheetName val="Ф 2020"/>
      <sheetName val="Комм."/>
      <sheetName val="Управл."/>
      <sheetName val="Колич.показ."/>
      <sheetName val="KPI 2 АВА-Казань"/>
      <sheetName val="для презентации"/>
      <sheetName val="P&amp;L Полик"/>
      <sheetName val="P&amp;L Роддом"/>
      <sheetName val="P&amp;L Стационар"/>
      <sheetName val="P&amp;L ВРТ"/>
      <sheetName val="P&amp;L Косм"/>
      <sheetName val="P&amp;L Лаб"/>
      <sheetName val="P&amp;L Медадм"/>
      <sheetName val="P&amp;L АДМ"/>
      <sheetName val="Доходы и материалы"/>
      <sheetName val="Казанский филиал"/>
      <sheetName val="МБП"/>
      <sheetName val="ТО МО"/>
      <sheetName val="ИТС"/>
      <sheetName val="Гл.Бух"/>
      <sheetName val="ИТ"/>
      <sheetName val="Обучение"/>
      <sheetName val="ФОТ Полик"/>
      <sheetName val="ФОТ Роддом"/>
      <sheetName val="ФОТ Хир.Стац."/>
      <sheetName val="ФОТ ВРТ"/>
      <sheetName val="ФОТ Косм"/>
      <sheetName val="ФОТ Лаб"/>
      <sheetName val="ФОТ АДМ"/>
      <sheetName val="ШР"/>
      <sheetName val="Юбиляры АВА-К"/>
      <sheetName val="ФОТ КФ"/>
      <sheetName val="ШР КФ"/>
      <sheetName val="юбиляры КФ"/>
      <sheetName val="Обучение КФ"/>
      <sheetName val="ТО МО КФ"/>
      <sheetName val="ИТС КФ"/>
      <sheetName val="ИТ КФ"/>
      <sheetName val="МБП КФ"/>
      <sheetName val="15"/>
      <sheetName val="ОпКоррк"/>
      <sheetName val="23"/>
      <sheetName val="отпуск"/>
      <sheetName val="Unicredit"/>
      <sheetName val="2014"/>
      <sheetName val="2015"/>
      <sheetName val="P&amp;L"/>
      <sheetName val="BS"/>
      <sheetName val="def tax"/>
      <sheetName val="2016"/>
      <sheetName val="2017"/>
      <sheetName val="2018"/>
      <sheetName val="Nordea"/>
      <sheetName val="2019"/>
      <sheetName val="Доп по Юникред"/>
      <sheetName val="Стоимость здания"/>
      <sheetName val="2020 до изм"/>
      <sheetName val="2020"/>
      <sheetName val="IAS 10"/>
      <sheetName val="Здание"/>
      <sheetName val="МБП сч 20 2012"/>
      <sheetName val="МБП Сч 25 2012"/>
      <sheetName val="Модернизация Косм"/>
      <sheetName val="сч 25 МБП 2013"/>
      <sheetName val="сч. 20 МБП 2013"/>
      <sheetName val="амортизация здания РСБУ"/>
      <sheetName val="НДС"/>
      <sheetName val="котлы"/>
      <sheetName val="Альфа"/>
      <sheetName val="лифты"/>
      <sheetName val="ооциты"/>
      <sheetName val="Leasing"/>
      <sheetName val="Leasing new"/>
      <sheetName val="НМА"/>
      <sheetName val="Other"/>
      <sheetName val="Агентские"/>
      <sheetName val="Капитал.%% на космо"/>
      <sheetName val="Обесценение"/>
      <sheetName val="Accruals 2017"/>
      <sheetName val="Незав_пр-во_10"/>
      <sheetName val="1_кв_9"/>
      <sheetName val="2__кв_9"/>
      <sheetName val="3_кв_9"/>
      <sheetName val="4_кв_9"/>
      <sheetName val="Расход_за_м-ц9"/>
      <sheetName val="Отчёт_склада9"/>
      <sheetName val="Незав_пр_во_9"/>
      <sheetName val="COGS_CUR9"/>
      <sheetName val="КТГ_и_КИО_КО_2011"/>
      <sheetName val="Индексы_инфляции"/>
      <sheetName val="FM_IFRS2013"/>
      <sheetName val="мощность_нч_год_в15"/>
      <sheetName val="Функциональное_направление5"/>
      <sheetName val="не_удалять"/>
      <sheetName val="ЦФО_и_МВЗ"/>
      <sheetName val="Анализ_деньги_"/>
      <sheetName val="Справочник_ЦФО"/>
      <sheetName val="Справочник__ЦФО_для_ВПР"/>
      <sheetName val="Список_компаний"/>
      <sheetName val="Прил_1_Функц-ые_направлен___(3"/>
      <sheetName val="Служебные_таблицы"/>
      <sheetName val="Справочник_провайдеров"/>
      <sheetName val="Сводн__с_расшир__ОВ_и_ОС"/>
      <sheetName val="Для_подстановки"/>
      <sheetName val="Технический_лист"/>
      <sheetName val="БП_2018_ненорм_ТМЦ"/>
      <sheetName val="Оборудование_БП_2018"/>
      <sheetName val="БП_2018_ремонты_оборудования"/>
      <sheetName val="БП_2018_прочие_УСО_"/>
      <sheetName val="презент_ВРТ"/>
      <sheetName val="Ф_01-2020"/>
      <sheetName val="Ф_02-2020"/>
      <sheetName val="Ф_03-2020"/>
      <sheetName val="Ф_04-2020"/>
      <sheetName val="Ф_05-2020"/>
      <sheetName val="Ф_06-2020"/>
      <sheetName val="Ф_07-2020"/>
      <sheetName val="Ф_08-2020"/>
      <sheetName val="Ф_09-2020"/>
      <sheetName val="Ф_10-2020"/>
      <sheetName val="Ф_11-2020"/>
      <sheetName val="Ф_12-2020"/>
      <sheetName val="Ф_2020"/>
      <sheetName val="Комм_"/>
      <sheetName val="Управл_"/>
      <sheetName val="Колич_показ_"/>
      <sheetName val="KPI_2_АВА-Казань"/>
      <sheetName val="для_презентации"/>
      <sheetName val="P&amp;L_Полик"/>
      <sheetName val="P&amp;L_Роддом"/>
      <sheetName val="P&amp;L_Стационар"/>
      <sheetName val="P&amp;L_ВРТ"/>
      <sheetName val="P&amp;L_Косм"/>
      <sheetName val="P&amp;L_Лаб"/>
      <sheetName val="P&amp;L_Медадм"/>
      <sheetName val="P&amp;L_АДМ"/>
      <sheetName val="Доходы_и_материалы"/>
      <sheetName val="Казанский_филиал"/>
      <sheetName val="ТО_МО"/>
      <sheetName val="Гл_Бух"/>
      <sheetName val="ФОТ_Полик"/>
      <sheetName val="ФОТ_Роддом"/>
      <sheetName val="ФОТ_Хир_Стац_"/>
      <sheetName val="ФОТ_ВРТ"/>
      <sheetName val="ФОТ_Косм"/>
      <sheetName val="ФОТ_Лаб"/>
      <sheetName val="ФОТ_АДМ"/>
      <sheetName val="Юбиляры_АВА-К"/>
      <sheetName val="ФОТ_КФ"/>
      <sheetName val="ШР_КФ"/>
      <sheetName val="юбиляры_КФ"/>
      <sheetName val="Обучение_КФ"/>
      <sheetName val="ТО_МО_КФ"/>
      <sheetName val="ИТС_КФ"/>
      <sheetName val="ИТ_КФ"/>
      <sheetName val="МБП_КФ"/>
      <sheetName val="2_1__Heat_map_INDEXES"/>
      <sheetName val="справочник_статей"/>
      <sheetName val="Назначение_закупки"/>
      <sheetName val="Назва_обладнання"/>
      <sheetName val="Справочник_2"/>
      <sheetName val="Справочник_1"/>
      <sheetName val="технич__лист"/>
      <sheetName val="J02-1_31_12_2012"/>
      <sheetName val="WC_new"/>
      <sheetName val="Major_counterparties"/>
      <sheetName val="Расчёт_простоя_по_площадкам"/>
      <sheetName val="Бюджетные_статьи"/>
      <sheetName val="справочники_1С"/>
      <sheetName val="БП_услуги_прочие"/>
      <sheetName val="сводная_РП"/>
      <sheetName val="справочник_для_мп_ДТЭК"/>
      <sheetName val="ГСМ_ОПЗ"/>
      <sheetName val="ГСМ_ИТР"/>
      <sheetName val="5_Справочник"/>
      <sheetName val="Варианты_обеспечения"/>
      <sheetName val="Расход_ВВ_в_2001_г_"/>
      <sheetName val="протокол_КВ_(С)_печать"/>
      <sheetName val="PL_04"/>
      <sheetName val="Слайд_PL"/>
      <sheetName val="Слайд_PL_общий"/>
      <sheetName val="Свод_СС_произв_"/>
      <sheetName val="04_PL_(Юб_)"/>
      <sheetName val="04_Слайд_Юбил_"/>
      <sheetName val="04_PL_(Перевальный)"/>
      <sheetName val="04_Слайд_Перевальный"/>
      <sheetName val="04_PL_(Улахан)"/>
      <sheetName val="04_Слайд_Улахан"/>
      <sheetName val="04_PL_(Буор)"/>
      <sheetName val="04_Слайд_Буор_"/>
      <sheetName val="Company"/>
      <sheetName val="Supporting data"/>
      <sheetName val="assumptions"/>
      <sheetName val="ev_ebitda"/>
      <sheetName val="dcf"/>
      <sheetName val="summary financials"/>
      <sheetName val="Рабочий_журнал"/>
      <sheetName val="На_проверку_УЛИС"/>
      <sheetName val="OPEX_2019_Прогноз"/>
      <sheetName val="1_ФЦО_инвест_статья"/>
      <sheetName val="ГП_и_внутренние_услуги"/>
      <sheetName val="Группы_МЦ_Группы_Услуг_новый"/>
      <sheetName val="Статьи_расх"/>
      <sheetName val="Справочник_статусов"/>
      <sheetName val="Приоритет_проектов"/>
      <sheetName val="ETC"/>
      <sheetName val="инструкции"/>
      <sheetName val="Классиф"/>
      <sheetName val="ОСВ"/>
      <sheetName val="Escalated Budget"/>
      <sheetName val="Персоналии"/>
      <sheetName val="WM"/>
      <sheetName val="Сравнение"/>
      <sheetName val="Упр Ф"/>
    </sheetNames>
    <sheetDataSet>
      <sheetData sheetId="0" refreshError="1">
        <row r="3">
          <cell r="C3" t="str">
            <v>План</v>
          </cell>
        </row>
        <row r="4">
          <cell r="B4" t="str">
            <v>%</v>
          </cell>
          <cell r="C4" t="str">
            <v>Кол-во</v>
          </cell>
          <cell r="D4" t="str">
            <v>Цена</v>
          </cell>
          <cell r="E4" t="str">
            <v>Сумма</v>
          </cell>
        </row>
        <row r="5">
          <cell r="C5" t="str">
            <v>т.</v>
          </cell>
          <cell r="D5" t="str">
            <v>руб/т</v>
          </cell>
          <cell r="E5" t="str">
            <v>руб.</v>
          </cell>
        </row>
      </sheetData>
      <sheetData sheetId="1" refreshError="1">
        <row r="1">
          <cell r="K1" t="str">
            <v>Утверждаю:</v>
          </cell>
        </row>
        <row r="2">
          <cell r="K2" t="str">
            <v>Директор РУ</v>
          </cell>
        </row>
        <row r="3">
          <cell r="K3" t="str">
            <v>_________ В.Г.Дунаев</v>
          </cell>
        </row>
        <row r="4">
          <cell r="K4" t="str">
            <v>"___"___________2001 г.</v>
          </cell>
        </row>
        <row r="5">
          <cell r="A5" t="str">
            <v>Акт</v>
          </cell>
        </row>
        <row r="6">
          <cell r="A6" t="str">
            <v>на незавершенное производство</v>
          </cell>
        </row>
        <row r="7">
          <cell r="A7" t="str">
            <v>по СЦВР РУ  на 1.10.2001г.</v>
          </cell>
        </row>
        <row r="8">
          <cell r="A8" t="str">
            <v>На 1.10.2001 г. в карьере РУ остаток заряженной, но не взорванной горной</v>
          </cell>
        </row>
        <row r="9">
          <cell r="A9" t="str">
            <v xml:space="preserve">массы составил всего: </v>
          </cell>
          <cell r="E9">
            <v>60</v>
          </cell>
          <cell r="F9" t="str">
            <v>т.м3</v>
          </cell>
        </row>
        <row r="10">
          <cell r="A10" t="str">
            <v xml:space="preserve"> -  Гор.</v>
          </cell>
          <cell r="B10" t="str">
            <v>+160 бл.№215</v>
          </cell>
        </row>
        <row r="11">
          <cell r="A11" t="str">
            <v xml:space="preserve">   Уч-к</v>
          </cell>
          <cell r="B11" t="str">
            <v>Центральный -</v>
          </cell>
          <cell r="E11">
            <v>60</v>
          </cell>
          <cell r="F11" t="str">
            <v>т.м3</v>
          </cell>
        </row>
        <row r="12">
          <cell r="A12" t="str">
            <v>2.  Гор.</v>
          </cell>
          <cell r="B12" t="str">
            <v xml:space="preserve">+190 бл.№207 </v>
          </cell>
        </row>
        <row r="13">
          <cell r="A13" t="str">
            <v xml:space="preserve">   Уч-к</v>
          </cell>
          <cell r="B13" t="str">
            <v>Центральный -</v>
          </cell>
          <cell r="F13" t="str">
            <v>т.м3</v>
          </cell>
        </row>
        <row r="14">
          <cell r="A14" t="str">
            <v>3.Блок №</v>
          </cell>
        </row>
        <row r="15">
          <cell r="A15" t="str">
            <v xml:space="preserve"> 3. Гор.</v>
          </cell>
          <cell r="B15" t="str">
            <v>+115 бл.№10</v>
          </cell>
        </row>
        <row r="16">
          <cell r="A16" t="str">
            <v xml:space="preserve">   Уч-к</v>
          </cell>
          <cell r="B16" t="str">
            <v>Центральный -</v>
          </cell>
          <cell r="F16" t="str">
            <v>т.м3</v>
          </cell>
        </row>
        <row r="17">
          <cell r="A17" t="str">
            <v xml:space="preserve"> -  Гор.</v>
          </cell>
          <cell r="B17" t="str">
            <v>+175  бл. №175</v>
          </cell>
        </row>
        <row r="18">
          <cell r="A18" t="str">
            <v xml:space="preserve">   Уч-к</v>
          </cell>
          <cell r="B18" t="str">
            <v>Южный -</v>
          </cell>
          <cell r="F18" t="str">
            <v>т.м3</v>
          </cell>
        </row>
        <row r="19">
          <cell r="A19" t="str">
            <v>2. Гор.</v>
          </cell>
          <cell r="B19" t="str">
            <v>+190 бл.№73</v>
          </cell>
        </row>
        <row r="20">
          <cell r="A20" t="str">
            <v xml:space="preserve">   Уч-к</v>
          </cell>
          <cell r="B20" t="str">
            <v>Южный -</v>
          </cell>
          <cell r="F20" t="str">
            <v>т.м5</v>
          </cell>
        </row>
        <row r="21">
          <cell r="A21" t="str">
            <v xml:space="preserve"> 6. Гор.</v>
          </cell>
          <cell r="B21" t="str">
            <v>+195/205 бл.№192/183</v>
          </cell>
        </row>
        <row r="22">
          <cell r="A22" t="str">
            <v xml:space="preserve">   Уч-к</v>
          </cell>
          <cell r="B22" t="str">
            <v>Центральный -</v>
          </cell>
          <cell r="F22" t="str">
            <v>т.м6</v>
          </cell>
        </row>
        <row r="23">
          <cell r="A23" t="str">
            <v xml:space="preserve"> 7. Гор.</v>
          </cell>
          <cell r="B23" t="str">
            <v>+145 бл.№198</v>
          </cell>
        </row>
        <row r="24">
          <cell r="A24" t="str">
            <v xml:space="preserve">   Уч-к</v>
          </cell>
          <cell r="B24" t="str">
            <v>Южный -</v>
          </cell>
          <cell r="F24" t="str">
            <v>т.м7</v>
          </cell>
        </row>
        <row r="26">
          <cell r="A26" t="str">
            <v>Расход взрывчатых материалов на заряжание составил:</v>
          </cell>
        </row>
        <row r="27">
          <cell r="A27" t="str">
            <v>Акватола -</v>
          </cell>
          <cell r="C27">
            <v>0</v>
          </cell>
          <cell r="D27" t="str">
            <v>кг</v>
          </cell>
          <cell r="E27" t="str">
            <v>на сумму</v>
          </cell>
          <cell r="H27">
            <v>0</v>
          </cell>
          <cell r="J27" t="str">
            <v>руб.</v>
          </cell>
        </row>
        <row r="28">
          <cell r="A28" t="str">
            <v>в т.ч.</v>
          </cell>
          <cell r="B28" t="str">
            <v>гранулотол</v>
          </cell>
          <cell r="D28" t="str">
            <v>-</v>
          </cell>
          <cell r="E28">
            <v>0</v>
          </cell>
          <cell r="F28" t="str">
            <v>кг</v>
          </cell>
          <cell r="G28" t="str">
            <v>х</v>
          </cell>
          <cell r="H28">
            <v>17.8</v>
          </cell>
          <cell r="I28" t="str">
            <v>=</v>
          </cell>
          <cell r="J28">
            <v>0</v>
          </cell>
        </row>
        <row r="29">
          <cell r="B29" t="str">
            <v>амм.селитра</v>
          </cell>
          <cell r="D29" t="str">
            <v>-</v>
          </cell>
          <cell r="E29">
            <v>0</v>
          </cell>
          <cell r="F29" t="str">
            <v>кг</v>
          </cell>
          <cell r="G29" t="str">
            <v>х</v>
          </cell>
          <cell r="H29">
            <v>1.76189</v>
          </cell>
          <cell r="I29" t="str">
            <v>=</v>
          </cell>
          <cell r="J29">
            <v>0</v>
          </cell>
        </row>
        <row r="30">
          <cell r="B30" t="str">
            <v>жидкое стекло</v>
          </cell>
          <cell r="D30" t="str">
            <v>-</v>
          </cell>
          <cell r="E30">
            <v>0</v>
          </cell>
          <cell r="F30" t="str">
            <v>кг</v>
          </cell>
          <cell r="G30" t="str">
            <v>х</v>
          </cell>
          <cell r="H30">
            <v>1.94695</v>
          </cell>
          <cell r="I30" t="str">
            <v>=</v>
          </cell>
          <cell r="J30">
            <v>0</v>
          </cell>
        </row>
        <row r="31">
          <cell r="B31" t="str">
            <v>серная кислота</v>
          </cell>
          <cell r="D31" t="str">
            <v>-</v>
          </cell>
          <cell r="E31">
            <v>0</v>
          </cell>
          <cell r="F31" t="str">
            <v>кг</v>
          </cell>
          <cell r="G31" t="str">
            <v>х</v>
          </cell>
          <cell r="H31">
            <v>1.9890000000000001</v>
          </cell>
          <cell r="I31" t="str">
            <v>=</v>
          </cell>
          <cell r="J31">
            <v>0</v>
          </cell>
        </row>
        <row r="32">
          <cell r="B32" t="str">
            <v>клей КМЦ</v>
          </cell>
          <cell r="D32" t="str">
            <v>-</v>
          </cell>
          <cell r="F32" t="str">
            <v>кг</v>
          </cell>
          <cell r="G32" t="str">
            <v>х</v>
          </cell>
          <cell r="I32" t="str">
            <v>=</v>
          </cell>
          <cell r="J32">
            <v>0</v>
          </cell>
        </row>
        <row r="33">
          <cell r="B33" t="str">
            <v>вода</v>
          </cell>
          <cell r="D33" t="str">
            <v>-</v>
          </cell>
          <cell r="E33">
            <v>0</v>
          </cell>
          <cell r="F33" t="str">
            <v>кг</v>
          </cell>
          <cell r="H33" t="str">
            <v>-</v>
          </cell>
        </row>
        <row r="34">
          <cell r="A34" t="str">
            <v>Смеси типа "Граммонит 79/21"</v>
          </cell>
          <cell r="E34">
            <v>0</v>
          </cell>
          <cell r="F34" t="str">
            <v>кг</v>
          </cell>
          <cell r="H34" t="str">
            <v>на сумму</v>
          </cell>
          <cell r="J34">
            <v>0</v>
          </cell>
          <cell r="K34" t="str">
            <v>руб</v>
          </cell>
        </row>
        <row r="35">
          <cell r="A35" t="str">
            <v>в т.ч.</v>
          </cell>
          <cell r="B35" t="str">
            <v>гранулотол</v>
          </cell>
          <cell r="D35" t="str">
            <v>-</v>
          </cell>
          <cell r="F35" t="str">
            <v>кг</v>
          </cell>
          <cell r="G35" t="str">
            <v>х</v>
          </cell>
          <cell r="H35">
            <v>17.8</v>
          </cell>
          <cell r="I35" t="str">
            <v>=</v>
          </cell>
          <cell r="J35">
            <v>0</v>
          </cell>
        </row>
        <row r="36">
          <cell r="B36" t="str">
            <v>амм.селитра</v>
          </cell>
          <cell r="D36" t="str">
            <v>-</v>
          </cell>
          <cell r="F36" t="str">
            <v>кг</v>
          </cell>
          <cell r="G36" t="str">
            <v>х</v>
          </cell>
          <cell r="H36">
            <v>1.76189</v>
          </cell>
          <cell r="I36" t="str">
            <v>=</v>
          </cell>
          <cell r="J36">
            <v>0</v>
          </cell>
        </row>
        <row r="38">
          <cell r="A38" t="str">
            <v>Гранулотола в чистом виде -</v>
          </cell>
          <cell r="E38">
            <v>0</v>
          </cell>
          <cell r="F38" t="str">
            <v>кг</v>
          </cell>
          <cell r="G38" t="str">
            <v>х</v>
          </cell>
          <cell r="H38">
            <v>17.8</v>
          </cell>
          <cell r="I38" t="str">
            <v>=</v>
          </cell>
          <cell r="J38">
            <v>0</v>
          </cell>
          <cell r="K38" t="str">
            <v>руб</v>
          </cell>
        </row>
        <row r="39">
          <cell r="A39" t="str">
            <v>Шашек ТГФ-850Э -</v>
          </cell>
          <cell r="E39">
            <v>0</v>
          </cell>
          <cell r="F39" t="str">
            <v>кг</v>
          </cell>
          <cell r="G39" t="str">
            <v>х</v>
          </cell>
          <cell r="H39">
            <v>46.893569999999997</v>
          </cell>
          <cell r="I39" t="str">
            <v>=</v>
          </cell>
          <cell r="J39">
            <v>0</v>
          </cell>
          <cell r="K39" t="str">
            <v>руб</v>
          </cell>
        </row>
        <row r="40">
          <cell r="A40" t="str">
            <v>Шашек          Т-400Г -</v>
          </cell>
          <cell r="E40">
            <v>0</v>
          </cell>
          <cell r="F40" t="str">
            <v>кг</v>
          </cell>
          <cell r="G40" t="str">
            <v>х</v>
          </cell>
          <cell r="H40">
            <v>34.74</v>
          </cell>
          <cell r="I40" t="str">
            <v>=</v>
          </cell>
          <cell r="J40">
            <v>0</v>
          </cell>
          <cell r="K40" t="str">
            <v>руб</v>
          </cell>
        </row>
        <row r="41">
          <cell r="A41" t="str">
            <v>Граммонит 79/21 -</v>
          </cell>
          <cell r="F41" t="str">
            <v>кг</v>
          </cell>
          <cell r="G41" t="str">
            <v>х</v>
          </cell>
          <cell r="H41">
            <v>6.2558100000000003</v>
          </cell>
          <cell r="I41" t="str">
            <v>=</v>
          </cell>
          <cell r="J41">
            <v>0</v>
          </cell>
          <cell r="K41" t="str">
            <v>руб</v>
          </cell>
        </row>
        <row r="42">
          <cell r="A42" t="str">
            <v>Аммонит 6жв (порошок)</v>
          </cell>
          <cell r="F42" t="str">
            <v>кг</v>
          </cell>
          <cell r="G42" t="str">
            <v>х</v>
          </cell>
          <cell r="I42" t="str">
            <v>=</v>
          </cell>
          <cell r="J42">
            <v>0</v>
          </cell>
          <cell r="K42" t="str">
            <v>руб</v>
          </cell>
        </row>
        <row r="43">
          <cell r="A43" t="str">
            <v>Шланговый заряд - 4</v>
          </cell>
          <cell r="F43" t="str">
            <v>кг</v>
          </cell>
          <cell r="G43" t="str">
            <v>х</v>
          </cell>
          <cell r="I43" t="str">
            <v>=</v>
          </cell>
          <cell r="J43">
            <v>0</v>
          </cell>
          <cell r="K43" t="str">
            <v>руб</v>
          </cell>
        </row>
        <row r="44">
          <cell r="A44" t="str">
            <v>Итого ВВ:</v>
          </cell>
          <cell r="C44">
            <v>0</v>
          </cell>
          <cell r="D44" t="str">
            <v>кг</v>
          </cell>
          <cell r="E44" t="str">
            <v>на сумму</v>
          </cell>
          <cell r="H44">
            <v>0</v>
          </cell>
          <cell r="I44" t="str">
            <v>руб</v>
          </cell>
        </row>
        <row r="45">
          <cell r="A45" t="str">
            <v>в т.ч.на руду</v>
          </cell>
          <cell r="C45">
            <v>0</v>
          </cell>
          <cell r="D45" t="str">
            <v>кг</v>
          </cell>
          <cell r="E45" t="str">
            <v>на сумму</v>
          </cell>
          <cell r="H45">
            <v>0</v>
          </cell>
          <cell r="I45" t="str">
            <v>руб</v>
          </cell>
        </row>
        <row r="46">
          <cell r="A46" t="str">
            <v xml:space="preserve">        на вскрышу</v>
          </cell>
          <cell r="C46">
            <v>0</v>
          </cell>
          <cell r="D46" t="str">
            <v>кг</v>
          </cell>
          <cell r="E46" t="str">
            <v>на сумму</v>
          </cell>
          <cell r="H46">
            <v>0</v>
          </cell>
          <cell r="I46" t="str">
            <v>руб</v>
          </cell>
        </row>
        <row r="47">
          <cell r="A47" t="str">
            <v>ДШЭ-12:</v>
          </cell>
          <cell r="F47" t="str">
            <v>пм</v>
          </cell>
          <cell r="G47" t="str">
            <v>х</v>
          </cell>
          <cell r="H47">
            <v>2.75</v>
          </cell>
          <cell r="I47" t="str">
            <v>=</v>
          </cell>
          <cell r="J47">
            <v>0</v>
          </cell>
          <cell r="K47" t="str">
            <v>руб</v>
          </cell>
        </row>
        <row r="48">
          <cell r="A48" t="str">
            <v>в т.ч. на руду</v>
          </cell>
          <cell r="C48">
            <v>0</v>
          </cell>
          <cell r="D48" t="str">
            <v>пм</v>
          </cell>
          <cell r="E48" t="str">
            <v>на сумму</v>
          </cell>
          <cell r="H48">
            <v>0</v>
          </cell>
          <cell r="I48" t="str">
            <v>руб</v>
          </cell>
        </row>
        <row r="49">
          <cell r="A49" t="str">
            <v xml:space="preserve">          на вскрышу</v>
          </cell>
          <cell r="C49">
            <v>0</v>
          </cell>
          <cell r="D49" t="str">
            <v>пм</v>
          </cell>
          <cell r="E49" t="str">
            <v>на сумму</v>
          </cell>
          <cell r="H49">
            <v>0</v>
          </cell>
          <cell r="I49" t="str">
            <v>руб</v>
          </cell>
        </row>
        <row r="50">
          <cell r="A50" t="str">
            <v>Сигн.ракеты:</v>
          </cell>
          <cell r="F50" t="str">
            <v>шт</v>
          </cell>
          <cell r="G50" t="str">
            <v>х</v>
          </cell>
          <cell r="I50" t="str">
            <v>=</v>
          </cell>
          <cell r="J50">
            <v>0</v>
          </cell>
          <cell r="K50" t="str">
            <v>руб</v>
          </cell>
        </row>
        <row r="51">
          <cell r="A51" t="str">
            <v>в т.ч. на руду</v>
          </cell>
          <cell r="C51">
            <v>0</v>
          </cell>
          <cell r="D51" t="str">
            <v>шт</v>
          </cell>
          <cell r="E51" t="str">
            <v>на сумму</v>
          </cell>
          <cell r="H51">
            <v>0</v>
          </cell>
          <cell r="I51" t="str">
            <v>руб</v>
          </cell>
        </row>
        <row r="52">
          <cell r="A52" t="str">
            <v xml:space="preserve">          на вскрышу</v>
          </cell>
          <cell r="C52">
            <v>0</v>
          </cell>
          <cell r="D52" t="str">
            <v>шт</v>
          </cell>
          <cell r="E52" t="str">
            <v>на сумму</v>
          </cell>
          <cell r="H52">
            <v>0</v>
          </cell>
          <cell r="I52" t="str">
            <v>руб</v>
          </cell>
        </row>
        <row r="54">
          <cell r="A54" t="str">
            <v>Эл.детонатор:</v>
          </cell>
          <cell r="F54" t="str">
            <v>шт</v>
          </cell>
          <cell r="G54" t="str">
            <v>х</v>
          </cell>
          <cell r="I54" t="str">
            <v>=</v>
          </cell>
          <cell r="J54">
            <v>0</v>
          </cell>
          <cell r="K54" t="str">
            <v>руб</v>
          </cell>
        </row>
        <row r="55">
          <cell r="A55" t="str">
            <v>в т.ч. на руду</v>
          </cell>
          <cell r="C55">
            <v>0</v>
          </cell>
          <cell r="D55" t="str">
            <v>шт</v>
          </cell>
          <cell r="E55" t="str">
            <v>на сумму</v>
          </cell>
          <cell r="H55">
            <v>0</v>
          </cell>
          <cell r="I55" t="str">
            <v>руб</v>
          </cell>
        </row>
        <row r="56">
          <cell r="A56" t="str">
            <v xml:space="preserve">          на вскрышу</v>
          </cell>
          <cell r="C56">
            <v>0</v>
          </cell>
          <cell r="D56" t="str">
            <v>шт</v>
          </cell>
          <cell r="E56" t="str">
            <v>на сумму</v>
          </cell>
          <cell r="H56">
            <v>0</v>
          </cell>
          <cell r="I56" t="str">
            <v>руб</v>
          </cell>
        </row>
        <row r="58">
          <cell r="A58" t="str">
            <v>СИ"Нонель":</v>
          </cell>
          <cell r="E58">
            <v>0</v>
          </cell>
          <cell r="F58" t="str">
            <v>шт</v>
          </cell>
          <cell r="G58" t="str">
            <v>х</v>
          </cell>
          <cell r="H58">
            <v>70.88</v>
          </cell>
          <cell r="I58" t="str">
            <v>=</v>
          </cell>
          <cell r="J58">
            <v>0</v>
          </cell>
          <cell r="K58" t="str">
            <v>руб</v>
          </cell>
        </row>
        <row r="59">
          <cell r="A59" t="str">
            <v>в т.ч. на руду</v>
          </cell>
          <cell r="C59">
            <v>0</v>
          </cell>
          <cell r="D59" t="str">
            <v>шт</v>
          </cell>
          <cell r="E59" t="str">
            <v>на сумму</v>
          </cell>
          <cell r="H59">
            <v>0</v>
          </cell>
          <cell r="I59" t="str">
            <v>руб</v>
          </cell>
        </row>
        <row r="60">
          <cell r="A60" t="str">
            <v xml:space="preserve">          на вскрышу</v>
          </cell>
          <cell r="C60">
            <v>0</v>
          </cell>
          <cell r="D60" t="str">
            <v>шт</v>
          </cell>
          <cell r="E60" t="str">
            <v>на сумму</v>
          </cell>
          <cell r="H60">
            <v>0</v>
          </cell>
          <cell r="I60" t="str">
            <v>руб</v>
          </cell>
        </row>
        <row r="62">
          <cell r="A62" t="str">
            <v>Начальник СЦВР</v>
          </cell>
          <cell r="H62" t="str">
            <v>В.С. Голубничий</v>
          </cell>
        </row>
        <row r="64">
          <cell r="A64" t="str">
            <v>Гл.маркшейдер РУ</v>
          </cell>
          <cell r="H64" t="str">
            <v>Т.А.Корниленко</v>
          </cell>
        </row>
        <row r="66">
          <cell r="A66" t="str">
            <v>Начальник ПЭБ</v>
          </cell>
          <cell r="H66" t="str">
            <v>Е.М. Варнаева</v>
          </cell>
        </row>
        <row r="68">
          <cell r="A68" t="str">
            <v>Справочно:</v>
          </cell>
        </row>
        <row r="69">
          <cell r="A69" t="str">
            <v>Объем взрывания</v>
          </cell>
          <cell r="E69">
            <v>1670</v>
          </cell>
          <cell r="F69" t="str">
            <v>т.м3</v>
          </cell>
          <cell r="H69">
            <v>5026</v>
          </cell>
          <cell r="I69" t="str">
            <v>тт</v>
          </cell>
        </row>
        <row r="70">
          <cell r="A70" t="str">
            <v>в т.ч. руда</v>
          </cell>
          <cell r="C70">
            <v>0.19880239520958085</v>
          </cell>
          <cell r="E70">
            <v>332</v>
          </cell>
          <cell r="F70" t="str">
            <v>т.м3</v>
          </cell>
          <cell r="H70">
            <v>1106</v>
          </cell>
          <cell r="I70" t="str">
            <v>тт</v>
          </cell>
          <cell r="J70">
            <v>0.22005571030640669</v>
          </cell>
        </row>
        <row r="71">
          <cell r="A71" t="str">
            <v xml:space="preserve">          вскрыша</v>
          </cell>
          <cell r="C71">
            <v>0.80119760479041913</v>
          </cell>
          <cell r="E71">
            <v>1338</v>
          </cell>
          <cell r="F71" t="str">
            <v>т.м3</v>
          </cell>
          <cell r="H71">
            <v>3920</v>
          </cell>
          <cell r="I71" t="str">
            <v>тт</v>
          </cell>
          <cell r="J71">
            <v>0.77994428969359331</v>
          </cell>
        </row>
        <row r="513">
          <cell r="AA513">
            <v>0</v>
          </cell>
          <cell r="AE513">
            <v>0</v>
          </cell>
          <cell r="AI513">
            <v>0</v>
          </cell>
          <cell r="AM51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K1" t="str">
            <v>Утверждаю:</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
          <cell r="K1" t="str">
            <v>Утверждаю:</v>
          </cell>
        </row>
      </sheetData>
      <sheetData sheetId="58">
        <row r="1">
          <cell r="K1" t="str">
            <v>Утверждаю:</v>
          </cell>
        </row>
      </sheetData>
      <sheetData sheetId="59">
        <row r="1">
          <cell r="K1" t="str">
            <v>Утверждаю:</v>
          </cell>
        </row>
      </sheetData>
      <sheetData sheetId="60">
        <row r="1">
          <cell r="K1" t="str">
            <v>Утверждаю:</v>
          </cell>
        </row>
      </sheetData>
      <sheetData sheetId="61">
        <row r="1">
          <cell r="K1" t="str">
            <v>Утверждаю:</v>
          </cell>
        </row>
      </sheetData>
      <sheetData sheetId="62">
        <row r="1">
          <cell r="K1" t="str">
            <v>Утверждаю:</v>
          </cell>
        </row>
      </sheetData>
      <sheetData sheetId="63">
        <row r="1">
          <cell r="K1" t="str">
            <v>Утверждаю:</v>
          </cell>
        </row>
      </sheetData>
      <sheetData sheetId="64">
        <row r="1">
          <cell r="K1" t="str">
            <v>Утверждаю:</v>
          </cell>
        </row>
      </sheetData>
      <sheetData sheetId="65">
        <row r="1">
          <cell r="K1" t="str">
            <v>Утверждаю:</v>
          </cell>
        </row>
      </sheetData>
      <sheetData sheetId="66">
        <row r="1">
          <cell r="K1" t="str">
            <v>Утверждаю:</v>
          </cell>
        </row>
      </sheetData>
      <sheetData sheetId="67">
        <row r="1">
          <cell r="K1" t="str">
            <v>Утверждаю:</v>
          </cell>
        </row>
      </sheetData>
      <sheetData sheetId="68">
        <row r="1">
          <cell r="K1" t="str">
            <v>Утверждаю:</v>
          </cell>
        </row>
      </sheetData>
      <sheetData sheetId="69">
        <row r="1">
          <cell r="K1" t="str">
            <v>Утверждаю:</v>
          </cell>
        </row>
      </sheetData>
      <sheetData sheetId="70">
        <row r="1">
          <cell r="K1" t="str">
            <v>Утверждаю:</v>
          </cell>
        </row>
      </sheetData>
      <sheetData sheetId="71">
        <row r="1">
          <cell r="K1" t="str">
            <v>Утверждаю:</v>
          </cell>
        </row>
      </sheetData>
      <sheetData sheetId="72">
        <row r="1">
          <cell r="K1" t="str">
            <v>Утверждаю:</v>
          </cell>
        </row>
      </sheetData>
      <sheetData sheetId="73">
        <row r="1">
          <cell r="K1" t="str">
            <v>Утверждаю:</v>
          </cell>
        </row>
      </sheetData>
      <sheetData sheetId="74">
        <row r="1">
          <cell r="K1" t="str">
            <v>Утверждаю:</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1">
          <cell r="K1" t="str">
            <v>Утверждаю:</v>
          </cell>
        </row>
      </sheetData>
      <sheetData sheetId="87">
        <row r="1">
          <cell r="K1" t="str">
            <v>Утверждаю:</v>
          </cell>
        </row>
      </sheetData>
      <sheetData sheetId="88">
        <row r="1">
          <cell r="K1" t="str">
            <v>Утверждаю:</v>
          </cell>
        </row>
      </sheetData>
      <sheetData sheetId="89">
        <row r="1">
          <cell r="K1" t="str">
            <v>Утверждаю:</v>
          </cell>
        </row>
      </sheetData>
      <sheetData sheetId="90">
        <row r="1">
          <cell r="K1" t="str">
            <v>Утверждаю:</v>
          </cell>
        </row>
      </sheetData>
      <sheetData sheetId="91">
        <row r="1">
          <cell r="K1" t="str">
            <v>Утверждаю:</v>
          </cell>
        </row>
      </sheetData>
      <sheetData sheetId="92">
        <row r="1">
          <cell r="K1" t="str">
            <v>Утверждаю:</v>
          </cell>
        </row>
      </sheetData>
      <sheetData sheetId="93">
        <row r="1">
          <cell r="K1" t="str">
            <v>Утверждаю:</v>
          </cell>
        </row>
      </sheetData>
      <sheetData sheetId="94">
        <row r="1">
          <cell r="K1" t="str">
            <v>Утверждаю:</v>
          </cell>
        </row>
      </sheetData>
      <sheetData sheetId="95">
        <row r="1">
          <cell r="K1" t="str">
            <v>Утверждаю:</v>
          </cell>
        </row>
      </sheetData>
      <sheetData sheetId="96">
        <row r="1">
          <cell r="K1" t="str">
            <v>Утверждаю:</v>
          </cell>
        </row>
      </sheetData>
      <sheetData sheetId="97">
        <row r="1">
          <cell r="K1" t="str">
            <v>Утверждаю:</v>
          </cell>
        </row>
      </sheetData>
      <sheetData sheetId="98">
        <row r="1">
          <cell r="K1" t="str">
            <v>Утверждаю:</v>
          </cell>
        </row>
      </sheetData>
      <sheetData sheetId="99">
        <row r="1">
          <cell r="K1" t="str">
            <v>Утверждаю:</v>
          </cell>
        </row>
      </sheetData>
      <sheetData sheetId="100">
        <row r="1">
          <cell r="K1" t="str">
            <v>Утверждаю:</v>
          </cell>
        </row>
      </sheetData>
      <sheetData sheetId="101">
        <row r="1">
          <cell r="K1" t="str">
            <v>Утверждаю:</v>
          </cell>
        </row>
      </sheetData>
      <sheetData sheetId="102">
        <row r="1">
          <cell r="K1" t="str">
            <v>Утверждаю:</v>
          </cell>
        </row>
      </sheetData>
      <sheetData sheetId="103">
        <row r="1">
          <cell r="K1" t="str">
            <v>Утверждаю:</v>
          </cell>
        </row>
      </sheetData>
      <sheetData sheetId="104">
        <row r="1">
          <cell r="K1" t="str">
            <v>Утверждаю:</v>
          </cell>
        </row>
      </sheetData>
      <sheetData sheetId="105">
        <row r="1">
          <cell r="K1" t="str">
            <v>Утверждаю:</v>
          </cell>
        </row>
      </sheetData>
      <sheetData sheetId="106">
        <row r="1">
          <cell r="K1" t="str">
            <v>Утверждаю:</v>
          </cell>
        </row>
      </sheetData>
      <sheetData sheetId="107">
        <row r="1">
          <cell r="K1" t="str">
            <v>Утверждаю:</v>
          </cell>
        </row>
      </sheetData>
      <sheetData sheetId="108">
        <row r="1">
          <cell r="K1" t="str">
            <v>Утверждаю:</v>
          </cell>
        </row>
      </sheetData>
      <sheetData sheetId="109">
        <row r="1">
          <cell r="K1" t="str">
            <v>Утверждаю:</v>
          </cell>
        </row>
      </sheetData>
      <sheetData sheetId="110">
        <row r="1">
          <cell r="K1" t="str">
            <v>Утверждаю:</v>
          </cell>
        </row>
      </sheetData>
      <sheetData sheetId="111">
        <row r="1">
          <cell r="K1" t="str">
            <v>Утверждаю:</v>
          </cell>
        </row>
      </sheetData>
      <sheetData sheetId="112">
        <row r="1">
          <cell r="K1" t="str">
            <v>Утверждаю:</v>
          </cell>
        </row>
      </sheetData>
      <sheetData sheetId="113">
        <row r="1">
          <cell r="K1" t="str">
            <v>Утверждаю:</v>
          </cell>
        </row>
      </sheetData>
      <sheetData sheetId="114">
        <row r="1">
          <cell r="K1" t="str">
            <v>Утверждаю:</v>
          </cell>
        </row>
      </sheetData>
      <sheetData sheetId="115">
        <row r="1">
          <cell r="K1" t="str">
            <v>Утверждаю:</v>
          </cell>
        </row>
      </sheetData>
      <sheetData sheetId="116">
        <row r="1">
          <cell r="K1" t="str">
            <v>Утверждаю:</v>
          </cell>
        </row>
      </sheetData>
      <sheetData sheetId="117">
        <row r="1">
          <cell r="K1" t="str">
            <v>Утверждаю:</v>
          </cell>
        </row>
      </sheetData>
      <sheetData sheetId="118">
        <row r="1">
          <cell r="K1" t="str">
            <v>Утверждаю:</v>
          </cell>
        </row>
      </sheetData>
      <sheetData sheetId="119">
        <row r="1">
          <cell r="K1" t="str">
            <v>Утверждаю:</v>
          </cell>
        </row>
      </sheetData>
      <sheetData sheetId="120">
        <row r="1">
          <cell r="K1" t="str">
            <v>Утверждаю:</v>
          </cell>
        </row>
      </sheetData>
      <sheetData sheetId="121">
        <row r="1">
          <cell r="K1" t="str">
            <v>Утверждаю:</v>
          </cell>
        </row>
      </sheetData>
      <sheetData sheetId="122">
        <row r="1">
          <cell r="K1" t="str">
            <v>Утверждаю:</v>
          </cell>
        </row>
      </sheetData>
      <sheetData sheetId="123">
        <row r="1">
          <cell r="K1" t="str">
            <v>Утверждаю:</v>
          </cell>
        </row>
      </sheetData>
      <sheetData sheetId="124">
        <row r="1">
          <cell r="K1" t="str">
            <v>Утверждаю:</v>
          </cell>
        </row>
      </sheetData>
      <sheetData sheetId="125">
        <row r="1">
          <cell r="K1" t="str">
            <v>Утверждаю:</v>
          </cell>
        </row>
      </sheetData>
      <sheetData sheetId="126">
        <row r="1">
          <cell r="K1" t="str">
            <v>Утверждаю:</v>
          </cell>
        </row>
      </sheetData>
      <sheetData sheetId="127">
        <row r="1">
          <cell r="K1" t="str">
            <v>Утверждаю:</v>
          </cell>
        </row>
      </sheetData>
      <sheetData sheetId="128">
        <row r="1">
          <cell r="K1" t="str">
            <v>Утверждаю:</v>
          </cell>
        </row>
      </sheetData>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ow r="3">
          <cell r="B3">
            <v>0</v>
          </cell>
        </row>
      </sheetData>
      <sheetData sheetId="251">
        <row r="3">
          <cell r="B3">
            <v>0</v>
          </cell>
        </row>
      </sheetData>
      <sheetData sheetId="252">
        <row r="3">
          <cell r="B3">
            <v>0</v>
          </cell>
        </row>
      </sheetData>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refreshError="1"/>
      <sheetData sheetId="269">
        <row r="3">
          <cell r="C3" t="str">
            <v>в долл. США</v>
          </cell>
        </row>
      </sheetData>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2">
          <cell r="A2" t="str">
            <v>ВРТ</v>
          </cell>
        </row>
      </sheetData>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row r="1">
          <cell r="A1">
            <v>15</v>
          </cell>
        </row>
      </sheetData>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row r="1">
          <cell r="A1">
            <v>15</v>
          </cell>
        </row>
      </sheetData>
      <sheetData sheetId="355"/>
      <sheetData sheetId="356"/>
      <sheetData sheetId="357"/>
      <sheetData sheetId="358">
        <row r="1">
          <cell r="K1" t="str">
            <v>Утверждаю:</v>
          </cell>
        </row>
      </sheetData>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row r="1">
          <cell r="K1" t="str">
            <v>Утверждаю:</v>
          </cell>
        </row>
      </sheetData>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тгрузка"/>
      <sheetName val="оплата"/>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_мат"/>
      <sheetName val="Справочники"/>
      <sheetName val="ставки"/>
      <sheetName val="1.401.2"/>
      <sheetName val="Свод"/>
      <sheetName val="Face"/>
      <sheetName val="1.411.1"/>
      <sheetName val="Реестр платежей"/>
      <sheetName val="Inventories as of 03.20"/>
      <sheetName val="KEY"/>
      <sheetName val="Классиф_"/>
      <sheetName val="13 NGDO"/>
      <sheetName val="Macro"/>
      <sheetName val="Oil Consumption – barrels"/>
      <sheetName val="Financing"/>
      <sheetName val="Исходные"/>
      <sheetName val="Проводки'02"/>
      <sheetName val="ГК_Дебет"/>
      <sheetName val="Инвентар книга база"/>
      <sheetName val="Программа"/>
      <sheetName val="6110.01+"/>
      <sheetName val="Константы"/>
      <sheetName val="Номенклатура"/>
      <sheetName val="Приложение 3"/>
      <sheetName val="Дефлятор"/>
      <sheetName val="Закупки"/>
      <sheetName val="сметы СКО 3кв03г."/>
      <sheetName val="sverxtip"/>
      <sheetName val="Титул"/>
      <sheetName val="№3(запасы)на 01.01.04"/>
      <sheetName val="Об-0 январь"/>
      <sheetName val="ПЭБ-1-02-Ф_"/>
      <sheetName val="ПЭБ-1-03-Ф_(январь)"/>
      <sheetName val="ПЭБ-1-09-Ф_(янв)"/>
      <sheetName val="ПЭБ_-1-11-Ф_"/>
      <sheetName val="ПЭБ_-2-02-Ф"/>
      <sheetName val="Кедровский"/>
      <sheetName val="Salary"/>
      <sheetName val="16пКГМК(по оплате)"/>
      <sheetName val="Премия"/>
      <sheetName val="Ф3 1 лист"/>
      <sheetName val="Sheet12"/>
      <sheetName val="Рез-т"/>
      <sheetName val="Заказ"/>
      <sheetName val="сортамент"/>
      <sheetName val="ETC"/>
      <sheetName val="Шаблон"/>
      <sheetName val="Расчет-выпуск"/>
    </sheetNames>
    <sheetDataSet>
      <sheetData sheetId="0" refreshError="1">
        <row r="2">
          <cell r="A2" t="str">
            <v>ОАО Разрез Березовский</v>
          </cell>
        </row>
        <row r="3">
          <cell r="A3" t="str">
            <v>ОАО Разрез Назаровский</v>
          </cell>
        </row>
        <row r="4">
          <cell r="A4" t="str">
            <v>ОАО Разрез Бородинский</v>
          </cell>
        </row>
        <row r="5">
          <cell r="A5" t="str">
            <v>ОАО Разрез Изыхский</v>
          </cell>
        </row>
        <row r="6">
          <cell r="A6" t="str">
            <v>ОАО Разрез Восточно-Бейский</v>
          </cell>
        </row>
        <row r="7">
          <cell r="A7" t="str">
            <v>ОАО Черногорская УК</v>
          </cell>
        </row>
        <row r="8">
          <cell r="A8" t="str">
            <v>ОАО Востсибуголь</v>
          </cell>
        </row>
        <row r="9">
          <cell r="A9" t="str">
            <v>ОАО Разрез Тулунский</v>
          </cell>
        </row>
        <row r="10">
          <cell r="A10" t="str">
            <v>ОАО Разрез Тугнуйский</v>
          </cell>
        </row>
        <row r="11">
          <cell r="A11" t="str">
            <v>ЗАО Солнцевское</v>
          </cell>
        </row>
        <row r="12">
          <cell r="A12" t="str">
            <v>ОАО Лермонтовское</v>
          </cell>
        </row>
        <row r="13">
          <cell r="A13" t="str">
            <v>ООО Поронайская ЦОФ</v>
          </cell>
        </row>
        <row r="14">
          <cell r="A14" t="str">
            <v>ОАО Поярковуголь</v>
          </cell>
        </row>
        <row r="15">
          <cell r="A15" t="str">
            <v>ООО Обогатительная фабрика</v>
          </cell>
        </row>
        <row r="16">
          <cell r="A16" t="str">
            <v>ОАО Центральное</v>
          </cell>
        </row>
        <row r="17">
          <cell r="A17" t="str">
            <v>ОАО Разрез Лопатинский</v>
          </cell>
        </row>
        <row r="18">
          <cell r="A18" t="str">
            <v>ОАО Читинская УК</v>
          </cell>
        </row>
        <row r="19">
          <cell r="A19" t="str">
            <v>ОАО Разрез Харанорский</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Воронц"/>
      <sheetName val="воронц вс"/>
      <sheetName val="Воронц А"/>
      <sheetName val="Албазино"/>
      <sheetName val="Албазино вс"/>
      <sheetName val="АГМК"/>
      <sheetName val="АГМК вс"/>
      <sheetName val="Майское"/>
      <sheetName val="Майское вс"/>
    </sheetNames>
    <sheetDataSet>
      <sheetData sheetId="0">
        <row r="25">
          <cell r="B25">
            <v>31.103476799999999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SRK"/>
      <sheetName val="CASH"/>
      <sheetName val="СЕБЕСТОИМОСТЬ"/>
      <sheetName val="СводнаяПоПеределам"/>
      <sheetName val="СводнаяПоСтатьямС_НДС"/>
      <sheetName val="ИТОГОВАЯ"/>
      <sheetName val="ФЗП 2005"/>
      <sheetName val="ЦЕНЫ"/>
      <sheetName val="АВТОБУСЫ"/>
      <sheetName val="Автошины и АКБ&amp;ХОЗ"/>
      <sheetName val="КОНСТАНТЫ"/>
      <sheetName val="1.1.1-ПЛАН ГР"/>
      <sheetName val="ОТВАЛЫ"/>
      <sheetName val="1.1.2-БУРЕНИЕ"/>
      <sheetName val="1.1.3-ПОГРУЗКА"/>
      <sheetName val="1.1.4-ТЕХТРАНСПОРТ"/>
      <sheetName val="1.1.5-БУЛЬДОЗЕРЫ"/>
      <sheetName val="1.1.6-БАЛАНС ВРЕМЕНИ"/>
      <sheetName val="1.3.1-ГРР ОБЪЕМЫ"/>
      <sheetName val="1.3.2-ГРР БАЛАНС"/>
      <sheetName val="1.3.3-РАСЧЕТ ГРР"/>
      <sheetName val="1.4.1(1)-ЗИФ КВ"/>
      <sheetName val="1.4.1(2)-ЗИФ УВП"/>
      <sheetName val="1.4.2-ПОГРУЗКИ ЗИФ"/>
      <sheetName val="1.5.2-ХОЗТРАНСПОРТ"/>
      <sheetName val="1.5.3-ОБОРУДОВАНИЕ"/>
      <sheetName val="1.6.1-КОТЕЛЬНЫЕ"/>
      <sheetName val="1.6.3-ДЭС"/>
      <sheetName val="БЕЛАЗ"/>
      <sheetName val="ГСМ БЕЛАЗ"/>
      <sheetName val="КВАРТ ВРЕМЯ РАБОТЫ"/>
      <sheetName val="ПРОИЗВ ЭКСК"/>
      <sheetName val="РАСЧЕТ ВВ"/>
      <sheetName val="ШЛАНГИ КВ"/>
      <sheetName val="АФФИНА}I{"/>
      <sheetName val="ЛИЗИНГ"/>
      <sheetName val="НАЛОГИ"/>
      <sheetName val="ЗЕМ. НАЛОГ"/>
      <sheetName val="ГАЗ"/>
      <sheetName val="ГСМ ХОЗТРАНСПОРТ"/>
      <sheetName val="ЭНЕРГИЯ"/>
      <sheetName val="ТехПД"/>
      <sheetName val="Перевозка ТМЦ"/>
      <sheetName val="Реализация техники"/>
      <sheetName val="Проект2002"/>
      <sheetName val="Лист1"/>
      <sheetName val="текучесть"/>
      <sheetName val="Рез-т"/>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
      <sheetName val="Esc Rates"/>
      <sheetName val="Forecast00"/>
      <sheetName val="Import Macro"/>
      <sheetName val="Unescalated Budget "/>
      <sheetName val="Act Elem vs 2000 Budget"/>
      <sheetName val="Sheet1"/>
      <sheetName val="Escalated Budget"/>
      <sheetName val="FORECAST BUDGET"/>
      <sheetName val="Forecast Activity"/>
      <sheetName val="BUDGET"/>
      <sheetName val="Закупки"/>
      <sheetName val="4"/>
      <sheetName val="Незав.пр-во "/>
    </sheetNames>
    <sheetDataSet>
      <sheetData sheetId="0" refreshError="1">
        <row r="1">
          <cell r="A1" t="str">
            <v>T</v>
          </cell>
          <cell r="C1" t="str">
            <v>01</v>
          </cell>
          <cell r="E1" t="str">
            <v>F127</v>
          </cell>
        </row>
        <row r="2">
          <cell r="A2" t="str">
            <v>T</v>
          </cell>
          <cell r="C2" t="str">
            <v>01</v>
          </cell>
          <cell r="E2" t="str">
            <v>F049</v>
          </cell>
        </row>
        <row r="3">
          <cell r="A3" t="str">
            <v>T</v>
          </cell>
          <cell r="C3" t="str">
            <v>01</v>
          </cell>
          <cell r="E3" t="str">
            <v>F001</v>
          </cell>
        </row>
        <row r="4">
          <cell r="A4" t="str">
            <v>T</v>
          </cell>
          <cell r="C4" t="str">
            <v>01</v>
          </cell>
          <cell r="E4" t="str">
            <v>G001</v>
          </cell>
        </row>
        <row r="5">
          <cell r="A5" t="str">
            <v>T</v>
          </cell>
          <cell r="C5" t="str">
            <v>01</v>
          </cell>
          <cell r="E5" t="str">
            <v>G002</v>
          </cell>
        </row>
        <row r="6">
          <cell r="A6" t="str">
            <v>T</v>
          </cell>
          <cell r="C6" t="str">
            <v>01</v>
          </cell>
          <cell r="E6" t="str">
            <v>G017</v>
          </cell>
        </row>
        <row r="7">
          <cell r="A7" t="str">
            <v>T</v>
          </cell>
          <cell r="C7" t="str">
            <v>01</v>
          </cell>
          <cell r="E7" t="str">
            <v>G026</v>
          </cell>
        </row>
        <row r="8">
          <cell r="A8" t="str">
            <v>T</v>
          </cell>
          <cell r="C8" t="str">
            <v>01</v>
          </cell>
          <cell r="E8" t="str">
            <v>G022</v>
          </cell>
        </row>
        <row r="9">
          <cell r="A9" t="str">
            <v>T</v>
          </cell>
          <cell r="C9" t="str">
            <v>01</v>
          </cell>
          <cell r="E9" t="str">
            <v>H024</v>
          </cell>
        </row>
        <row r="10">
          <cell r="A10" t="str">
            <v>T</v>
          </cell>
          <cell r="C10" t="str">
            <v>01</v>
          </cell>
          <cell r="E10" t="str">
            <v>L000</v>
          </cell>
        </row>
        <row r="11">
          <cell r="A11" t="str">
            <v>T</v>
          </cell>
          <cell r="C11" t="str">
            <v>01</v>
          </cell>
          <cell r="E11" t="str">
            <v>L003</v>
          </cell>
        </row>
        <row r="12">
          <cell r="A12" t="str">
            <v>T</v>
          </cell>
          <cell r="C12" t="str">
            <v>01</v>
          </cell>
          <cell r="E12" t="str">
            <v>L005</v>
          </cell>
        </row>
        <row r="13">
          <cell r="A13" t="str">
            <v>T</v>
          </cell>
          <cell r="C13" t="str">
            <v>01</v>
          </cell>
          <cell r="E13" t="str">
            <v>L006</v>
          </cell>
        </row>
        <row r="14">
          <cell r="A14" t="str">
            <v>T</v>
          </cell>
          <cell r="C14" t="str">
            <v>01</v>
          </cell>
          <cell r="E14" t="str">
            <v>L007</v>
          </cell>
        </row>
        <row r="15">
          <cell r="A15" t="str">
            <v>T</v>
          </cell>
          <cell r="C15" t="str">
            <v>01</v>
          </cell>
          <cell r="E15" t="str">
            <v>L021</v>
          </cell>
        </row>
        <row r="16">
          <cell r="A16" t="str">
            <v>T</v>
          </cell>
          <cell r="C16" t="str">
            <v>01</v>
          </cell>
          <cell r="E16" t="str">
            <v>L010</v>
          </cell>
        </row>
        <row r="17">
          <cell r="A17" t="str">
            <v>T</v>
          </cell>
          <cell r="C17" t="str">
            <v>01</v>
          </cell>
          <cell r="E17" t="str">
            <v>L150</v>
          </cell>
        </row>
        <row r="18">
          <cell r="A18" t="str">
            <v>T</v>
          </cell>
          <cell r="C18" t="str">
            <v>01</v>
          </cell>
          <cell r="E18" t="str">
            <v>L151</v>
          </cell>
        </row>
        <row r="19">
          <cell r="A19" t="str">
            <v>T</v>
          </cell>
          <cell r="C19" t="str">
            <v>01</v>
          </cell>
          <cell r="E19" t="str">
            <v>J001</v>
          </cell>
        </row>
        <row r="20">
          <cell r="A20" t="str">
            <v>T</v>
          </cell>
          <cell r="C20" t="str">
            <v>01</v>
          </cell>
          <cell r="E20" t="str">
            <v>J002</v>
          </cell>
        </row>
        <row r="21">
          <cell r="A21" t="str">
            <v>T</v>
          </cell>
          <cell r="C21" t="str">
            <v>01</v>
          </cell>
          <cell r="E21" t="str">
            <v>J003</v>
          </cell>
        </row>
        <row r="22">
          <cell r="A22" t="str">
            <v>T</v>
          </cell>
          <cell r="C22" t="str">
            <v>01</v>
          </cell>
          <cell r="E22" t="str">
            <v>J004</v>
          </cell>
        </row>
        <row r="23">
          <cell r="A23" t="str">
            <v>T</v>
          </cell>
          <cell r="C23" t="str">
            <v>02</v>
          </cell>
          <cell r="E23" t="str">
            <v>G002</v>
          </cell>
        </row>
        <row r="24">
          <cell r="A24" t="str">
            <v>T</v>
          </cell>
          <cell r="C24" t="str">
            <v>02</v>
          </cell>
          <cell r="E24" t="str">
            <v>G017</v>
          </cell>
        </row>
        <row r="25">
          <cell r="A25" t="str">
            <v>T</v>
          </cell>
          <cell r="C25" t="str">
            <v>02</v>
          </cell>
          <cell r="E25" t="str">
            <v>G022</v>
          </cell>
        </row>
        <row r="26">
          <cell r="A26" t="str">
            <v>T</v>
          </cell>
          <cell r="C26" t="str">
            <v>02</v>
          </cell>
          <cell r="E26" t="str">
            <v>G024</v>
          </cell>
        </row>
        <row r="27">
          <cell r="A27" t="str">
            <v>T</v>
          </cell>
          <cell r="C27" t="str">
            <v>02</v>
          </cell>
          <cell r="E27" t="str">
            <v>G026</v>
          </cell>
        </row>
        <row r="28">
          <cell r="A28" t="str">
            <v>T</v>
          </cell>
          <cell r="C28" t="str">
            <v>02</v>
          </cell>
          <cell r="E28" t="str">
            <v>H024</v>
          </cell>
        </row>
        <row r="29">
          <cell r="A29" t="str">
            <v>T</v>
          </cell>
          <cell r="C29" t="str">
            <v>02</v>
          </cell>
          <cell r="E29" t="str">
            <v>H002</v>
          </cell>
        </row>
        <row r="30">
          <cell r="A30" t="str">
            <v>T</v>
          </cell>
          <cell r="C30" t="str">
            <v>02</v>
          </cell>
          <cell r="E30" t="str">
            <v>J001</v>
          </cell>
        </row>
        <row r="31">
          <cell r="A31" t="str">
            <v>T</v>
          </cell>
          <cell r="C31" t="str">
            <v>02</v>
          </cell>
          <cell r="E31" t="str">
            <v>J002</v>
          </cell>
        </row>
        <row r="32">
          <cell r="A32" t="str">
            <v>T</v>
          </cell>
          <cell r="C32" t="str">
            <v>02</v>
          </cell>
          <cell r="E32" t="str">
            <v>J003</v>
          </cell>
        </row>
        <row r="33">
          <cell r="A33" t="str">
            <v>T</v>
          </cell>
          <cell r="C33" t="str">
            <v>02</v>
          </cell>
          <cell r="E33" t="str">
            <v>J004</v>
          </cell>
        </row>
        <row r="34">
          <cell r="A34" t="str">
            <v>T</v>
          </cell>
          <cell r="C34" t="str">
            <v>02</v>
          </cell>
          <cell r="E34" t="str">
            <v>L000</v>
          </cell>
        </row>
        <row r="35">
          <cell r="A35" t="str">
            <v>T</v>
          </cell>
          <cell r="C35" t="str">
            <v>02</v>
          </cell>
          <cell r="E35" t="str">
            <v>L003</v>
          </cell>
        </row>
        <row r="36">
          <cell r="A36" t="str">
            <v>T</v>
          </cell>
          <cell r="C36" t="str">
            <v>02</v>
          </cell>
          <cell r="E36" t="str">
            <v>L005</v>
          </cell>
        </row>
        <row r="37">
          <cell r="A37" t="str">
            <v>T</v>
          </cell>
          <cell r="C37" t="str">
            <v>02</v>
          </cell>
          <cell r="E37" t="str">
            <v>L006</v>
          </cell>
        </row>
        <row r="38">
          <cell r="A38" t="str">
            <v>T</v>
          </cell>
          <cell r="C38" t="str">
            <v>02</v>
          </cell>
          <cell r="E38" t="str">
            <v>L007</v>
          </cell>
        </row>
        <row r="39">
          <cell r="A39" t="str">
            <v>T</v>
          </cell>
          <cell r="C39" t="str">
            <v>02</v>
          </cell>
          <cell r="E39" t="str">
            <v>L021</v>
          </cell>
        </row>
        <row r="40">
          <cell r="A40" t="str">
            <v>T</v>
          </cell>
          <cell r="C40" t="str">
            <v>02</v>
          </cell>
          <cell r="E40" t="str">
            <v>L010</v>
          </cell>
        </row>
        <row r="41">
          <cell r="A41" t="str">
            <v>T</v>
          </cell>
          <cell r="C41" t="str">
            <v>02</v>
          </cell>
          <cell r="E41" t="str">
            <v>L150</v>
          </cell>
        </row>
        <row r="42">
          <cell r="A42" t="str">
            <v>T</v>
          </cell>
          <cell r="C42" t="str">
            <v>02</v>
          </cell>
          <cell r="E42" t="str">
            <v>L151</v>
          </cell>
        </row>
        <row r="43">
          <cell r="A43" t="str">
            <v>T</v>
          </cell>
          <cell r="C43" t="str">
            <v>02</v>
          </cell>
          <cell r="E43" t="str">
            <v>F049</v>
          </cell>
        </row>
        <row r="44">
          <cell r="A44" t="str">
            <v>T</v>
          </cell>
          <cell r="C44" t="str">
            <v>02</v>
          </cell>
          <cell r="E44" t="str">
            <v>F127</v>
          </cell>
        </row>
        <row r="45">
          <cell r="A45" t="str">
            <v>T</v>
          </cell>
          <cell r="C45" t="str">
            <v>02</v>
          </cell>
          <cell r="E45" t="str">
            <v>F001</v>
          </cell>
        </row>
        <row r="46">
          <cell r="A46" t="str">
            <v>T</v>
          </cell>
          <cell r="C46" t="str">
            <v>03</v>
          </cell>
          <cell r="E46" t="str">
            <v>G002</v>
          </cell>
        </row>
        <row r="47">
          <cell r="A47" t="str">
            <v>T</v>
          </cell>
          <cell r="C47" t="str">
            <v>03</v>
          </cell>
          <cell r="E47" t="str">
            <v>C001</v>
          </cell>
        </row>
        <row r="48">
          <cell r="A48" t="str">
            <v>T</v>
          </cell>
          <cell r="C48" t="str">
            <v>03</v>
          </cell>
          <cell r="E48" t="str">
            <v>C002</v>
          </cell>
        </row>
        <row r="49">
          <cell r="A49" t="str">
            <v>T</v>
          </cell>
          <cell r="C49" t="str">
            <v>03</v>
          </cell>
          <cell r="E49" t="str">
            <v>C003</v>
          </cell>
        </row>
        <row r="50">
          <cell r="A50" t="str">
            <v>T</v>
          </cell>
          <cell r="C50" t="str">
            <v>03</v>
          </cell>
          <cell r="E50" t="str">
            <v>C004</v>
          </cell>
        </row>
        <row r="51">
          <cell r="A51" t="str">
            <v>T</v>
          </cell>
          <cell r="C51" t="str">
            <v>03</v>
          </cell>
          <cell r="E51" t="str">
            <v>C005</v>
          </cell>
        </row>
        <row r="52">
          <cell r="A52" t="str">
            <v>T</v>
          </cell>
          <cell r="C52" t="str">
            <v>03</v>
          </cell>
          <cell r="E52" t="str">
            <v>C006</v>
          </cell>
        </row>
        <row r="53">
          <cell r="A53" t="str">
            <v>T</v>
          </cell>
          <cell r="C53" t="str">
            <v>03</v>
          </cell>
          <cell r="E53" t="str">
            <v>C007</v>
          </cell>
        </row>
        <row r="54">
          <cell r="A54" t="str">
            <v>T</v>
          </cell>
          <cell r="C54" t="str">
            <v>03</v>
          </cell>
          <cell r="E54" t="str">
            <v>C008</v>
          </cell>
        </row>
        <row r="55">
          <cell r="A55" t="str">
            <v>T</v>
          </cell>
          <cell r="C55" t="str">
            <v>03</v>
          </cell>
          <cell r="E55" t="str">
            <v>C009</v>
          </cell>
        </row>
        <row r="56">
          <cell r="A56" t="str">
            <v>T</v>
          </cell>
          <cell r="C56" t="str">
            <v>03</v>
          </cell>
          <cell r="E56" t="str">
            <v>C010</v>
          </cell>
        </row>
        <row r="57">
          <cell r="A57" t="str">
            <v>T</v>
          </cell>
          <cell r="C57" t="str">
            <v>03</v>
          </cell>
          <cell r="E57" t="str">
            <v>C011</v>
          </cell>
        </row>
        <row r="58">
          <cell r="A58" t="str">
            <v>T</v>
          </cell>
          <cell r="C58" t="str">
            <v>03</v>
          </cell>
          <cell r="E58" t="str">
            <v>C100</v>
          </cell>
        </row>
        <row r="59">
          <cell r="A59" t="str">
            <v>T</v>
          </cell>
          <cell r="C59" t="str">
            <v>03</v>
          </cell>
          <cell r="E59" t="str">
            <v>C101</v>
          </cell>
        </row>
        <row r="60">
          <cell r="A60" t="str">
            <v>T</v>
          </cell>
          <cell r="C60" t="str">
            <v>03</v>
          </cell>
          <cell r="E60" t="str">
            <v>C102</v>
          </cell>
        </row>
        <row r="61">
          <cell r="A61" t="str">
            <v>T</v>
          </cell>
          <cell r="C61" t="str">
            <v>03</v>
          </cell>
          <cell r="E61" t="str">
            <v>C103</v>
          </cell>
        </row>
        <row r="62">
          <cell r="A62" t="str">
            <v>T</v>
          </cell>
          <cell r="C62" t="str">
            <v>03</v>
          </cell>
          <cell r="E62" t="str">
            <v>C104</v>
          </cell>
        </row>
        <row r="63">
          <cell r="A63" t="str">
            <v>T</v>
          </cell>
          <cell r="C63" t="str">
            <v>03</v>
          </cell>
          <cell r="E63" t="str">
            <v>C105</v>
          </cell>
        </row>
        <row r="64">
          <cell r="A64" t="str">
            <v>T</v>
          </cell>
          <cell r="C64" t="str">
            <v>03</v>
          </cell>
          <cell r="E64" t="str">
            <v>C106</v>
          </cell>
        </row>
        <row r="65">
          <cell r="A65" t="str">
            <v>T</v>
          </cell>
          <cell r="C65" t="str">
            <v>03</v>
          </cell>
          <cell r="E65" t="str">
            <v>C107</v>
          </cell>
        </row>
        <row r="66">
          <cell r="A66" t="str">
            <v>T</v>
          </cell>
          <cell r="C66" t="str">
            <v>03</v>
          </cell>
          <cell r="E66" t="str">
            <v>C108</v>
          </cell>
        </row>
        <row r="67">
          <cell r="A67" t="str">
            <v>T</v>
          </cell>
          <cell r="C67" t="str">
            <v>03</v>
          </cell>
          <cell r="E67" t="str">
            <v>C109</v>
          </cell>
        </row>
        <row r="68">
          <cell r="A68" t="str">
            <v>G</v>
          </cell>
          <cell r="C68" t="str">
            <v>05</v>
          </cell>
          <cell r="E68" t="str">
            <v>G003</v>
          </cell>
        </row>
        <row r="69">
          <cell r="A69" t="str">
            <v>G</v>
          </cell>
          <cell r="C69" t="str">
            <v>05</v>
          </cell>
          <cell r="E69" t="str">
            <v>G005</v>
          </cell>
        </row>
        <row r="70">
          <cell r="A70" t="str">
            <v>G</v>
          </cell>
          <cell r="C70" t="str">
            <v>05</v>
          </cell>
          <cell r="E70" t="str">
            <v>G026</v>
          </cell>
        </row>
        <row r="71">
          <cell r="A71" t="str">
            <v>G</v>
          </cell>
          <cell r="C71" t="str">
            <v>05</v>
          </cell>
          <cell r="E71" t="str">
            <v>G024</v>
          </cell>
        </row>
        <row r="72">
          <cell r="A72" t="str">
            <v>G</v>
          </cell>
          <cell r="C72" t="str">
            <v>05</v>
          </cell>
          <cell r="E72" t="str">
            <v>H001</v>
          </cell>
        </row>
        <row r="73">
          <cell r="A73" t="str">
            <v>G</v>
          </cell>
          <cell r="C73" t="str">
            <v>05</v>
          </cell>
          <cell r="E73" t="str">
            <v>H003</v>
          </cell>
        </row>
        <row r="74">
          <cell r="A74" t="str">
            <v>G</v>
          </cell>
          <cell r="C74" t="str">
            <v>05</v>
          </cell>
          <cell r="E74" t="str">
            <v>H008</v>
          </cell>
        </row>
        <row r="75">
          <cell r="A75" t="str">
            <v>G</v>
          </cell>
          <cell r="C75" t="str">
            <v>04</v>
          </cell>
          <cell r="E75" t="str">
            <v>G001</v>
          </cell>
        </row>
        <row r="76">
          <cell r="A76" t="str">
            <v>G</v>
          </cell>
          <cell r="C76" t="str">
            <v>04</v>
          </cell>
          <cell r="E76" t="str">
            <v>G002</v>
          </cell>
        </row>
        <row r="77">
          <cell r="A77" t="str">
            <v>G</v>
          </cell>
          <cell r="C77" t="str">
            <v>04</v>
          </cell>
          <cell r="E77" t="str">
            <v>G022</v>
          </cell>
        </row>
        <row r="78">
          <cell r="A78" t="str">
            <v>G</v>
          </cell>
          <cell r="C78" t="str">
            <v>04</v>
          </cell>
          <cell r="E78" t="str">
            <v>G024</v>
          </cell>
        </row>
        <row r="79">
          <cell r="A79" t="str">
            <v>G</v>
          </cell>
          <cell r="C79" t="str">
            <v>04</v>
          </cell>
          <cell r="E79" t="str">
            <v>L000</v>
          </cell>
        </row>
        <row r="80">
          <cell r="A80" t="str">
            <v>G</v>
          </cell>
          <cell r="C80" t="str">
            <v>04</v>
          </cell>
          <cell r="E80" t="str">
            <v>L003</v>
          </cell>
        </row>
        <row r="81">
          <cell r="A81" t="str">
            <v>G</v>
          </cell>
          <cell r="C81" t="str">
            <v>04</v>
          </cell>
          <cell r="E81" t="str">
            <v>L005</v>
          </cell>
        </row>
        <row r="82">
          <cell r="A82" t="str">
            <v>G</v>
          </cell>
          <cell r="C82" t="str">
            <v>04</v>
          </cell>
          <cell r="E82" t="str">
            <v>L006</v>
          </cell>
        </row>
        <row r="83">
          <cell r="A83" t="str">
            <v>G</v>
          </cell>
          <cell r="C83" t="str">
            <v>04</v>
          </cell>
          <cell r="E83" t="str">
            <v>L007</v>
          </cell>
        </row>
        <row r="84">
          <cell r="A84" t="str">
            <v>G</v>
          </cell>
          <cell r="C84" t="str">
            <v>04</v>
          </cell>
          <cell r="E84" t="str">
            <v>L010</v>
          </cell>
        </row>
        <row r="85">
          <cell r="A85" t="str">
            <v>G</v>
          </cell>
          <cell r="C85" t="str">
            <v>04</v>
          </cell>
          <cell r="E85" t="str">
            <v>L021</v>
          </cell>
        </row>
        <row r="86">
          <cell r="A86" t="str">
            <v>G</v>
          </cell>
          <cell r="C86" t="str">
            <v>04</v>
          </cell>
          <cell r="E86" t="str">
            <v>L150</v>
          </cell>
        </row>
        <row r="87">
          <cell r="A87" t="str">
            <v>G</v>
          </cell>
          <cell r="C87" t="str">
            <v>04</v>
          </cell>
          <cell r="E87" t="str">
            <v>L151</v>
          </cell>
        </row>
        <row r="88">
          <cell r="A88" t="str">
            <v>G</v>
          </cell>
          <cell r="C88" t="str">
            <v>04</v>
          </cell>
          <cell r="E88" t="str">
            <v>L100</v>
          </cell>
        </row>
        <row r="89">
          <cell r="A89" t="str">
            <v>G</v>
          </cell>
          <cell r="C89" t="str">
            <v>04</v>
          </cell>
          <cell r="E89" t="str">
            <v>L103</v>
          </cell>
        </row>
        <row r="90">
          <cell r="A90" t="str">
            <v>G</v>
          </cell>
          <cell r="C90" t="str">
            <v>04</v>
          </cell>
          <cell r="E90" t="str">
            <v>L105</v>
          </cell>
        </row>
        <row r="91">
          <cell r="A91" t="str">
            <v>G</v>
          </cell>
          <cell r="C91" t="str">
            <v>04</v>
          </cell>
          <cell r="E91" t="str">
            <v>L106</v>
          </cell>
        </row>
        <row r="92">
          <cell r="A92" t="str">
            <v>G</v>
          </cell>
          <cell r="C92" t="str">
            <v>04</v>
          </cell>
          <cell r="E92" t="str">
            <v>L121</v>
          </cell>
        </row>
        <row r="93">
          <cell r="A93" t="str">
            <v>G</v>
          </cell>
          <cell r="C93" t="str">
            <v>04</v>
          </cell>
          <cell r="E93" t="str">
            <v>F049</v>
          </cell>
        </row>
        <row r="94">
          <cell r="A94" t="str">
            <v>G</v>
          </cell>
          <cell r="C94" t="str">
            <v>04</v>
          </cell>
          <cell r="E94" t="str">
            <v>F166</v>
          </cell>
        </row>
        <row r="95">
          <cell r="A95" t="str">
            <v>G</v>
          </cell>
          <cell r="C95" t="str">
            <v>04</v>
          </cell>
          <cell r="E95" t="str">
            <v>F001</v>
          </cell>
        </row>
        <row r="96">
          <cell r="A96" t="str">
            <v>G</v>
          </cell>
          <cell r="C96" t="str">
            <v>04</v>
          </cell>
          <cell r="E96" t="str">
            <v>H024</v>
          </cell>
        </row>
        <row r="97">
          <cell r="A97" t="str">
            <v>G</v>
          </cell>
          <cell r="C97" t="str">
            <v>04</v>
          </cell>
          <cell r="E97" t="str">
            <v>J001</v>
          </cell>
        </row>
        <row r="98">
          <cell r="A98" t="str">
            <v>G</v>
          </cell>
          <cell r="C98" t="str">
            <v>04</v>
          </cell>
          <cell r="E98" t="str">
            <v>J002</v>
          </cell>
        </row>
        <row r="99">
          <cell r="A99" t="str">
            <v>G</v>
          </cell>
          <cell r="C99" t="str">
            <v>04</v>
          </cell>
          <cell r="E99" t="str">
            <v>J004</v>
          </cell>
        </row>
        <row r="100">
          <cell r="A100" t="str">
            <v>G</v>
          </cell>
          <cell r="C100" t="str">
            <v>06</v>
          </cell>
          <cell r="E100" t="str">
            <v>G024</v>
          </cell>
        </row>
        <row r="101">
          <cell r="A101" t="str">
            <v>G</v>
          </cell>
          <cell r="C101" t="str">
            <v>06</v>
          </cell>
          <cell r="E101" t="str">
            <v>G026</v>
          </cell>
        </row>
        <row r="102">
          <cell r="A102" t="str">
            <v>G</v>
          </cell>
          <cell r="C102" t="str">
            <v>06</v>
          </cell>
          <cell r="E102" t="str">
            <v>H024</v>
          </cell>
        </row>
        <row r="103">
          <cell r="A103" t="str">
            <v>G</v>
          </cell>
          <cell r="C103" t="str">
            <v>07</v>
          </cell>
          <cell r="E103" t="str">
            <v>G024</v>
          </cell>
        </row>
        <row r="104">
          <cell r="A104" t="str">
            <v>G</v>
          </cell>
          <cell r="C104" t="str">
            <v>07</v>
          </cell>
          <cell r="E104" t="str">
            <v>G026</v>
          </cell>
        </row>
        <row r="105">
          <cell r="A105" t="str">
            <v>G</v>
          </cell>
          <cell r="C105" t="str">
            <v>07</v>
          </cell>
          <cell r="E105" t="str">
            <v>H005</v>
          </cell>
        </row>
        <row r="106">
          <cell r="A106" t="str">
            <v>G</v>
          </cell>
          <cell r="C106" t="str">
            <v>07</v>
          </cell>
          <cell r="E106" t="str">
            <v>H010</v>
          </cell>
        </row>
        <row r="107">
          <cell r="A107" t="str">
            <v>G</v>
          </cell>
          <cell r="C107" t="str">
            <v>07</v>
          </cell>
          <cell r="E107" t="str">
            <v>H001</v>
          </cell>
        </row>
        <row r="108">
          <cell r="A108" t="str">
            <v>E</v>
          </cell>
          <cell r="C108" t="str">
            <v>20</v>
          </cell>
          <cell r="E108" t="str">
            <v>E002</v>
          </cell>
        </row>
        <row r="109">
          <cell r="A109" t="str">
            <v>E</v>
          </cell>
          <cell r="C109" t="str">
            <v>20</v>
          </cell>
          <cell r="E109" t="str">
            <v>E043</v>
          </cell>
        </row>
        <row r="110">
          <cell r="A110" t="str">
            <v>E</v>
          </cell>
          <cell r="C110" t="str">
            <v>20</v>
          </cell>
          <cell r="E110" t="str">
            <v>E044</v>
          </cell>
        </row>
        <row r="111">
          <cell r="A111" t="str">
            <v>E</v>
          </cell>
          <cell r="C111" t="str">
            <v>20</v>
          </cell>
          <cell r="E111" t="str">
            <v>E005</v>
          </cell>
        </row>
        <row r="112">
          <cell r="A112" t="str">
            <v>E</v>
          </cell>
          <cell r="C112" t="str">
            <v>20</v>
          </cell>
          <cell r="E112" t="str">
            <v>E008</v>
          </cell>
        </row>
        <row r="113">
          <cell r="A113" t="str">
            <v>E</v>
          </cell>
          <cell r="C113" t="str">
            <v>20</v>
          </cell>
          <cell r="E113" t="str">
            <v>E016</v>
          </cell>
        </row>
        <row r="114">
          <cell r="A114" t="str">
            <v>E</v>
          </cell>
          <cell r="C114" t="str">
            <v>20</v>
          </cell>
          <cell r="E114" t="str">
            <v>E018</v>
          </cell>
        </row>
        <row r="115">
          <cell r="A115" t="str">
            <v>E</v>
          </cell>
          <cell r="C115" t="str">
            <v>20</v>
          </cell>
          <cell r="E115" t="str">
            <v>E019</v>
          </cell>
        </row>
        <row r="116">
          <cell r="A116" t="str">
            <v>E</v>
          </cell>
          <cell r="C116" t="str">
            <v>20</v>
          </cell>
          <cell r="E116" t="str">
            <v>E026</v>
          </cell>
        </row>
        <row r="117">
          <cell r="A117" t="str">
            <v>E</v>
          </cell>
          <cell r="C117" t="str">
            <v>20</v>
          </cell>
          <cell r="E117" t="str">
            <v>E028</v>
          </cell>
        </row>
        <row r="118">
          <cell r="A118" t="str">
            <v>E</v>
          </cell>
          <cell r="C118">
            <v>20</v>
          </cell>
          <cell r="E118" t="str">
            <v>E031</v>
          </cell>
        </row>
        <row r="119">
          <cell r="A119" t="str">
            <v>E</v>
          </cell>
          <cell r="C119" t="str">
            <v>20</v>
          </cell>
          <cell r="E119" t="str">
            <v>E032</v>
          </cell>
        </row>
        <row r="120">
          <cell r="A120" t="str">
            <v>E</v>
          </cell>
          <cell r="C120" t="str">
            <v>20</v>
          </cell>
          <cell r="E120" t="str">
            <v>E033</v>
          </cell>
        </row>
        <row r="121">
          <cell r="A121" t="str">
            <v>E</v>
          </cell>
          <cell r="C121" t="str">
            <v>20</v>
          </cell>
          <cell r="E121" t="str">
            <v>G004</v>
          </cell>
        </row>
        <row r="122">
          <cell r="A122" t="str">
            <v>E</v>
          </cell>
          <cell r="C122" t="str">
            <v>21</v>
          </cell>
          <cell r="E122" t="str">
            <v>E002</v>
          </cell>
        </row>
        <row r="123">
          <cell r="A123" t="str">
            <v>E</v>
          </cell>
          <cell r="C123" t="str">
            <v>21</v>
          </cell>
          <cell r="E123" t="str">
            <v>E013</v>
          </cell>
        </row>
        <row r="124">
          <cell r="A124" t="str">
            <v>E</v>
          </cell>
          <cell r="C124" t="str">
            <v>21</v>
          </cell>
          <cell r="E124" t="str">
            <v>E014</v>
          </cell>
        </row>
        <row r="125">
          <cell r="A125" t="str">
            <v>E</v>
          </cell>
          <cell r="C125" t="str">
            <v>21</v>
          </cell>
          <cell r="E125" t="str">
            <v>E044</v>
          </cell>
        </row>
        <row r="126">
          <cell r="A126" t="str">
            <v>E</v>
          </cell>
          <cell r="C126" t="str">
            <v>21</v>
          </cell>
          <cell r="E126" t="str">
            <v>E018</v>
          </cell>
        </row>
        <row r="127">
          <cell r="A127" t="str">
            <v>E</v>
          </cell>
          <cell r="C127" t="str">
            <v>21</v>
          </cell>
          <cell r="E127" t="str">
            <v>E019</v>
          </cell>
        </row>
        <row r="128">
          <cell r="A128" t="str">
            <v>E</v>
          </cell>
          <cell r="C128" t="str">
            <v>21</v>
          </cell>
          <cell r="E128" t="str">
            <v>E024</v>
          </cell>
        </row>
        <row r="129">
          <cell r="A129" t="str">
            <v>E</v>
          </cell>
          <cell r="C129" t="str">
            <v>21</v>
          </cell>
          <cell r="E129" t="str">
            <v>E026</v>
          </cell>
        </row>
        <row r="130">
          <cell r="A130" t="str">
            <v>E</v>
          </cell>
          <cell r="C130" t="str">
            <v>21</v>
          </cell>
          <cell r="E130" t="str">
            <v>E028</v>
          </cell>
        </row>
        <row r="131">
          <cell r="A131" t="str">
            <v>E</v>
          </cell>
          <cell r="C131" t="str">
            <v>21</v>
          </cell>
          <cell r="E131" t="str">
            <v>E031</v>
          </cell>
        </row>
        <row r="132">
          <cell r="A132" t="str">
            <v>E</v>
          </cell>
          <cell r="C132" t="str">
            <v>21</v>
          </cell>
          <cell r="E132" t="str">
            <v>E032</v>
          </cell>
        </row>
        <row r="133">
          <cell r="A133" t="str">
            <v>E</v>
          </cell>
          <cell r="C133" t="str">
            <v>21</v>
          </cell>
          <cell r="E133" t="str">
            <v>E033</v>
          </cell>
        </row>
        <row r="134">
          <cell r="A134" t="str">
            <v>E</v>
          </cell>
          <cell r="C134" t="str">
            <v>21</v>
          </cell>
          <cell r="E134" t="str">
            <v>E043</v>
          </cell>
        </row>
        <row r="135">
          <cell r="A135" t="str">
            <v>E</v>
          </cell>
          <cell r="C135" t="str">
            <v>21</v>
          </cell>
          <cell r="E135" t="str">
            <v>E021</v>
          </cell>
        </row>
        <row r="136">
          <cell r="A136" t="str">
            <v>E</v>
          </cell>
          <cell r="C136" t="str">
            <v>21</v>
          </cell>
          <cell r="E136" t="str">
            <v>E055</v>
          </cell>
        </row>
        <row r="137">
          <cell r="A137" t="str">
            <v>E</v>
          </cell>
          <cell r="C137" t="str">
            <v>21</v>
          </cell>
          <cell r="E137" t="str">
            <v>E056</v>
          </cell>
        </row>
        <row r="138">
          <cell r="A138" t="str">
            <v>E</v>
          </cell>
          <cell r="C138" t="str">
            <v>21</v>
          </cell>
          <cell r="E138" t="str">
            <v>G004</v>
          </cell>
        </row>
        <row r="139">
          <cell r="A139" t="str">
            <v>E</v>
          </cell>
          <cell r="C139" t="str">
            <v>21</v>
          </cell>
          <cell r="E139" t="str">
            <v>H006</v>
          </cell>
        </row>
        <row r="140">
          <cell r="A140" t="str">
            <v>M</v>
          </cell>
          <cell r="C140">
            <v>21</v>
          </cell>
          <cell r="E140" t="str">
            <v>G002</v>
          </cell>
        </row>
        <row r="141">
          <cell r="A141" t="str">
            <v>M</v>
          </cell>
          <cell r="C141">
            <v>21</v>
          </cell>
          <cell r="E141" t="str">
            <v>G009</v>
          </cell>
        </row>
        <row r="142">
          <cell r="A142" t="str">
            <v>M</v>
          </cell>
          <cell r="C142">
            <v>21</v>
          </cell>
          <cell r="E142" t="str">
            <v>G017</v>
          </cell>
        </row>
        <row r="143">
          <cell r="A143" t="str">
            <v>M</v>
          </cell>
          <cell r="C143">
            <v>21</v>
          </cell>
          <cell r="E143" t="str">
            <v>G022</v>
          </cell>
        </row>
        <row r="144">
          <cell r="A144" t="str">
            <v>M</v>
          </cell>
          <cell r="C144">
            <v>21</v>
          </cell>
          <cell r="E144" t="str">
            <v>G026</v>
          </cell>
        </row>
        <row r="145">
          <cell r="A145" t="str">
            <v>M</v>
          </cell>
          <cell r="C145" t="str">
            <v>21</v>
          </cell>
          <cell r="E145" t="str">
            <v>M002</v>
          </cell>
        </row>
        <row r="146">
          <cell r="A146" t="str">
            <v>M</v>
          </cell>
          <cell r="C146" t="str">
            <v>21</v>
          </cell>
          <cell r="E146" t="str">
            <v>M006</v>
          </cell>
        </row>
        <row r="147">
          <cell r="A147" t="str">
            <v>M</v>
          </cell>
          <cell r="C147" t="str">
            <v>21</v>
          </cell>
          <cell r="E147" t="str">
            <v>M007</v>
          </cell>
        </row>
        <row r="148">
          <cell r="A148" t="str">
            <v>M</v>
          </cell>
          <cell r="C148" t="str">
            <v>21</v>
          </cell>
          <cell r="E148" t="str">
            <v>R008</v>
          </cell>
        </row>
        <row r="149">
          <cell r="A149" t="str">
            <v>M</v>
          </cell>
          <cell r="C149" t="str">
            <v>21</v>
          </cell>
          <cell r="E149" t="str">
            <v>R013</v>
          </cell>
        </row>
        <row r="150">
          <cell r="A150" t="str">
            <v>M</v>
          </cell>
          <cell r="C150">
            <v>21</v>
          </cell>
          <cell r="E150" t="str">
            <v>H004</v>
          </cell>
        </row>
        <row r="151">
          <cell r="A151" t="str">
            <v>M</v>
          </cell>
          <cell r="C151">
            <v>21</v>
          </cell>
          <cell r="E151" t="str">
            <v>H006</v>
          </cell>
        </row>
        <row r="152">
          <cell r="A152" t="str">
            <v>M</v>
          </cell>
          <cell r="C152">
            <v>21</v>
          </cell>
          <cell r="E152" t="str">
            <v>H017</v>
          </cell>
        </row>
        <row r="153">
          <cell r="A153" t="str">
            <v>M</v>
          </cell>
          <cell r="C153">
            <v>21</v>
          </cell>
          <cell r="E153" t="str">
            <v>H024</v>
          </cell>
        </row>
        <row r="154">
          <cell r="A154" t="str">
            <v>M</v>
          </cell>
          <cell r="C154">
            <v>21</v>
          </cell>
          <cell r="E154" t="str">
            <v>H001</v>
          </cell>
        </row>
        <row r="155">
          <cell r="A155" t="str">
            <v>E</v>
          </cell>
          <cell r="C155" t="str">
            <v>23</v>
          </cell>
          <cell r="E155" t="str">
            <v>E002</v>
          </cell>
        </row>
        <row r="156">
          <cell r="A156" t="str">
            <v>E</v>
          </cell>
          <cell r="C156" t="str">
            <v>23</v>
          </cell>
          <cell r="E156" t="str">
            <v>E003</v>
          </cell>
        </row>
        <row r="157">
          <cell r="A157" t="str">
            <v>E</v>
          </cell>
          <cell r="C157" t="str">
            <v>23</v>
          </cell>
          <cell r="E157" t="str">
            <v>E044</v>
          </cell>
        </row>
        <row r="158">
          <cell r="A158" t="str">
            <v>E</v>
          </cell>
          <cell r="C158" t="str">
            <v>23</v>
          </cell>
          <cell r="E158" t="str">
            <v>E018</v>
          </cell>
        </row>
        <row r="159">
          <cell r="A159" t="str">
            <v>E</v>
          </cell>
          <cell r="C159" t="str">
            <v>23</v>
          </cell>
          <cell r="E159" t="str">
            <v>E045</v>
          </cell>
        </row>
        <row r="160">
          <cell r="A160" t="str">
            <v>E</v>
          </cell>
          <cell r="C160" t="str">
            <v>23</v>
          </cell>
          <cell r="E160" t="str">
            <v>E026</v>
          </cell>
        </row>
        <row r="161">
          <cell r="A161" t="str">
            <v>E</v>
          </cell>
          <cell r="C161" t="str">
            <v>23</v>
          </cell>
          <cell r="E161" t="str">
            <v>E028</v>
          </cell>
        </row>
        <row r="162">
          <cell r="A162" t="str">
            <v>E</v>
          </cell>
          <cell r="C162" t="str">
            <v>23</v>
          </cell>
          <cell r="E162" t="str">
            <v>E032</v>
          </cell>
        </row>
        <row r="163">
          <cell r="A163" t="str">
            <v>E</v>
          </cell>
          <cell r="C163" t="str">
            <v>23</v>
          </cell>
          <cell r="E163" t="str">
            <v>E033</v>
          </cell>
        </row>
        <row r="164">
          <cell r="A164" t="str">
            <v>E</v>
          </cell>
          <cell r="C164" t="str">
            <v>23</v>
          </cell>
          <cell r="E164" t="str">
            <v>E043</v>
          </cell>
        </row>
        <row r="165">
          <cell r="A165" t="str">
            <v>E</v>
          </cell>
          <cell r="C165" t="str">
            <v>23</v>
          </cell>
          <cell r="E165" t="str">
            <v>E056</v>
          </cell>
        </row>
        <row r="166">
          <cell r="A166" t="str">
            <v>E</v>
          </cell>
          <cell r="C166" t="str">
            <v>23</v>
          </cell>
          <cell r="E166" t="str">
            <v>E057</v>
          </cell>
        </row>
        <row r="167">
          <cell r="A167" t="str">
            <v>E</v>
          </cell>
          <cell r="C167" t="str">
            <v>23</v>
          </cell>
          <cell r="E167" t="str">
            <v>E024</v>
          </cell>
        </row>
        <row r="168">
          <cell r="A168" t="str">
            <v>E</v>
          </cell>
          <cell r="C168" t="str">
            <v>23</v>
          </cell>
          <cell r="E168" t="str">
            <v>G004</v>
          </cell>
        </row>
        <row r="169">
          <cell r="A169" t="str">
            <v>E</v>
          </cell>
          <cell r="C169" t="str">
            <v>23</v>
          </cell>
          <cell r="E169" t="str">
            <v>H006</v>
          </cell>
        </row>
        <row r="170">
          <cell r="A170" t="str">
            <v>M</v>
          </cell>
          <cell r="C170">
            <v>23</v>
          </cell>
          <cell r="E170" t="str">
            <v>G002</v>
          </cell>
        </row>
        <row r="171">
          <cell r="A171" t="str">
            <v>M</v>
          </cell>
          <cell r="C171">
            <v>23</v>
          </cell>
          <cell r="E171" t="str">
            <v>G009</v>
          </cell>
        </row>
        <row r="172">
          <cell r="A172" t="str">
            <v>M</v>
          </cell>
          <cell r="C172">
            <v>23</v>
          </cell>
          <cell r="E172" t="str">
            <v>G017</v>
          </cell>
        </row>
        <row r="173">
          <cell r="A173" t="str">
            <v>M</v>
          </cell>
          <cell r="C173">
            <v>23</v>
          </cell>
          <cell r="E173" t="str">
            <v>G022</v>
          </cell>
        </row>
        <row r="174">
          <cell r="A174" t="str">
            <v>M</v>
          </cell>
          <cell r="C174">
            <v>23</v>
          </cell>
          <cell r="E174" t="str">
            <v>G026</v>
          </cell>
        </row>
        <row r="175">
          <cell r="A175" t="str">
            <v>M</v>
          </cell>
          <cell r="C175" t="str">
            <v>23</v>
          </cell>
          <cell r="E175" t="str">
            <v>M002</v>
          </cell>
        </row>
        <row r="176">
          <cell r="A176" t="str">
            <v>M</v>
          </cell>
          <cell r="C176" t="str">
            <v>23</v>
          </cell>
          <cell r="E176" t="str">
            <v>M012</v>
          </cell>
        </row>
        <row r="177">
          <cell r="A177" t="str">
            <v>M</v>
          </cell>
          <cell r="C177">
            <v>23</v>
          </cell>
          <cell r="E177" t="str">
            <v>R022</v>
          </cell>
        </row>
        <row r="178">
          <cell r="A178" t="str">
            <v>M</v>
          </cell>
          <cell r="C178" t="str">
            <v>23</v>
          </cell>
          <cell r="E178" t="str">
            <v>R000</v>
          </cell>
        </row>
        <row r="179">
          <cell r="A179" t="str">
            <v>M</v>
          </cell>
          <cell r="C179" t="str">
            <v>23</v>
          </cell>
          <cell r="E179" t="str">
            <v>R019</v>
          </cell>
        </row>
        <row r="180">
          <cell r="A180" t="str">
            <v>M</v>
          </cell>
          <cell r="C180" t="str">
            <v>23</v>
          </cell>
          <cell r="E180" t="str">
            <v>R011</v>
          </cell>
        </row>
        <row r="181">
          <cell r="A181" t="str">
            <v>M</v>
          </cell>
          <cell r="C181" t="str">
            <v>23</v>
          </cell>
          <cell r="E181" t="str">
            <v>R018</v>
          </cell>
        </row>
        <row r="182">
          <cell r="A182" t="str">
            <v>M</v>
          </cell>
          <cell r="C182" t="str">
            <v>23</v>
          </cell>
          <cell r="E182" t="str">
            <v>R021</v>
          </cell>
        </row>
        <row r="183">
          <cell r="A183" t="str">
            <v>M</v>
          </cell>
          <cell r="C183">
            <v>23</v>
          </cell>
          <cell r="E183" t="str">
            <v>R023</v>
          </cell>
        </row>
        <row r="184">
          <cell r="A184" t="str">
            <v>M</v>
          </cell>
          <cell r="C184">
            <v>23</v>
          </cell>
          <cell r="E184" t="str">
            <v>H004</v>
          </cell>
        </row>
        <row r="185">
          <cell r="A185" t="str">
            <v>M</v>
          </cell>
          <cell r="C185">
            <v>23</v>
          </cell>
          <cell r="E185" t="str">
            <v>H017</v>
          </cell>
        </row>
        <row r="186">
          <cell r="A186" t="str">
            <v>M</v>
          </cell>
          <cell r="C186">
            <v>23</v>
          </cell>
          <cell r="E186" t="str">
            <v>H024</v>
          </cell>
        </row>
        <row r="187">
          <cell r="A187" t="str">
            <v>M</v>
          </cell>
          <cell r="C187">
            <v>23</v>
          </cell>
          <cell r="E187" t="str">
            <v>H001</v>
          </cell>
        </row>
        <row r="188">
          <cell r="A188" t="str">
            <v>E</v>
          </cell>
          <cell r="C188" t="str">
            <v>24</v>
          </cell>
          <cell r="E188" t="str">
            <v>E002</v>
          </cell>
        </row>
        <row r="189">
          <cell r="A189" t="str">
            <v>E</v>
          </cell>
          <cell r="C189" t="str">
            <v>24</v>
          </cell>
          <cell r="E189" t="str">
            <v>E011</v>
          </cell>
        </row>
        <row r="190">
          <cell r="A190" t="str">
            <v>E</v>
          </cell>
          <cell r="C190" t="str">
            <v>24</v>
          </cell>
          <cell r="E190" t="str">
            <v>E012</v>
          </cell>
        </row>
        <row r="191">
          <cell r="A191" t="str">
            <v>E</v>
          </cell>
          <cell r="C191" t="str">
            <v>24</v>
          </cell>
          <cell r="E191" t="str">
            <v>E018</v>
          </cell>
        </row>
        <row r="192">
          <cell r="A192" t="str">
            <v>E</v>
          </cell>
          <cell r="C192" t="str">
            <v>24</v>
          </cell>
          <cell r="E192" t="str">
            <v>E044</v>
          </cell>
        </row>
        <row r="193">
          <cell r="A193" t="str">
            <v>E</v>
          </cell>
          <cell r="C193" t="str">
            <v>24</v>
          </cell>
          <cell r="E193" t="str">
            <v>E023</v>
          </cell>
        </row>
        <row r="194">
          <cell r="A194" t="str">
            <v>E</v>
          </cell>
          <cell r="C194" t="str">
            <v>24</v>
          </cell>
          <cell r="E194" t="str">
            <v>E026</v>
          </cell>
        </row>
        <row r="195">
          <cell r="A195" t="str">
            <v>E</v>
          </cell>
          <cell r="C195" t="str">
            <v>24</v>
          </cell>
          <cell r="E195" t="str">
            <v>E028</v>
          </cell>
        </row>
        <row r="196">
          <cell r="A196" t="str">
            <v>E</v>
          </cell>
          <cell r="C196" t="str">
            <v>24</v>
          </cell>
          <cell r="E196" t="str">
            <v>E046</v>
          </cell>
        </row>
        <row r="197">
          <cell r="A197" t="str">
            <v>E</v>
          </cell>
          <cell r="C197" t="str">
            <v>24</v>
          </cell>
          <cell r="E197" t="str">
            <v>E032</v>
          </cell>
        </row>
        <row r="198">
          <cell r="A198" t="str">
            <v>E</v>
          </cell>
          <cell r="C198" t="str">
            <v>24</v>
          </cell>
          <cell r="E198" t="str">
            <v>E033</v>
          </cell>
        </row>
        <row r="199">
          <cell r="A199" t="str">
            <v>E</v>
          </cell>
          <cell r="C199" t="str">
            <v>24</v>
          </cell>
          <cell r="E199" t="str">
            <v>E043</v>
          </cell>
        </row>
        <row r="200">
          <cell r="A200" t="str">
            <v>E</v>
          </cell>
          <cell r="C200" t="str">
            <v>24</v>
          </cell>
          <cell r="E200" t="str">
            <v>G004</v>
          </cell>
        </row>
        <row r="201">
          <cell r="A201" t="str">
            <v>E</v>
          </cell>
          <cell r="C201" t="str">
            <v>24</v>
          </cell>
          <cell r="E201" t="str">
            <v>G002</v>
          </cell>
        </row>
        <row r="202">
          <cell r="A202" t="str">
            <v>E</v>
          </cell>
          <cell r="C202" t="str">
            <v>24</v>
          </cell>
          <cell r="E202" t="str">
            <v>H006</v>
          </cell>
        </row>
        <row r="203">
          <cell r="A203" t="str">
            <v>M</v>
          </cell>
          <cell r="C203">
            <v>24</v>
          </cell>
          <cell r="E203" t="str">
            <v>G002</v>
          </cell>
        </row>
        <row r="204">
          <cell r="A204" t="str">
            <v>M</v>
          </cell>
          <cell r="C204">
            <v>24</v>
          </cell>
          <cell r="E204" t="str">
            <v>G009</v>
          </cell>
        </row>
        <row r="205">
          <cell r="A205" t="str">
            <v>M</v>
          </cell>
          <cell r="C205">
            <v>24</v>
          </cell>
          <cell r="E205" t="str">
            <v>G017</v>
          </cell>
        </row>
        <row r="206">
          <cell r="A206" t="str">
            <v>M</v>
          </cell>
          <cell r="C206">
            <v>24</v>
          </cell>
          <cell r="E206" t="str">
            <v>G022</v>
          </cell>
        </row>
        <row r="207">
          <cell r="A207" t="str">
            <v>M</v>
          </cell>
          <cell r="C207">
            <v>24</v>
          </cell>
          <cell r="E207" t="str">
            <v>G026</v>
          </cell>
        </row>
        <row r="208">
          <cell r="A208" t="str">
            <v>M</v>
          </cell>
          <cell r="C208" t="str">
            <v>24</v>
          </cell>
          <cell r="E208" t="str">
            <v>M002</v>
          </cell>
        </row>
        <row r="209">
          <cell r="A209" t="str">
            <v>M</v>
          </cell>
          <cell r="C209" t="str">
            <v>24</v>
          </cell>
          <cell r="E209" t="str">
            <v>R002</v>
          </cell>
        </row>
        <row r="210">
          <cell r="A210" t="str">
            <v>M</v>
          </cell>
          <cell r="C210" t="str">
            <v>24</v>
          </cell>
          <cell r="E210" t="str">
            <v>R006</v>
          </cell>
        </row>
        <row r="211">
          <cell r="A211" t="str">
            <v>M</v>
          </cell>
          <cell r="C211" t="str">
            <v>24</v>
          </cell>
          <cell r="E211" t="str">
            <v>R011</v>
          </cell>
        </row>
        <row r="212">
          <cell r="A212" t="str">
            <v>M</v>
          </cell>
          <cell r="C212">
            <v>24</v>
          </cell>
          <cell r="E212" t="str">
            <v>H004</v>
          </cell>
        </row>
        <row r="213">
          <cell r="A213" t="str">
            <v>M</v>
          </cell>
          <cell r="C213">
            <v>24</v>
          </cell>
          <cell r="E213" t="str">
            <v>H017</v>
          </cell>
        </row>
        <row r="214">
          <cell r="A214" t="str">
            <v>M</v>
          </cell>
          <cell r="C214">
            <v>24</v>
          </cell>
          <cell r="E214" t="str">
            <v>H024</v>
          </cell>
        </row>
        <row r="215">
          <cell r="A215" t="str">
            <v>M</v>
          </cell>
          <cell r="C215">
            <v>24</v>
          </cell>
          <cell r="E215" t="str">
            <v>H001</v>
          </cell>
        </row>
        <row r="216">
          <cell r="A216" t="str">
            <v>E</v>
          </cell>
          <cell r="C216" t="str">
            <v>25</v>
          </cell>
          <cell r="E216" t="str">
            <v>E002</v>
          </cell>
        </row>
        <row r="217">
          <cell r="A217" t="str">
            <v>E</v>
          </cell>
          <cell r="C217" t="str">
            <v>25</v>
          </cell>
          <cell r="E217" t="str">
            <v>E003</v>
          </cell>
        </row>
        <row r="218">
          <cell r="A218" t="str">
            <v>E</v>
          </cell>
          <cell r="C218" t="str">
            <v>25</v>
          </cell>
          <cell r="E218" t="str">
            <v>E008</v>
          </cell>
        </row>
        <row r="219">
          <cell r="A219" t="str">
            <v>E</v>
          </cell>
          <cell r="C219" t="str">
            <v>25</v>
          </cell>
          <cell r="E219" t="str">
            <v>E009</v>
          </cell>
        </row>
        <row r="220">
          <cell r="A220" t="str">
            <v>E</v>
          </cell>
          <cell r="C220" t="str">
            <v>25</v>
          </cell>
          <cell r="E220" t="str">
            <v>E010</v>
          </cell>
        </row>
        <row r="221">
          <cell r="A221" t="str">
            <v>E</v>
          </cell>
          <cell r="C221" t="str">
            <v>25</v>
          </cell>
          <cell r="E221" t="str">
            <v>E018</v>
          </cell>
        </row>
        <row r="222">
          <cell r="A222" t="str">
            <v>E</v>
          </cell>
          <cell r="C222" t="str">
            <v>25</v>
          </cell>
          <cell r="E222" t="str">
            <v>E047</v>
          </cell>
        </row>
        <row r="223">
          <cell r="A223" t="str">
            <v>E</v>
          </cell>
          <cell r="C223" t="str">
            <v>25</v>
          </cell>
          <cell r="E223" t="str">
            <v>E044</v>
          </cell>
        </row>
        <row r="224">
          <cell r="A224" t="str">
            <v>E</v>
          </cell>
          <cell r="C224" t="str">
            <v>25</v>
          </cell>
          <cell r="E224" t="str">
            <v>E026</v>
          </cell>
        </row>
        <row r="225">
          <cell r="A225" t="str">
            <v>E</v>
          </cell>
          <cell r="C225" t="str">
            <v>25</v>
          </cell>
          <cell r="E225" t="str">
            <v>E028</v>
          </cell>
        </row>
        <row r="226">
          <cell r="A226" t="str">
            <v>E</v>
          </cell>
          <cell r="C226" t="str">
            <v>25</v>
          </cell>
          <cell r="E226" t="str">
            <v>E032</v>
          </cell>
        </row>
        <row r="227">
          <cell r="A227" t="str">
            <v>E</v>
          </cell>
          <cell r="C227" t="str">
            <v>25</v>
          </cell>
          <cell r="E227" t="str">
            <v>E033</v>
          </cell>
        </row>
        <row r="228">
          <cell r="A228" t="str">
            <v>E</v>
          </cell>
          <cell r="C228" t="str">
            <v>25</v>
          </cell>
          <cell r="E228" t="str">
            <v>E043</v>
          </cell>
        </row>
        <row r="229">
          <cell r="A229" t="str">
            <v>E</v>
          </cell>
          <cell r="C229" t="str">
            <v>25</v>
          </cell>
          <cell r="E229" t="str">
            <v>E058</v>
          </cell>
        </row>
        <row r="230">
          <cell r="A230" t="str">
            <v>E</v>
          </cell>
          <cell r="C230" t="str">
            <v>25</v>
          </cell>
          <cell r="E230" t="str">
            <v>G004</v>
          </cell>
        </row>
        <row r="231">
          <cell r="A231" t="str">
            <v>E</v>
          </cell>
          <cell r="C231" t="str">
            <v>25</v>
          </cell>
          <cell r="E231" t="str">
            <v>H006</v>
          </cell>
        </row>
        <row r="232">
          <cell r="A232" t="str">
            <v>M</v>
          </cell>
          <cell r="C232">
            <v>25</v>
          </cell>
          <cell r="E232" t="str">
            <v>G009</v>
          </cell>
        </row>
        <row r="233">
          <cell r="A233" t="str">
            <v>M</v>
          </cell>
          <cell r="C233">
            <v>25</v>
          </cell>
          <cell r="E233" t="str">
            <v>G017</v>
          </cell>
        </row>
        <row r="234">
          <cell r="A234" t="str">
            <v>M</v>
          </cell>
          <cell r="C234">
            <v>25</v>
          </cell>
          <cell r="E234" t="str">
            <v>G022</v>
          </cell>
        </row>
        <row r="235">
          <cell r="A235" t="str">
            <v>M</v>
          </cell>
          <cell r="C235">
            <v>25</v>
          </cell>
          <cell r="E235" t="str">
            <v>G026</v>
          </cell>
        </row>
        <row r="236">
          <cell r="A236" t="str">
            <v>M</v>
          </cell>
          <cell r="C236">
            <v>25</v>
          </cell>
          <cell r="E236" t="str">
            <v>H004</v>
          </cell>
        </row>
        <row r="237">
          <cell r="A237" t="str">
            <v>M</v>
          </cell>
          <cell r="C237" t="str">
            <v>25</v>
          </cell>
          <cell r="E237" t="str">
            <v>H007</v>
          </cell>
        </row>
        <row r="238">
          <cell r="A238" t="str">
            <v>M</v>
          </cell>
          <cell r="C238">
            <v>25</v>
          </cell>
          <cell r="E238" t="str">
            <v>H024</v>
          </cell>
        </row>
        <row r="239">
          <cell r="A239" t="str">
            <v>M</v>
          </cell>
          <cell r="C239">
            <v>25</v>
          </cell>
          <cell r="E239" t="str">
            <v>H001</v>
          </cell>
        </row>
        <row r="240">
          <cell r="A240" t="str">
            <v>M</v>
          </cell>
          <cell r="C240" t="str">
            <v>25</v>
          </cell>
          <cell r="E240" t="str">
            <v>M002</v>
          </cell>
        </row>
        <row r="241">
          <cell r="A241" t="str">
            <v>M</v>
          </cell>
          <cell r="C241" t="str">
            <v>25</v>
          </cell>
          <cell r="E241" t="str">
            <v>R015</v>
          </cell>
        </row>
        <row r="242">
          <cell r="A242" t="str">
            <v>M</v>
          </cell>
          <cell r="C242" t="str">
            <v>25</v>
          </cell>
          <cell r="E242" t="str">
            <v>R020</v>
          </cell>
        </row>
        <row r="243">
          <cell r="A243" t="str">
            <v>E</v>
          </cell>
          <cell r="C243" t="str">
            <v>26</v>
          </cell>
          <cell r="E243" t="str">
            <v>E002</v>
          </cell>
        </row>
        <row r="244">
          <cell r="A244" t="str">
            <v>E</v>
          </cell>
          <cell r="C244" t="str">
            <v>26</v>
          </cell>
          <cell r="E244" t="str">
            <v>E056</v>
          </cell>
        </row>
        <row r="245">
          <cell r="A245" t="str">
            <v>E</v>
          </cell>
          <cell r="C245" t="str">
            <v>26</v>
          </cell>
          <cell r="E245" t="str">
            <v>E003</v>
          </cell>
        </row>
        <row r="246">
          <cell r="A246" t="str">
            <v>E</v>
          </cell>
          <cell r="C246" t="str">
            <v>26</v>
          </cell>
          <cell r="E246" t="str">
            <v>E018</v>
          </cell>
        </row>
        <row r="247">
          <cell r="A247" t="str">
            <v>E</v>
          </cell>
          <cell r="C247" t="str">
            <v>26</v>
          </cell>
          <cell r="E247" t="str">
            <v>E044</v>
          </cell>
        </row>
        <row r="248">
          <cell r="A248" t="str">
            <v>E</v>
          </cell>
          <cell r="C248" t="str">
            <v>26</v>
          </cell>
          <cell r="E248" t="str">
            <v>E026</v>
          </cell>
        </row>
        <row r="249">
          <cell r="A249" t="str">
            <v>E</v>
          </cell>
          <cell r="C249" t="str">
            <v>26</v>
          </cell>
          <cell r="E249" t="str">
            <v>E028</v>
          </cell>
        </row>
        <row r="250">
          <cell r="A250" t="str">
            <v>E</v>
          </cell>
          <cell r="C250" t="str">
            <v>26</v>
          </cell>
          <cell r="E250" t="str">
            <v>E032</v>
          </cell>
        </row>
        <row r="251">
          <cell r="A251" t="str">
            <v>E</v>
          </cell>
          <cell r="C251" t="str">
            <v>26</v>
          </cell>
          <cell r="E251" t="str">
            <v>E033</v>
          </cell>
        </row>
        <row r="252">
          <cell r="A252" t="str">
            <v>E</v>
          </cell>
          <cell r="C252" t="str">
            <v>26</v>
          </cell>
          <cell r="E252" t="str">
            <v>E043</v>
          </cell>
        </row>
        <row r="253">
          <cell r="A253" t="str">
            <v>E</v>
          </cell>
          <cell r="C253" t="str">
            <v>26</v>
          </cell>
          <cell r="E253" t="str">
            <v>G004</v>
          </cell>
        </row>
        <row r="254">
          <cell r="A254" t="str">
            <v>E</v>
          </cell>
          <cell r="C254" t="str">
            <v>26</v>
          </cell>
          <cell r="E254" t="str">
            <v>H006</v>
          </cell>
        </row>
        <row r="255">
          <cell r="A255" t="str">
            <v>M</v>
          </cell>
          <cell r="C255">
            <v>26</v>
          </cell>
          <cell r="E255" t="str">
            <v>G009</v>
          </cell>
        </row>
        <row r="256">
          <cell r="A256" t="str">
            <v>M</v>
          </cell>
          <cell r="C256">
            <v>26</v>
          </cell>
          <cell r="E256" t="str">
            <v>G017</v>
          </cell>
        </row>
        <row r="257">
          <cell r="A257" t="str">
            <v>M</v>
          </cell>
          <cell r="C257">
            <v>26</v>
          </cell>
          <cell r="E257" t="str">
            <v>G022</v>
          </cell>
        </row>
        <row r="258">
          <cell r="A258" t="str">
            <v>M</v>
          </cell>
          <cell r="C258">
            <v>26</v>
          </cell>
          <cell r="E258" t="str">
            <v>G026</v>
          </cell>
        </row>
        <row r="259">
          <cell r="A259" t="str">
            <v>M</v>
          </cell>
          <cell r="C259">
            <v>26</v>
          </cell>
          <cell r="E259" t="str">
            <v>R024</v>
          </cell>
        </row>
        <row r="260">
          <cell r="A260" t="str">
            <v>E</v>
          </cell>
          <cell r="C260" t="str">
            <v>27</v>
          </cell>
          <cell r="E260" t="str">
            <v>E002</v>
          </cell>
        </row>
        <row r="261">
          <cell r="A261" t="str">
            <v>E</v>
          </cell>
          <cell r="C261" t="str">
            <v>27</v>
          </cell>
          <cell r="E261" t="str">
            <v>E018</v>
          </cell>
        </row>
        <row r="262">
          <cell r="A262" t="str">
            <v>E</v>
          </cell>
          <cell r="C262" t="str">
            <v>27</v>
          </cell>
          <cell r="E262" t="str">
            <v>E044</v>
          </cell>
        </row>
        <row r="263">
          <cell r="A263" t="str">
            <v>E</v>
          </cell>
          <cell r="C263" t="str">
            <v>27</v>
          </cell>
          <cell r="E263" t="str">
            <v>E026</v>
          </cell>
        </row>
        <row r="264">
          <cell r="A264" t="str">
            <v>E</v>
          </cell>
          <cell r="C264" t="str">
            <v>27</v>
          </cell>
          <cell r="E264" t="str">
            <v>E024</v>
          </cell>
        </row>
        <row r="265">
          <cell r="A265" t="str">
            <v>E</v>
          </cell>
          <cell r="C265" t="str">
            <v>27</v>
          </cell>
          <cell r="E265" t="str">
            <v>E032</v>
          </cell>
        </row>
        <row r="266">
          <cell r="A266" t="str">
            <v>E</v>
          </cell>
          <cell r="C266" t="str">
            <v>27</v>
          </cell>
          <cell r="E266" t="str">
            <v>E043</v>
          </cell>
        </row>
        <row r="267">
          <cell r="A267" t="str">
            <v>E</v>
          </cell>
          <cell r="C267" t="str">
            <v>27</v>
          </cell>
          <cell r="E267" t="str">
            <v>E028</v>
          </cell>
        </row>
        <row r="268">
          <cell r="A268" t="str">
            <v>E</v>
          </cell>
          <cell r="C268" t="str">
            <v>27</v>
          </cell>
          <cell r="E268" t="str">
            <v>G004</v>
          </cell>
        </row>
        <row r="269">
          <cell r="A269" t="str">
            <v>E</v>
          </cell>
          <cell r="C269" t="str">
            <v>27</v>
          </cell>
          <cell r="E269" t="str">
            <v>H006</v>
          </cell>
        </row>
        <row r="270">
          <cell r="A270" t="str">
            <v>M</v>
          </cell>
          <cell r="C270">
            <v>27</v>
          </cell>
          <cell r="E270" t="str">
            <v>G009</v>
          </cell>
        </row>
        <row r="271">
          <cell r="A271" t="str">
            <v>M</v>
          </cell>
          <cell r="C271">
            <v>27</v>
          </cell>
          <cell r="E271" t="str">
            <v>G017</v>
          </cell>
        </row>
        <row r="272">
          <cell r="A272" t="str">
            <v>M</v>
          </cell>
          <cell r="C272">
            <v>27</v>
          </cell>
          <cell r="E272" t="str">
            <v>G022</v>
          </cell>
        </row>
        <row r="273">
          <cell r="A273" t="str">
            <v>M</v>
          </cell>
          <cell r="C273" t="str">
            <v>27</v>
          </cell>
          <cell r="E273" t="str">
            <v>G026</v>
          </cell>
        </row>
        <row r="274">
          <cell r="A274" t="str">
            <v>M</v>
          </cell>
          <cell r="C274" t="str">
            <v>27</v>
          </cell>
          <cell r="E274" t="str">
            <v>F124</v>
          </cell>
        </row>
        <row r="275">
          <cell r="A275" t="str">
            <v>M</v>
          </cell>
          <cell r="C275">
            <v>27</v>
          </cell>
          <cell r="E275" t="str">
            <v>H004</v>
          </cell>
        </row>
        <row r="276">
          <cell r="A276" t="str">
            <v>M</v>
          </cell>
          <cell r="C276" t="str">
            <v>27</v>
          </cell>
          <cell r="E276" t="str">
            <v>H017</v>
          </cell>
        </row>
        <row r="277">
          <cell r="A277" t="str">
            <v>M</v>
          </cell>
          <cell r="C277">
            <v>27</v>
          </cell>
          <cell r="E277" t="str">
            <v>H024</v>
          </cell>
        </row>
        <row r="278">
          <cell r="A278" t="str">
            <v>M</v>
          </cell>
          <cell r="C278">
            <v>27</v>
          </cell>
          <cell r="E278" t="str">
            <v>H001</v>
          </cell>
        </row>
        <row r="279">
          <cell r="A279" t="str">
            <v>M</v>
          </cell>
          <cell r="C279" t="str">
            <v>27</v>
          </cell>
          <cell r="E279" t="str">
            <v>M006</v>
          </cell>
        </row>
        <row r="280">
          <cell r="A280" t="str">
            <v>M</v>
          </cell>
          <cell r="C280">
            <v>28</v>
          </cell>
          <cell r="E280" t="str">
            <v>G002</v>
          </cell>
        </row>
        <row r="281">
          <cell r="A281" t="str">
            <v>M</v>
          </cell>
          <cell r="C281">
            <v>28</v>
          </cell>
          <cell r="E281" t="str">
            <v>G009</v>
          </cell>
        </row>
        <row r="282">
          <cell r="A282" t="str">
            <v>M</v>
          </cell>
          <cell r="C282" t="str">
            <v>28</v>
          </cell>
          <cell r="E282" t="str">
            <v>G017</v>
          </cell>
        </row>
        <row r="283">
          <cell r="A283" t="str">
            <v>M</v>
          </cell>
          <cell r="C283" t="str">
            <v>28</v>
          </cell>
          <cell r="E283" t="str">
            <v>G022</v>
          </cell>
        </row>
        <row r="284">
          <cell r="A284" t="str">
            <v>M</v>
          </cell>
          <cell r="C284" t="str">
            <v>28</v>
          </cell>
          <cell r="E284" t="str">
            <v>G026</v>
          </cell>
        </row>
        <row r="285">
          <cell r="A285" t="str">
            <v>M</v>
          </cell>
          <cell r="C285">
            <v>28</v>
          </cell>
          <cell r="E285" t="str">
            <v>H004</v>
          </cell>
        </row>
        <row r="286">
          <cell r="A286" t="str">
            <v>M</v>
          </cell>
          <cell r="C286" t="str">
            <v>28</v>
          </cell>
          <cell r="E286" t="str">
            <v>H007</v>
          </cell>
        </row>
        <row r="287">
          <cell r="A287" t="str">
            <v>M</v>
          </cell>
          <cell r="C287" t="str">
            <v>28</v>
          </cell>
          <cell r="E287" t="str">
            <v>H024</v>
          </cell>
        </row>
        <row r="288">
          <cell r="A288" t="str">
            <v>M</v>
          </cell>
          <cell r="C288" t="str">
            <v>28</v>
          </cell>
          <cell r="E288" t="str">
            <v>H017</v>
          </cell>
        </row>
        <row r="289">
          <cell r="A289" t="str">
            <v>M</v>
          </cell>
          <cell r="C289">
            <v>28</v>
          </cell>
          <cell r="E289" t="str">
            <v>H001</v>
          </cell>
        </row>
        <row r="290">
          <cell r="A290" t="str">
            <v>M</v>
          </cell>
          <cell r="C290">
            <v>28</v>
          </cell>
          <cell r="E290" t="str">
            <v>J002</v>
          </cell>
        </row>
        <row r="291">
          <cell r="A291" t="str">
            <v>M</v>
          </cell>
          <cell r="C291" t="str">
            <v>28</v>
          </cell>
          <cell r="E291" t="str">
            <v>J004</v>
          </cell>
        </row>
        <row r="292">
          <cell r="A292" t="str">
            <v>M</v>
          </cell>
          <cell r="C292">
            <v>28</v>
          </cell>
          <cell r="E292" t="str">
            <v>F049</v>
          </cell>
        </row>
        <row r="293">
          <cell r="A293" t="str">
            <v>M</v>
          </cell>
          <cell r="C293">
            <v>28</v>
          </cell>
          <cell r="E293" t="str">
            <v>F001</v>
          </cell>
        </row>
        <row r="294">
          <cell r="A294" t="str">
            <v>M</v>
          </cell>
          <cell r="C294" t="str">
            <v>28</v>
          </cell>
          <cell r="E294" t="str">
            <v>L000</v>
          </cell>
        </row>
        <row r="295">
          <cell r="A295" t="str">
            <v>M</v>
          </cell>
          <cell r="C295" t="str">
            <v>28</v>
          </cell>
          <cell r="E295" t="str">
            <v>L003</v>
          </cell>
        </row>
        <row r="296">
          <cell r="A296" t="str">
            <v>M</v>
          </cell>
          <cell r="C296" t="str">
            <v>28</v>
          </cell>
          <cell r="E296" t="str">
            <v>L005</v>
          </cell>
        </row>
        <row r="297">
          <cell r="A297" t="str">
            <v>M</v>
          </cell>
          <cell r="C297" t="str">
            <v>28</v>
          </cell>
          <cell r="E297" t="str">
            <v>L006</v>
          </cell>
        </row>
        <row r="298">
          <cell r="A298" t="str">
            <v>M</v>
          </cell>
          <cell r="C298" t="str">
            <v>28</v>
          </cell>
          <cell r="E298" t="str">
            <v>L007</v>
          </cell>
        </row>
        <row r="299">
          <cell r="A299" t="str">
            <v>M</v>
          </cell>
          <cell r="C299" t="str">
            <v>28</v>
          </cell>
          <cell r="E299" t="str">
            <v>L010</v>
          </cell>
        </row>
        <row r="300">
          <cell r="A300" t="str">
            <v>M</v>
          </cell>
          <cell r="C300">
            <v>28</v>
          </cell>
          <cell r="E300" t="str">
            <v>L021</v>
          </cell>
        </row>
        <row r="301">
          <cell r="A301" t="str">
            <v>M</v>
          </cell>
          <cell r="C301">
            <v>28</v>
          </cell>
          <cell r="E301" t="str">
            <v>L150</v>
          </cell>
        </row>
        <row r="302">
          <cell r="A302" t="str">
            <v>M</v>
          </cell>
          <cell r="C302">
            <v>28</v>
          </cell>
          <cell r="E302" t="str">
            <v>L151</v>
          </cell>
        </row>
        <row r="303">
          <cell r="A303" t="str">
            <v>E</v>
          </cell>
          <cell r="C303" t="str">
            <v>29</v>
          </cell>
          <cell r="E303" t="str">
            <v>E044</v>
          </cell>
        </row>
        <row r="304">
          <cell r="A304" t="str">
            <v>E</v>
          </cell>
          <cell r="C304" t="str">
            <v>29</v>
          </cell>
          <cell r="E304" t="str">
            <v>E026</v>
          </cell>
        </row>
        <row r="305">
          <cell r="A305" t="str">
            <v>E</v>
          </cell>
          <cell r="C305" t="str">
            <v>29</v>
          </cell>
          <cell r="E305" t="str">
            <v>E018</v>
          </cell>
        </row>
        <row r="306">
          <cell r="A306" t="str">
            <v>E</v>
          </cell>
          <cell r="C306" t="str">
            <v>29</v>
          </cell>
          <cell r="E306" t="str">
            <v>G004</v>
          </cell>
        </row>
        <row r="307">
          <cell r="A307" t="str">
            <v>E</v>
          </cell>
          <cell r="C307" t="str">
            <v>30</v>
          </cell>
          <cell r="E307" t="str">
            <v>G001</v>
          </cell>
        </row>
        <row r="308">
          <cell r="A308" t="str">
            <v>E</v>
          </cell>
          <cell r="C308" t="str">
            <v>30</v>
          </cell>
          <cell r="E308" t="str">
            <v>G003</v>
          </cell>
        </row>
        <row r="309">
          <cell r="A309" t="str">
            <v>E</v>
          </cell>
          <cell r="C309" t="str">
            <v>30</v>
          </cell>
          <cell r="E309" t="str">
            <v>G004</v>
          </cell>
        </row>
        <row r="310">
          <cell r="A310" t="str">
            <v>E</v>
          </cell>
          <cell r="C310" t="str">
            <v>30</v>
          </cell>
          <cell r="E310" t="str">
            <v>G009</v>
          </cell>
        </row>
        <row r="311">
          <cell r="A311" t="str">
            <v>E</v>
          </cell>
          <cell r="C311" t="str">
            <v>30</v>
          </cell>
          <cell r="E311" t="str">
            <v>G026</v>
          </cell>
        </row>
        <row r="312">
          <cell r="A312" t="str">
            <v>E</v>
          </cell>
          <cell r="C312" t="str">
            <v>30</v>
          </cell>
          <cell r="E312" t="str">
            <v>L000</v>
          </cell>
        </row>
        <row r="313">
          <cell r="A313" t="str">
            <v>E</v>
          </cell>
          <cell r="C313" t="str">
            <v>30</v>
          </cell>
          <cell r="E313" t="str">
            <v>L003</v>
          </cell>
        </row>
        <row r="314">
          <cell r="A314" t="str">
            <v>E</v>
          </cell>
          <cell r="C314" t="str">
            <v>30</v>
          </cell>
          <cell r="E314" t="str">
            <v>L005</v>
          </cell>
        </row>
        <row r="315">
          <cell r="A315" t="str">
            <v>E</v>
          </cell>
          <cell r="C315" t="str">
            <v>30</v>
          </cell>
          <cell r="E315" t="str">
            <v>L006</v>
          </cell>
        </row>
        <row r="316">
          <cell r="A316" t="str">
            <v>E</v>
          </cell>
          <cell r="C316" t="str">
            <v>30</v>
          </cell>
          <cell r="E316" t="str">
            <v>L007</v>
          </cell>
        </row>
        <row r="317">
          <cell r="A317" t="str">
            <v>E</v>
          </cell>
          <cell r="C317" t="str">
            <v>30</v>
          </cell>
          <cell r="E317" t="str">
            <v>L010</v>
          </cell>
        </row>
        <row r="318">
          <cell r="A318" t="str">
            <v>E</v>
          </cell>
          <cell r="C318" t="str">
            <v>30</v>
          </cell>
          <cell r="E318" t="str">
            <v>L021</v>
          </cell>
        </row>
        <row r="319">
          <cell r="A319" t="str">
            <v>E</v>
          </cell>
          <cell r="C319" t="str">
            <v>30</v>
          </cell>
          <cell r="E319" t="str">
            <v>L150</v>
          </cell>
        </row>
        <row r="320">
          <cell r="A320" t="str">
            <v>E</v>
          </cell>
          <cell r="C320" t="str">
            <v>30</v>
          </cell>
          <cell r="E320" t="str">
            <v>L151</v>
          </cell>
        </row>
        <row r="321">
          <cell r="A321" t="str">
            <v>E</v>
          </cell>
          <cell r="C321" t="str">
            <v>30</v>
          </cell>
          <cell r="E321" t="str">
            <v>F049</v>
          </cell>
        </row>
        <row r="322">
          <cell r="A322" t="str">
            <v>E</v>
          </cell>
          <cell r="C322" t="str">
            <v>31</v>
          </cell>
          <cell r="E322" t="str">
            <v>G001</v>
          </cell>
        </row>
        <row r="323">
          <cell r="A323" t="str">
            <v>E</v>
          </cell>
          <cell r="C323" t="str">
            <v>31</v>
          </cell>
          <cell r="E323" t="str">
            <v>G003</v>
          </cell>
        </row>
        <row r="324">
          <cell r="A324" t="str">
            <v>E</v>
          </cell>
          <cell r="C324" t="str">
            <v>31</v>
          </cell>
          <cell r="E324" t="str">
            <v>G004</v>
          </cell>
        </row>
        <row r="325">
          <cell r="A325" t="str">
            <v>E</v>
          </cell>
          <cell r="C325" t="str">
            <v>31</v>
          </cell>
          <cell r="E325" t="str">
            <v>G009</v>
          </cell>
        </row>
        <row r="326">
          <cell r="A326" t="str">
            <v>E</v>
          </cell>
          <cell r="C326" t="str">
            <v>31</v>
          </cell>
          <cell r="E326" t="str">
            <v>G026</v>
          </cell>
        </row>
        <row r="327">
          <cell r="A327" t="str">
            <v>E</v>
          </cell>
          <cell r="C327" t="str">
            <v>31</v>
          </cell>
          <cell r="E327" t="str">
            <v>L000</v>
          </cell>
        </row>
        <row r="328">
          <cell r="A328" t="str">
            <v>E</v>
          </cell>
          <cell r="C328" t="str">
            <v>31</v>
          </cell>
          <cell r="E328" t="str">
            <v>L003</v>
          </cell>
        </row>
        <row r="329">
          <cell r="A329" t="str">
            <v>E</v>
          </cell>
          <cell r="C329" t="str">
            <v>31</v>
          </cell>
          <cell r="E329" t="str">
            <v>L005</v>
          </cell>
        </row>
        <row r="330">
          <cell r="A330" t="str">
            <v>E</v>
          </cell>
          <cell r="C330" t="str">
            <v>31</v>
          </cell>
          <cell r="E330" t="str">
            <v>L006</v>
          </cell>
        </row>
        <row r="331">
          <cell r="A331" t="str">
            <v>E</v>
          </cell>
          <cell r="C331" t="str">
            <v>31</v>
          </cell>
          <cell r="E331" t="str">
            <v>L007</v>
          </cell>
        </row>
        <row r="332">
          <cell r="A332" t="str">
            <v>E</v>
          </cell>
          <cell r="C332" t="str">
            <v>31</v>
          </cell>
          <cell r="E332" t="str">
            <v>L010</v>
          </cell>
        </row>
        <row r="333">
          <cell r="A333" t="str">
            <v>E</v>
          </cell>
          <cell r="C333" t="str">
            <v>31</v>
          </cell>
          <cell r="E333" t="str">
            <v>L021</v>
          </cell>
        </row>
        <row r="334">
          <cell r="A334" t="str">
            <v>E</v>
          </cell>
          <cell r="C334" t="str">
            <v>31</v>
          </cell>
          <cell r="E334" t="str">
            <v>L150</v>
          </cell>
        </row>
        <row r="335">
          <cell r="A335" t="str">
            <v>E</v>
          </cell>
          <cell r="C335" t="str">
            <v>31</v>
          </cell>
          <cell r="E335" t="str">
            <v>L151</v>
          </cell>
        </row>
        <row r="336">
          <cell r="A336" t="str">
            <v>E</v>
          </cell>
          <cell r="C336" t="str">
            <v>31</v>
          </cell>
          <cell r="E336" t="str">
            <v>F049</v>
          </cell>
        </row>
        <row r="337">
          <cell r="A337" t="str">
            <v>E</v>
          </cell>
          <cell r="C337">
            <v>40</v>
          </cell>
          <cell r="E337" t="str">
            <v>G002</v>
          </cell>
        </row>
        <row r="338">
          <cell r="A338" t="str">
            <v>E</v>
          </cell>
          <cell r="C338">
            <v>40</v>
          </cell>
          <cell r="E338" t="str">
            <v>G022</v>
          </cell>
        </row>
        <row r="339">
          <cell r="A339" t="str">
            <v>E</v>
          </cell>
          <cell r="C339" t="str">
            <v>40</v>
          </cell>
          <cell r="E339" t="str">
            <v>G026</v>
          </cell>
        </row>
        <row r="340">
          <cell r="A340" t="str">
            <v>E</v>
          </cell>
          <cell r="C340" t="str">
            <v>40</v>
          </cell>
          <cell r="E340" t="str">
            <v>G033</v>
          </cell>
        </row>
        <row r="341">
          <cell r="A341" t="str">
            <v>E</v>
          </cell>
          <cell r="C341" t="str">
            <v>40</v>
          </cell>
          <cell r="E341" t="str">
            <v>G034</v>
          </cell>
        </row>
        <row r="342">
          <cell r="A342" t="str">
            <v>E</v>
          </cell>
          <cell r="C342" t="str">
            <v>40</v>
          </cell>
          <cell r="E342" t="str">
            <v>H017</v>
          </cell>
        </row>
        <row r="343">
          <cell r="A343" t="str">
            <v>E</v>
          </cell>
          <cell r="C343">
            <v>40</v>
          </cell>
          <cell r="E343" t="str">
            <v>F049</v>
          </cell>
        </row>
        <row r="344">
          <cell r="A344" t="str">
            <v>E</v>
          </cell>
          <cell r="C344">
            <v>40</v>
          </cell>
          <cell r="E344" t="str">
            <v>F001</v>
          </cell>
        </row>
        <row r="345">
          <cell r="A345" t="str">
            <v>E</v>
          </cell>
          <cell r="C345">
            <v>40</v>
          </cell>
          <cell r="E345" t="str">
            <v>J002</v>
          </cell>
        </row>
        <row r="346">
          <cell r="A346" t="str">
            <v>E</v>
          </cell>
          <cell r="C346">
            <v>40</v>
          </cell>
          <cell r="E346" t="str">
            <v>J003</v>
          </cell>
        </row>
        <row r="347">
          <cell r="A347" t="str">
            <v>E</v>
          </cell>
          <cell r="C347" t="str">
            <v>40</v>
          </cell>
          <cell r="E347" t="str">
            <v>L000</v>
          </cell>
        </row>
        <row r="348">
          <cell r="A348" t="str">
            <v>E</v>
          </cell>
          <cell r="C348" t="str">
            <v>40</v>
          </cell>
          <cell r="E348" t="str">
            <v>L003</v>
          </cell>
        </row>
        <row r="349">
          <cell r="A349" t="str">
            <v>E</v>
          </cell>
          <cell r="C349" t="str">
            <v>40</v>
          </cell>
          <cell r="E349" t="str">
            <v>L006</v>
          </cell>
        </row>
        <row r="350">
          <cell r="A350" t="str">
            <v>E</v>
          </cell>
          <cell r="C350" t="str">
            <v>40</v>
          </cell>
          <cell r="E350" t="str">
            <v>L007</v>
          </cell>
        </row>
        <row r="351">
          <cell r="A351" t="str">
            <v>E</v>
          </cell>
          <cell r="C351" t="str">
            <v>40</v>
          </cell>
          <cell r="E351" t="str">
            <v>L021</v>
          </cell>
        </row>
        <row r="352">
          <cell r="A352" t="str">
            <v>E</v>
          </cell>
          <cell r="C352" t="str">
            <v>40</v>
          </cell>
          <cell r="E352" t="str">
            <v>L010</v>
          </cell>
        </row>
        <row r="353">
          <cell r="A353" t="str">
            <v>E</v>
          </cell>
          <cell r="C353" t="str">
            <v>41</v>
          </cell>
          <cell r="E353" t="str">
            <v>E002</v>
          </cell>
        </row>
        <row r="354">
          <cell r="A354" t="str">
            <v>E</v>
          </cell>
          <cell r="C354" t="str">
            <v>41</v>
          </cell>
          <cell r="E354" t="str">
            <v>E018</v>
          </cell>
        </row>
        <row r="355">
          <cell r="A355" t="str">
            <v>E</v>
          </cell>
          <cell r="C355" t="str">
            <v>41</v>
          </cell>
          <cell r="E355" t="str">
            <v>E026</v>
          </cell>
        </row>
        <row r="356">
          <cell r="A356" t="str">
            <v>E</v>
          </cell>
          <cell r="C356" t="str">
            <v>41</v>
          </cell>
          <cell r="E356" t="str">
            <v>E028</v>
          </cell>
        </row>
        <row r="357">
          <cell r="A357" t="str">
            <v>E</v>
          </cell>
          <cell r="C357" t="str">
            <v>41</v>
          </cell>
          <cell r="E357" t="str">
            <v>E043</v>
          </cell>
        </row>
        <row r="358">
          <cell r="A358" t="str">
            <v>E</v>
          </cell>
          <cell r="C358" t="str">
            <v>41</v>
          </cell>
          <cell r="E358" t="str">
            <v>G000</v>
          </cell>
        </row>
        <row r="359">
          <cell r="A359" t="str">
            <v>E</v>
          </cell>
          <cell r="C359" t="str">
            <v>41</v>
          </cell>
          <cell r="E359" t="str">
            <v>G004</v>
          </cell>
        </row>
        <row r="360">
          <cell r="A360" t="str">
            <v>E</v>
          </cell>
          <cell r="C360" t="str">
            <v>41</v>
          </cell>
          <cell r="E360" t="str">
            <v>G009</v>
          </cell>
        </row>
        <row r="361">
          <cell r="A361" t="str">
            <v>E</v>
          </cell>
          <cell r="C361" t="str">
            <v>41</v>
          </cell>
          <cell r="E361" t="str">
            <v>H006</v>
          </cell>
        </row>
        <row r="362">
          <cell r="A362" t="str">
            <v>E</v>
          </cell>
          <cell r="C362" t="str">
            <v>41A</v>
          </cell>
          <cell r="E362" t="str">
            <v>E002</v>
          </cell>
        </row>
        <row r="363">
          <cell r="A363" t="str">
            <v>E</v>
          </cell>
          <cell r="C363" t="str">
            <v>41A</v>
          </cell>
          <cell r="E363" t="str">
            <v>E018</v>
          </cell>
        </row>
        <row r="364">
          <cell r="A364" t="str">
            <v>E</v>
          </cell>
          <cell r="C364" t="str">
            <v>41A</v>
          </cell>
          <cell r="E364" t="str">
            <v>E026</v>
          </cell>
        </row>
        <row r="365">
          <cell r="A365" t="str">
            <v>E</v>
          </cell>
          <cell r="C365" t="str">
            <v>41A</v>
          </cell>
          <cell r="E365" t="str">
            <v>E028</v>
          </cell>
        </row>
        <row r="366">
          <cell r="A366" t="str">
            <v>E</v>
          </cell>
          <cell r="C366" t="str">
            <v>41A</v>
          </cell>
          <cell r="E366" t="str">
            <v>E043</v>
          </cell>
        </row>
        <row r="367">
          <cell r="A367" t="str">
            <v>E</v>
          </cell>
          <cell r="C367" t="str">
            <v>41A</v>
          </cell>
          <cell r="E367" t="str">
            <v>G004</v>
          </cell>
        </row>
        <row r="368">
          <cell r="A368" t="str">
            <v>E</v>
          </cell>
          <cell r="C368" t="str">
            <v>41A</v>
          </cell>
          <cell r="E368" t="str">
            <v>H006</v>
          </cell>
        </row>
        <row r="369">
          <cell r="A369" t="str">
            <v>E</v>
          </cell>
          <cell r="C369" t="str">
            <v>42</v>
          </cell>
          <cell r="E369" t="str">
            <v>G002</v>
          </cell>
        </row>
        <row r="370">
          <cell r="A370" t="str">
            <v>E</v>
          </cell>
          <cell r="C370" t="str">
            <v>42</v>
          </cell>
          <cell r="E370" t="str">
            <v>G004</v>
          </cell>
        </row>
        <row r="371">
          <cell r="A371" t="str">
            <v>E</v>
          </cell>
          <cell r="C371" t="str">
            <v>42</v>
          </cell>
          <cell r="E371" t="str">
            <v>Z001</v>
          </cell>
        </row>
        <row r="372">
          <cell r="A372" t="str">
            <v>E</v>
          </cell>
          <cell r="C372" t="str">
            <v>42</v>
          </cell>
          <cell r="E372" t="str">
            <v>Z002</v>
          </cell>
        </row>
        <row r="373">
          <cell r="A373" t="str">
            <v>E</v>
          </cell>
          <cell r="C373" t="str">
            <v>42</v>
          </cell>
          <cell r="E373" t="str">
            <v>Z003</v>
          </cell>
        </row>
        <row r="374">
          <cell r="A374" t="str">
            <v>E</v>
          </cell>
          <cell r="C374" t="str">
            <v>42</v>
          </cell>
          <cell r="E374" t="str">
            <v>Z004</v>
          </cell>
        </row>
        <row r="375">
          <cell r="A375" t="str">
            <v>E</v>
          </cell>
          <cell r="C375" t="str">
            <v>42</v>
          </cell>
          <cell r="E375" t="str">
            <v>Z005</v>
          </cell>
        </row>
        <row r="376">
          <cell r="A376" t="str">
            <v>E</v>
          </cell>
          <cell r="C376" t="str">
            <v>43</v>
          </cell>
          <cell r="E376" t="str">
            <v>G002</v>
          </cell>
        </row>
        <row r="377">
          <cell r="A377" t="str">
            <v>E</v>
          </cell>
          <cell r="C377" t="str">
            <v>43</v>
          </cell>
          <cell r="E377" t="str">
            <v>G003</v>
          </cell>
        </row>
        <row r="378">
          <cell r="A378" t="str">
            <v>E</v>
          </cell>
          <cell r="C378" t="str">
            <v>43</v>
          </cell>
          <cell r="E378" t="str">
            <v>G004</v>
          </cell>
        </row>
        <row r="379">
          <cell r="A379" t="str">
            <v>E</v>
          </cell>
          <cell r="C379" t="str">
            <v>43</v>
          </cell>
          <cell r="E379" t="str">
            <v>G005</v>
          </cell>
        </row>
        <row r="380">
          <cell r="A380" t="str">
            <v>E</v>
          </cell>
          <cell r="C380">
            <v>44</v>
          </cell>
          <cell r="E380" t="str">
            <v>G006</v>
          </cell>
        </row>
        <row r="381">
          <cell r="A381" t="str">
            <v>E</v>
          </cell>
          <cell r="C381">
            <v>44</v>
          </cell>
          <cell r="E381" t="str">
            <v>G007</v>
          </cell>
        </row>
        <row r="382">
          <cell r="A382" t="str">
            <v>E</v>
          </cell>
          <cell r="C382" t="str">
            <v>43</v>
          </cell>
          <cell r="E382" t="str">
            <v>G009</v>
          </cell>
        </row>
        <row r="383">
          <cell r="A383" t="str">
            <v>E</v>
          </cell>
          <cell r="C383" t="str">
            <v>43</v>
          </cell>
          <cell r="E383" t="str">
            <v>G010</v>
          </cell>
        </row>
        <row r="384">
          <cell r="A384" t="str">
            <v>E</v>
          </cell>
          <cell r="C384" t="str">
            <v>43</v>
          </cell>
          <cell r="E384" t="str">
            <v>G027</v>
          </cell>
        </row>
        <row r="385">
          <cell r="A385" t="str">
            <v>E</v>
          </cell>
          <cell r="C385" t="str">
            <v>43</v>
          </cell>
          <cell r="E385" t="str">
            <v>H007</v>
          </cell>
        </row>
        <row r="386">
          <cell r="A386" t="str">
            <v>E</v>
          </cell>
          <cell r="C386" t="str">
            <v>44</v>
          </cell>
          <cell r="E386" t="str">
            <v>E004</v>
          </cell>
        </row>
        <row r="387">
          <cell r="A387" t="str">
            <v>E</v>
          </cell>
          <cell r="C387" t="str">
            <v>44</v>
          </cell>
          <cell r="E387" t="str">
            <v>E018</v>
          </cell>
        </row>
        <row r="388">
          <cell r="A388" t="str">
            <v>E</v>
          </cell>
          <cell r="C388" t="str">
            <v>44</v>
          </cell>
          <cell r="E388" t="str">
            <v>E026</v>
          </cell>
        </row>
        <row r="389">
          <cell r="A389" t="str">
            <v>E</v>
          </cell>
          <cell r="C389" t="str">
            <v>44</v>
          </cell>
          <cell r="E389" t="str">
            <v>E029</v>
          </cell>
        </row>
        <row r="390">
          <cell r="A390" t="str">
            <v>E</v>
          </cell>
          <cell r="C390" t="str">
            <v>44</v>
          </cell>
          <cell r="E390" t="str">
            <v>E032</v>
          </cell>
        </row>
        <row r="391">
          <cell r="A391" t="str">
            <v>E</v>
          </cell>
          <cell r="C391" t="str">
            <v>44</v>
          </cell>
          <cell r="E391" t="str">
            <v>E048</v>
          </cell>
        </row>
        <row r="392">
          <cell r="A392" t="str">
            <v>E</v>
          </cell>
          <cell r="C392" t="str">
            <v>44</v>
          </cell>
          <cell r="E392" t="str">
            <v>G012</v>
          </cell>
        </row>
        <row r="393">
          <cell r="A393" t="str">
            <v>E</v>
          </cell>
          <cell r="C393" t="str">
            <v>44</v>
          </cell>
          <cell r="E393" t="str">
            <v>G017</v>
          </cell>
        </row>
        <row r="394">
          <cell r="A394" t="str">
            <v>E</v>
          </cell>
          <cell r="C394" t="str">
            <v>44</v>
          </cell>
          <cell r="E394" t="str">
            <v>H043</v>
          </cell>
        </row>
        <row r="395">
          <cell r="A395" t="str">
            <v>E</v>
          </cell>
          <cell r="C395" t="str">
            <v>44</v>
          </cell>
          <cell r="E395" t="str">
            <v>H014</v>
          </cell>
        </row>
        <row r="396">
          <cell r="A396" t="str">
            <v>E</v>
          </cell>
          <cell r="C396" t="str">
            <v>45</v>
          </cell>
          <cell r="E396" t="str">
            <v>E025</v>
          </cell>
        </row>
        <row r="397">
          <cell r="A397" t="str">
            <v>E</v>
          </cell>
          <cell r="C397" t="str">
            <v>45</v>
          </cell>
          <cell r="E397" t="str">
            <v>E026</v>
          </cell>
        </row>
        <row r="398">
          <cell r="A398" t="str">
            <v>E</v>
          </cell>
          <cell r="C398" t="str">
            <v>45</v>
          </cell>
          <cell r="E398" t="str">
            <v>E032</v>
          </cell>
        </row>
        <row r="399">
          <cell r="A399" t="str">
            <v>E</v>
          </cell>
          <cell r="C399" t="str">
            <v>45</v>
          </cell>
          <cell r="E399" t="str">
            <v>E038</v>
          </cell>
        </row>
        <row r="400">
          <cell r="A400" t="str">
            <v>E</v>
          </cell>
          <cell r="C400" t="str">
            <v>45</v>
          </cell>
          <cell r="E400" t="str">
            <v>G004</v>
          </cell>
        </row>
        <row r="401">
          <cell r="A401" t="str">
            <v>E</v>
          </cell>
          <cell r="C401" t="str">
            <v>45</v>
          </cell>
          <cell r="E401" t="str">
            <v>G009</v>
          </cell>
        </row>
        <row r="402">
          <cell r="A402" t="str">
            <v>E</v>
          </cell>
          <cell r="C402" t="str">
            <v>45</v>
          </cell>
          <cell r="E402" t="str">
            <v>G001</v>
          </cell>
        </row>
        <row r="403">
          <cell r="A403" t="str">
            <v>E</v>
          </cell>
          <cell r="C403" t="str">
            <v>45</v>
          </cell>
          <cell r="E403" t="str">
            <v>G017</v>
          </cell>
        </row>
        <row r="404">
          <cell r="A404" t="str">
            <v>E</v>
          </cell>
          <cell r="C404" t="str">
            <v>46</v>
          </cell>
          <cell r="E404" t="str">
            <v>E018</v>
          </cell>
        </row>
        <row r="405">
          <cell r="A405" t="str">
            <v>E</v>
          </cell>
          <cell r="C405" t="str">
            <v>46</v>
          </cell>
          <cell r="E405" t="str">
            <v>E019</v>
          </cell>
        </row>
        <row r="406">
          <cell r="A406" t="str">
            <v>E</v>
          </cell>
          <cell r="C406" t="str">
            <v>46</v>
          </cell>
          <cell r="E406" t="str">
            <v>E032</v>
          </cell>
        </row>
        <row r="407">
          <cell r="A407" t="str">
            <v>E</v>
          </cell>
          <cell r="C407" t="str">
            <v>46</v>
          </cell>
          <cell r="E407" t="str">
            <v>E033</v>
          </cell>
        </row>
        <row r="408">
          <cell r="A408" t="str">
            <v>E</v>
          </cell>
          <cell r="C408" t="str">
            <v>46</v>
          </cell>
          <cell r="E408" t="str">
            <v>G004</v>
          </cell>
        </row>
        <row r="409">
          <cell r="A409" t="str">
            <v>E</v>
          </cell>
          <cell r="C409" t="str">
            <v>46</v>
          </cell>
          <cell r="E409" t="str">
            <v>G009</v>
          </cell>
        </row>
        <row r="410">
          <cell r="A410" t="str">
            <v>E</v>
          </cell>
          <cell r="C410" t="str">
            <v>46</v>
          </cell>
          <cell r="E410" t="str">
            <v>G017</v>
          </cell>
        </row>
        <row r="411">
          <cell r="A411" t="str">
            <v>E</v>
          </cell>
          <cell r="C411" t="str">
            <v>46</v>
          </cell>
          <cell r="E411" t="str">
            <v>G001</v>
          </cell>
        </row>
        <row r="412">
          <cell r="A412" t="str">
            <v>E</v>
          </cell>
          <cell r="C412">
            <v>49</v>
          </cell>
          <cell r="E412" t="str">
            <v>E018</v>
          </cell>
        </row>
        <row r="413">
          <cell r="A413" t="str">
            <v>E</v>
          </cell>
          <cell r="C413">
            <v>49</v>
          </cell>
          <cell r="E413" t="str">
            <v>E026</v>
          </cell>
        </row>
        <row r="414">
          <cell r="A414" t="str">
            <v>E</v>
          </cell>
          <cell r="C414">
            <v>49</v>
          </cell>
          <cell r="E414" t="str">
            <v>G009</v>
          </cell>
        </row>
        <row r="415">
          <cell r="A415" t="str">
            <v>E</v>
          </cell>
          <cell r="C415">
            <v>49</v>
          </cell>
          <cell r="E415" t="str">
            <v>G026</v>
          </cell>
        </row>
        <row r="416">
          <cell r="A416" t="str">
            <v>A</v>
          </cell>
          <cell r="C416" t="str">
            <v>60</v>
          </cell>
          <cell r="E416" t="str">
            <v>A099</v>
          </cell>
        </row>
        <row r="417">
          <cell r="A417" t="str">
            <v>A</v>
          </cell>
          <cell r="C417" t="str">
            <v>60</v>
          </cell>
          <cell r="E417" t="str">
            <v>F004</v>
          </cell>
        </row>
        <row r="418">
          <cell r="A418" t="str">
            <v>A</v>
          </cell>
          <cell r="C418" t="str">
            <v>60</v>
          </cell>
          <cell r="E418" t="str">
            <v>F005</v>
          </cell>
        </row>
        <row r="419">
          <cell r="A419" t="str">
            <v>A</v>
          </cell>
          <cell r="C419" t="str">
            <v>60</v>
          </cell>
          <cell r="E419" t="str">
            <v>F016</v>
          </cell>
        </row>
        <row r="420">
          <cell r="A420" t="str">
            <v>A</v>
          </cell>
          <cell r="C420" t="str">
            <v>60</v>
          </cell>
          <cell r="E420" t="str">
            <v>F026</v>
          </cell>
        </row>
        <row r="421">
          <cell r="A421" t="str">
            <v>A</v>
          </cell>
          <cell r="C421" t="str">
            <v>60</v>
          </cell>
          <cell r="E421" t="str">
            <v>F044</v>
          </cell>
        </row>
        <row r="422">
          <cell r="A422" t="str">
            <v>A</v>
          </cell>
          <cell r="C422" t="str">
            <v>60</v>
          </cell>
          <cell r="E422" t="str">
            <v>F049</v>
          </cell>
        </row>
        <row r="423">
          <cell r="A423" t="str">
            <v>A</v>
          </cell>
          <cell r="C423" t="str">
            <v>60</v>
          </cell>
          <cell r="E423" t="str">
            <v>F067</v>
          </cell>
        </row>
        <row r="424">
          <cell r="A424" t="str">
            <v>A</v>
          </cell>
          <cell r="C424" t="str">
            <v>60</v>
          </cell>
          <cell r="E424" t="str">
            <v>F006</v>
          </cell>
        </row>
        <row r="425">
          <cell r="A425" t="str">
            <v>A</v>
          </cell>
          <cell r="C425">
            <v>60</v>
          </cell>
          <cell r="E425" t="str">
            <v>F007</v>
          </cell>
        </row>
        <row r="426">
          <cell r="A426" t="str">
            <v>A</v>
          </cell>
          <cell r="C426" t="str">
            <v>60</v>
          </cell>
          <cell r="E426" t="str">
            <v>F070</v>
          </cell>
        </row>
        <row r="427">
          <cell r="A427" t="str">
            <v>A</v>
          </cell>
          <cell r="C427" t="str">
            <v>60</v>
          </cell>
          <cell r="E427" t="str">
            <v>F072</v>
          </cell>
        </row>
        <row r="428">
          <cell r="A428" t="str">
            <v>A</v>
          </cell>
          <cell r="C428" t="str">
            <v>60</v>
          </cell>
          <cell r="E428" t="str">
            <v>F159</v>
          </cell>
        </row>
        <row r="429">
          <cell r="A429" t="str">
            <v>A</v>
          </cell>
          <cell r="C429" t="str">
            <v>60</v>
          </cell>
          <cell r="E429" t="str">
            <v>F158</v>
          </cell>
        </row>
        <row r="430">
          <cell r="A430" t="str">
            <v>A</v>
          </cell>
          <cell r="C430" t="str">
            <v>60</v>
          </cell>
          <cell r="E430" t="str">
            <v>F160</v>
          </cell>
        </row>
        <row r="431">
          <cell r="A431" t="str">
            <v>A</v>
          </cell>
          <cell r="C431" t="str">
            <v>60</v>
          </cell>
          <cell r="E431" t="str">
            <v>F160</v>
          </cell>
        </row>
        <row r="432">
          <cell r="A432" t="str">
            <v>A</v>
          </cell>
          <cell r="C432" t="str">
            <v>60</v>
          </cell>
          <cell r="E432" t="str">
            <v>F009</v>
          </cell>
        </row>
        <row r="433">
          <cell r="A433" t="str">
            <v>A</v>
          </cell>
          <cell r="C433" t="str">
            <v>60</v>
          </cell>
          <cell r="E433" t="str">
            <v>G011</v>
          </cell>
        </row>
        <row r="434">
          <cell r="A434" t="str">
            <v>A</v>
          </cell>
          <cell r="C434" t="str">
            <v>60</v>
          </cell>
          <cell r="E434" t="str">
            <v>G022</v>
          </cell>
        </row>
        <row r="435">
          <cell r="A435" t="str">
            <v>A</v>
          </cell>
          <cell r="C435" t="str">
            <v>60</v>
          </cell>
          <cell r="E435" t="str">
            <v>G026</v>
          </cell>
        </row>
        <row r="436">
          <cell r="A436" t="str">
            <v>A</v>
          </cell>
          <cell r="C436" t="str">
            <v>60</v>
          </cell>
          <cell r="E436" t="str">
            <v>G001</v>
          </cell>
        </row>
        <row r="437">
          <cell r="A437" t="str">
            <v>A</v>
          </cell>
          <cell r="C437">
            <v>60</v>
          </cell>
          <cell r="E437" t="str">
            <v>G002</v>
          </cell>
        </row>
        <row r="438">
          <cell r="A438" t="str">
            <v>A</v>
          </cell>
          <cell r="C438" t="str">
            <v>60</v>
          </cell>
          <cell r="E438" t="str">
            <v>G004</v>
          </cell>
        </row>
        <row r="439">
          <cell r="A439" t="str">
            <v>A</v>
          </cell>
          <cell r="C439" t="str">
            <v>60</v>
          </cell>
          <cell r="E439" t="str">
            <v>L000</v>
          </cell>
        </row>
        <row r="440">
          <cell r="A440" t="str">
            <v>A</v>
          </cell>
          <cell r="C440" t="str">
            <v>60</v>
          </cell>
          <cell r="E440" t="str">
            <v>L003</v>
          </cell>
        </row>
        <row r="441">
          <cell r="A441" t="str">
            <v>A</v>
          </cell>
          <cell r="C441" t="str">
            <v>60</v>
          </cell>
          <cell r="E441" t="str">
            <v>L005</v>
          </cell>
        </row>
        <row r="442">
          <cell r="A442" t="str">
            <v>A</v>
          </cell>
          <cell r="C442" t="str">
            <v>60</v>
          </cell>
          <cell r="E442" t="str">
            <v>L006</v>
          </cell>
        </row>
        <row r="443">
          <cell r="A443" t="str">
            <v>A</v>
          </cell>
          <cell r="C443" t="str">
            <v>60</v>
          </cell>
          <cell r="E443" t="str">
            <v>L021</v>
          </cell>
        </row>
        <row r="444">
          <cell r="A444" t="str">
            <v>A</v>
          </cell>
          <cell r="C444" t="str">
            <v>60</v>
          </cell>
          <cell r="E444" t="str">
            <v>L150</v>
          </cell>
        </row>
        <row r="445">
          <cell r="A445" t="str">
            <v>A</v>
          </cell>
          <cell r="C445" t="str">
            <v>60</v>
          </cell>
          <cell r="E445" t="str">
            <v>L151</v>
          </cell>
        </row>
        <row r="446">
          <cell r="A446" t="str">
            <v>A</v>
          </cell>
          <cell r="C446" t="str">
            <v>60</v>
          </cell>
          <cell r="E446" t="str">
            <v>P004</v>
          </cell>
        </row>
        <row r="447">
          <cell r="A447" t="str">
            <v>A</v>
          </cell>
          <cell r="C447" t="str">
            <v>61</v>
          </cell>
          <cell r="E447" t="str">
            <v>G002</v>
          </cell>
        </row>
        <row r="448">
          <cell r="A448" t="str">
            <v>A</v>
          </cell>
          <cell r="C448" t="str">
            <v>61</v>
          </cell>
          <cell r="E448" t="str">
            <v>F118</v>
          </cell>
        </row>
        <row r="449">
          <cell r="A449" t="str">
            <v>A</v>
          </cell>
          <cell r="C449" t="str">
            <v>61</v>
          </cell>
          <cell r="E449" t="str">
            <v>F049</v>
          </cell>
        </row>
        <row r="450">
          <cell r="A450" t="str">
            <v>A</v>
          </cell>
          <cell r="C450" t="str">
            <v>61</v>
          </cell>
          <cell r="E450" t="str">
            <v>F074</v>
          </cell>
        </row>
        <row r="451">
          <cell r="A451" t="str">
            <v>A</v>
          </cell>
          <cell r="C451" t="str">
            <v>61</v>
          </cell>
          <cell r="E451" t="str">
            <v>F012</v>
          </cell>
        </row>
        <row r="452">
          <cell r="A452" t="str">
            <v>A</v>
          </cell>
          <cell r="C452" t="str">
            <v>61</v>
          </cell>
          <cell r="E452" t="str">
            <v>F001</v>
          </cell>
        </row>
        <row r="453">
          <cell r="A453" t="str">
            <v>A</v>
          </cell>
          <cell r="C453" t="str">
            <v>61</v>
          </cell>
          <cell r="E453" t="str">
            <v>F010</v>
          </cell>
        </row>
        <row r="454">
          <cell r="A454" t="str">
            <v>A</v>
          </cell>
          <cell r="C454" t="str">
            <v>61</v>
          </cell>
          <cell r="E454" t="str">
            <v>L000</v>
          </cell>
        </row>
        <row r="455">
          <cell r="A455" t="str">
            <v>A</v>
          </cell>
          <cell r="C455" t="str">
            <v>61</v>
          </cell>
          <cell r="E455" t="str">
            <v>L003</v>
          </cell>
        </row>
        <row r="456">
          <cell r="A456" t="str">
            <v>A</v>
          </cell>
          <cell r="C456" t="str">
            <v>61</v>
          </cell>
          <cell r="E456" t="str">
            <v>L006</v>
          </cell>
        </row>
        <row r="457">
          <cell r="A457" t="str">
            <v>A</v>
          </cell>
          <cell r="C457" t="str">
            <v>61</v>
          </cell>
          <cell r="E457" t="str">
            <v>L007</v>
          </cell>
        </row>
        <row r="458">
          <cell r="A458" t="str">
            <v>A</v>
          </cell>
          <cell r="C458" t="str">
            <v>61</v>
          </cell>
          <cell r="E458" t="str">
            <v>L021</v>
          </cell>
        </row>
        <row r="459">
          <cell r="A459" t="str">
            <v>A</v>
          </cell>
          <cell r="C459" t="str">
            <v>61</v>
          </cell>
          <cell r="E459" t="str">
            <v>L010</v>
          </cell>
        </row>
        <row r="460">
          <cell r="A460" t="str">
            <v>A</v>
          </cell>
          <cell r="C460" t="str">
            <v>62</v>
          </cell>
          <cell r="E460" t="str">
            <v>D003</v>
          </cell>
        </row>
        <row r="461">
          <cell r="A461" t="str">
            <v>A</v>
          </cell>
          <cell r="C461" t="str">
            <v>62</v>
          </cell>
          <cell r="E461" t="str">
            <v>D004</v>
          </cell>
        </row>
        <row r="462">
          <cell r="A462" t="str">
            <v>A</v>
          </cell>
          <cell r="C462" t="str">
            <v>62</v>
          </cell>
          <cell r="E462" t="str">
            <v>D005</v>
          </cell>
        </row>
        <row r="463">
          <cell r="A463" t="str">
            <v>A</v>
          </cell>
          <cell r="C463" t="str">
            <v>62</v>
          </cell>
          <cell r="E463" t="str">
            <v>D006</v>
          </cell>
        </row>
        <row r="464">
          <cell r="A464" t="str">
            <v>A</v>
          </cell>
          <cell r="C464" t="str">
            <v>62</v>
          </cell>
          <cell r="E464" t="str">
            <v>D008</v>
          </cell>
        </row>
        <row r="465">
          <cell r="A465" t="str">
            <v>A</v>
          </cell>
          <cell r="C465" t="str">
            <v>62</v>
          </cell>
          <cell r="E465" t="str">
            <v>F003</v>
          </cell>
        </row>
        <row r="466">
          <cell r="A466" t="str">
            <v>A</v>
          </cell>
          <cell r="C466" t="str">
            <v>62</v>
          </cell>
          <cell r="E466" t="str">
            <v>F022</v>
          </cell>
        </row>
        <row r="467">
          <cell r="A467" t="str">
            <v>A</v>
          </cell>
          <cell r="C467" t="str">
            <v>62</v>
          </cell>
          <cell r="E467" t="str">
            <v>F024</v>
          </cell>
        </row>
        <row r="468">
          <cell r="A468" t="str">
            <v>A</v>
          </cell>
          <cell r="C468" t="str">
            <v>62</v>
          </cell>
          <cell r="E468" t="str">
            <v>F025</v>
          </cell>
        </row>
        <row r="469">
          <cell r="A469" t="str">
            <v>A</v>
          </cell>
          <cell r="C469" t="str">
            <v>62</v>
          </cell>
          <cell r="E469" t="str">
            <v>G002</v>
          </cell>
        </row>
        <row r="470">
          <cell r="A470" t="str">
            <v>A</v>
          </cell>
          <cell r="C470" t="str">
            <v>62</v>
          </cell>
          <cell r="E470" t="str">
            <v>G022</v>
          </cell>
        </row>
        <row r="471">
          <cell r="A471" t="str">
            <v>A</v>
          </cell>
          <cell r="C471" t="str">
            <v>62</v>
          </cell>
          <cell r="E471" t="str">
            <v>G017</v>
          </cell>
        </row>
        <row r="472">
          <cell r="A472" t="str">
            <v>A</v>
          </cell>
          <cell r="C472" t="str">
            <v>62</v>
          </cell>
          <cell r="E472" t="str">
            <v>D007</v>
          </cell>
        </row>
        <row r="473">
          <cell r="A473" t="str">
            <v>A</v>
          </cell>
          <cell r="C473" t="str">
            <v>62</v>
          </cell>
          <cell r="E473" t="str">
            <v>F049</v>
          </cell>
        </row>
        <row r="474">
          <cell r="A474" t="str">
            <v>A</v>
          </cell>
          <cell r="C474" t="str">
            <v>62</v>
          </cell>
          <cell r="E474" t="str">
            <v>F050</v>
          </cell>
        </row>
        <row r="475">
          <cell r="A475" t="str">
            <v>A</v>
          </cell>
          <cell r="C475" t="str">
            <v>62</v>
          </cell>
          <cell r="E475" t="str">
            <v>F075</v>
          </cell>
        </row>
        <row r="476">
          <cell r="A476" t="str">
            <v>A</v>
          </cell>
          <cell r="C476" t="str">
            <v>62</v>
          </cell>
          <cell r="E476" t="str">
            <v>F076</v>
          </cell>
        </row>
        <row r="477">
          <cell r="A477" t="str">
            <v>A</v>
          </cell>
          <cell r="C477" t="str">
            <v>62</v>
          </cell>
          <cell r="E477" t="str">
            <v>F079</v>
          </cell>
        </row>
        <row r="478">
          <cell r="A478" t="str">
            <v>A</v>
          </cell>
          <cell r="C478" t="str">
            <v>62</v>
          </cell>
          <cell r="E478" t="str">
            <v>F001</v>
          </cell>
        </row>
        <row r="479">
          <cell r="A479" t="str">
            <v>A</v>
          </cell>
          <cell r="C479" t="str">
            <v>62</v>
          </cell>
          <cell r="E479" t="str">
            <v>H022</v>
          </cell>
        </row>
        <row r="480">
          <cell r="A480" t="str">
            <v>A</v>
          </cell>
          <cell r="C480" t="str">
            <v>62</v>
          </cell>
          <cell r="E480" t="str">
            <v>H011</v>
          </cell>
        </row>
        <row r="481">
          <cell r="A481" t="str">
            <v>A</v>
          </cell>
          <cell r="C481" t="str">
            <v>62</v>
          </cell>
          <cell r="E481" t="str">
            <v>H013</v>
          </cell>
        </row>
        <row r="482">
          <cell r="A482" t="str">
            <v>A</v>
          </cell>
          <cell r="C482" t="str">
            <v>62</v>
          </cell>
          <cell r="E482" t="str">
            <v>L000</v>
          </cell>
        </row>
        <row r="483">
          <cell r="A483" t="str">
            <v>A</v>
          </cell>
          <cell r="C483" t="str">
            <v>62</v>
          </cell>
          <cell r="E483" t="str">
            <v>L003</v>
          </cell>
        </row>
        <row r="484">
          <cell r="A484" t="str">
            <v>A</v>
          </cell>
          <cell r="C484" t="str">
            <v>62</v>
          </cell>
          <cell r="E484" t="str">
            <v>L005</v>
          </cell>
        </row>
        <row r="485">
          <cell r="A485" t="str">
            <v>A</v>
          </cell>
          <cell r="C485" t="str">
            <v>62</v>
          </cell>
          <cell r="E485" t="str">
            <v>L006</v>
          </cell>
        </row>
        <row r="486">
          <cell r="A486" t="str">
            <v>A</v>
          </cell>
          <cell r="C486" t="str">
            <v>62</v>
          </cell>
          <cell r="E486" t="str">
            <v>L007</v>
          </cell>
        </row>
        <row r="487">
          <cell r="A487" t="str">
            <v>A</v>
          </cell>
          <cell r="C487" t="str">
            <v>62</v>
          </cell>
          <cell r="E487" t="str">
            <v>L021</v>
          </cell>
        </row>
        <row r="488">
          <cell r="A488" t="str">
            <v>A</v>
          </cell>
          <cell r="C488" t="str">
            <v>62</v>
          </cell>
          <cell r="E488" t="str">
            <v>L010</v>
          </cell>
        </row>
        <row r="489">
          <cell r="A489" t="str">
            <v>A</v>
          </cell>
          <cell r="C489" t="str">
            <v>62</v>
          </cell>
          <cell r="E489" t="str">
            <v>L150</v>
          </cell>
        </row>
        <row r="490">
          <cell r="A490" t="str">
            <v>A</v>
          </cell>
          <cell r="C490" t="str">
            <v>62</v>
          </cell>
          <cell r="E490" t="str">
            <v>L151</v>
          </cell>
        </row>
        <row r="491">
          <cell r="A491" t="str">
            <v>A</v>
          </cell>
          <cell r="C491" t="str">
            <v>62</v>
          </cell>
          <cell r="E491" t="str">
            <v>J002</v>
          </cell>
        </row>
        <row r="492">
          <cell r="A492" t="str">
            <v>A</v>
          </cell>
          <cell r="C492" t="str">
            <v>62</v>
          </cell>
          <cell r="E492" t="str">
            <v>J003</v>
          </cell>
        </row>
        <row r="493">
          <cell r="A493" t="str">
            <v>A</v>
          </cell>
          <cell r="C493" t="str">
            <v>62</v>
          </cell>
          <cell r="E493" t="str">
            <v>J004</v>
          </cell>
        </row>
        <row r="494">
          <cell r="A494" t="str">
            <v>A</v>
          </cell>
          <cell r="C494">
            <v>62</v>
          </cell>
          <cell r="E494" t="str">
            <v>J006</v>
          </cell>
        </row>
        <row r="495">
          <cell r="A495" t="str">
            <v>A</v>
          </cell>
          <cell r="C495">
            <v>62</v>
          </cell>
          <cell r="E495" t="str">
            <v>J007</v>
          </cell>
        </row>
        <row r="496">
          <cell r="A496" t="str">
            <v>A</v>
          </cell>
          <cell r="C496" t="str">
            <v>62</v>
          </cell>
          <cell r="E496" t="str">
            <v>J010</v>
          </cell>
        </row>
        <row r="497">
          <cell r="A497" t="str">
            <v>A</v>
          </cell>
          <cell r="C497" t="str">
            <v>63</v>
          </cell>
          <cell r="E497" t="str">
            <v>F049</v>
          </cell>
        </row>
        <row r="498">
          <cell r="A498" t="str">
            <v>A</v>
          </cell>
          <cell r="C498" t="str">
            <v>63</v>
          </cell>
          <cell r="E498" t="str">
            <v>F001</v>
          </cell>
        </row>
        <row r="499">
          <cell r="A499" t="str">
            <v>A</v>
          </cell>
          <cell r="C499" t="str">
            <v>63</v>
          </cell>
          <cell r="E499" t="str">
            <v>G001</v>
          </cell>
        </row>
        <row r="500">
          <cell r="A500" t="str">
            <v>A</v>
          </cell>
          <cell r="C500" t="str">
            <v>63</v>
          </cell>
          <cell r="E500" t="str">
            <v>G002</v>
          </cell>
        </row>
        <row r="501">
          <cell r="A501" t="str">
            <v>A</v>
          </cell>
          <cell r="C501" t="str">
            <v>63</v>
          </cell>
          <cell r="E501" t="str">
            <v>G017</v>
          </cell>
        </row>
        <row r="502">
          <cell r="A502" t="str">
            <v>A</v>
          </cell>
          <cell r="C502" t="str">
            <v>63</v>
          </cell>
          <cell r="E502" t="str">
            <v>G022</v>
          </cell>
        </row>
        <row r="503">
          <cell r="A503" t="str">
            <v>A</v>
          </cell>
          <cell r="C503" t="str">
            <v>63</v>
          </cell>
          <cell r="E503" t="str">
            <v>G026</v>
          </cell>
        </row>
        <row r="504">
          <cell r="A504" t="str">
            <v>A</v>
          </cell>
          <cell r="C504">
            <v>63</v>
          </cell>
          <cell r="E504" t="str">
            <v>G036</v>
          </cell>
        </row>
        <row r="505">
          <cell r="A505" t="str">
            <v>A</v>
          </cell>
          <cell r="C505" t="str">
            <v>63</v>
          </cell>
          <cell r="E505" t="str">
            <v>H009</v>
          </cell>
        </row>
        <row r="506">
          <cell r="A506" t="str">
            <v>A</v>
          </cell>
          <cell r="C506" t="str">
            <v>63</v>
          </cell>
          <cell r="E506" t="str">
            <v>H015</v>
          </cell>
        </row>
        <row r="507">
          <cell r="A507" t="str">
            <v>A</v>
          </cell>
          <cell r="C507" t="str">
            <v>63</v>
          </cell>
          <cell r="E507" t="str">
            <v>H025</v>
          </cell>
        </row>
        <row r="508">
          <cell r="A508" t="str">
            <v>A</v>
          </cell>
          <cell r="C508" t="str">
            <v>63</v>
          </cell>
          <cell r="E508" t="str">
            <v>H026</v>
          </cell>
        </row>
        <row r="509">
          <cell r="A509" t="str">
            <v>A</v>
          </cell>
          <cell r="C509" t="str">
            <v>63</v>
          </cell>
          <cell r="E509" t="str">
            <v>H027</v>
          </cell>
        </row>
        <row r="510">
          <cell r="A510" t="str">
            <v>A</v>
          </cell>
          <cell r="C510" t="str">
            <v>63</v>
          </cell>
          <cell r="E510" t="str">
            <v>H028</v>
          </cell>
        </row>
        <row r="511">
          <cell r="A511" t="str">
            <v>A</v>
          </cell>
          <cell r="C511" t="str">
            <v>63</v>
          </cell>
          <cell r="E511" t="str">
            <v>H012</v>
          </cell>
        </row>
        <row r="512">
          <cell r="A512" t="str">
            <v>A</v>
          </cell>
          <cell r="C512" t="str">
            <v>63</v>
          </cell>
          <cell r="E512" t="str">
            <v>H029</v>
          </cell>
        </row>
        <row r="513">
          <cell r="A513" t="str">
            <v>A</v>
          </cell>
          <cell r="C513" t="str">
            <v>63</v>
          </cell>
          <cell r="E513" t="str">
            <v>H030</v>
          </cell>
        </row>
        <row r="514">
          <cell r="A514" t="str">
            <v>A</v>
          </cell>
          <cell r="C514" t="str">
            <v>64</v>
          </cell>
          <cell r="E514" t="str">
            <v>F049</v>
          </cell>
        </row>
        <row r="515">
          <cell r="A515" t="str">
            <v>A</v>
          </cell>
          <cell r="C515" t="str">
            <v>64</v>
          </cell>
          <cell r="E515" t="str">
            <v>F051</v>
          </cell>
        </row>
        <row r="516">
          <cell r="A516" t="str">
            <v>A</v>
          </cell>
          <cell r="C516">
            <v>64</v>
          </cell>
          <cell r="E516" t="str">
            <v>F011</v>
          </cell>
        </row>
        <row r="517">
          <cell r="A517" t="str">
            <v>A</v>
          </cell>
          <cell r="C517" t="str">
            <v>64</v>
          </cell>
          <cell r="E517" t="str">
            <v>F001</v>
          </cell>
        </row>
        <row r="518">
          <cell r="A518" t="str">
            <v>A</v>
          </cell>
          <cell r="C518" t="str">
            <v>64</v>
          </cell>
          <cell r="E518" t="str">
            <v>G002</v>
          </cell>
        </row>
        <row r="519">
          <cell r="A519" t="str">
            <v>A</v>
          </cell>
          <cell r="C519" t="str">
            <v>64</v>
          </cell>
          <cell r="E519" t="str">
            <v>G017</v>
          </cell>
        </row>
        <row r="520">
          <cell r="A520" t="str">
            <v>A</v>
          </cell>
          <cell r="C520">
            <v>64</v>
          </cell>
          <cell r="E520" t="str">
            <v>G022</v>
          </cell>
        </row>
        <row r="521">
          <cell r="A521" t="str">
            <v>A</v>
          </cell>
          <cell r="C521" t="str">
            <v>64</v>
          </cell>
          <cell r="E521" t="str">
            <v>L000</v>
          </cell>
        </row>
        <row r="522">
          <cell r="A522" t="str">
            <v>A</v>
          </cell>
          <cell r="C522" t="str">
            <v>64</v>
          </cell>
          <cell r="E522" t="str">
            <v>L003</v>
          </cell>
        </row>
        <row r="523">
          <cell r="A523" t="str">
            <v>A</v>
          </cell>
          <cell r="C523" t="str">
            <v>64</v>
          </cell>
          <cell r="E523" t="str">
            <v>L005</v>
          </cell>
        </row>
        <row r="524">
          <cell r="A524" t="str">
            <v>A</v>
          </cell>
          <cell r="C524" t="str">
            <v>64</v>
          </cell>
          <cell r="E524" t="str">
            <v>L006</v>
          </cell>
        </row>
        <row r="525">
          <cell r="A525" t="str">
            <v>A</v>
          </cell>
          <cell r="C525" t="str">
            <v>64</v>
          </cell>
          <cell r="E525" t="str">
            <v>L021</v>
          </cell>
        </row>
        <row r="526">
          <cell r="A526" t="str">
            <v>A</v>
          </cell>
          <cell r="C526" t="str">
            <v>64</v>
          </cell>
          <cell r="E526" t="str">
            <v>L150</v>
          </cell>
        </row>
        <row r="527">
          <cell r="A527" t="str">
            <v>A</v>
          </cell>
          <cell r="C527" t="str">
            <v>64</v>
          </cell>
          <cell r="E527" t="str">
            <v>L151</v>
          </cell>
        </row>
        <row r="528">
          <cell r="A528" t="str">
            <v>A</v>
          </cell>
          <cell r="C528">
            <v>65</v>
          </cell>
          <cell r="E528" t="str">
            <v>G001</v>
          </cell>
        </row>
        <row r="529">
          <cell r="A529" t="str">
            <v>A</v>
          </cell>
          <cell r="C529" t="str">
            <v>65</v>
          </cell>
          <cell r="E529" t="str">
            <v>G002</v>
          </cell>
        </row>
        <row r="530">
          <cell r="A530" t="str">
            <v>A</v>
          </cell>
          <cell r="C530" t="str">
            <v>65</v>
          </cell>
          <cell r="E530" t="str">
            <v>G009</v>
          </cell>
        </row>
        <row r="531">
          <cell r="A531" t="str">
            <v>A</v>
          </cell>
          <cell r="C531" t="str">
            <v>65</v>
          </cell>
          <cell r="E531" t="str">
            <v>G011</v>
          </cell>
        </row>
        <row r="532">
          <cell r="A532" t="str">
            <v>A</v>
          </cell>
          <cell r="C532" t="str">
            <v>65</v>
          </cell>
          <cell r="E532" t="str">
            <v>G017</v>
          </cell>
        </row>
        <row r="533">
          <cell r="A533" t="str">
            <v>A</v>
          </cell>
          <cell r="C533" t="str">
            <v>65</v>
          </cell>
          <cell r="E533" t="str">
            <v>G022</v>
          </cell>
        </row>
        <row r="534">
          <cell r="A534" t="str">
            <v>A</v>
          </cell>
          <cell r="C534" t="str">
            <v>65</v>
          </cell>
          <cell r="E534" t="str">
            <v>G026</v>
          </cell>
        </row>
        <row r="535">
          <cell r="A535" t="str">
            <v>A</v>
          </cell>
          <cell r="C535" t="str">
            <v>65</v>
          </cell>
          <cell r="E535" t="str">
            <v>F003</v>
          </cell>
        </row>
        <row r="536">
          <cell r="A536" t="str">
            <v>A</v>
          </cell>
          <cell r="C536" t="str">
            <v>65</v>
          </cell>
          <cell r="E536" t="str">
            <v>F049</v>
          </cell>
        </row>
        <row r="537">
          <cell r="A537" t="str">
            <v>A</v>
          </cell>
          <cell r="C537" t="str">
            <v>65</v>
          </cell>
          <cell r="E537" t="str">
            <v>F002</v>
          </cell>
        </row>
        <row r="538">
          <cell r="A538" t="str">
            <v>A</v>
          </cell>
          <cell r="C538" t="str">
            <v>65</v>
          </cell>
          <cell r="E538" t="str">
            <v>F001</v>
          </cell>
        </row>
        <row r="539">
          <cell r="A539" t="str">
            <v>A</v>
          </cell>
          <cell r="C539" t="str">
            <v>65</v>
          </cell>
          <cell r="E539" t="str">
            <v>J002</v>
          </cell>
        </row>
        <row r="540">
          <cell r="A540" t="str">
            <v>A</v>
          </cell>
          <cell r="C540" t="str">
            <v>65</v>
          </cell>
          <cell r="E540" t="str">
            <v>J003</v>
          </cell>
        </row>
        <row r="541">
          <cell r="A541" t="str">
            <v>A</v>
          </cell>
          <cell r="C541">
            <v>65</v>
          </cell>
          <cell r="E541" t="str">
            <v>H004</v>
          </cell>
        </row>
        <row r="542">
          <cell r="A542" t="str">
            <v>A</v>
          </cell>
          <cell r="C542" t="str">
            <v>65</v>
          </cell>
          <cell r="E542" t="str">
            <v>H024</v>
          </cell>
        </row>
        <row r="543">
          <cell r="A543" t="str">
            <v>A</v>
          </cell>
          <cell r="C543" t="str">
            <v>65</v>
          </cell>
          <cell r="E543" t="str">
            <v>H017</v>
          </cell>
        </row>
        <row r="544">
          <cell r="A544" t="str">
            <v>A</v>
          </cell>
          <cell r="C544" t="str">
            <v>65</v>
          </cell>
          <cell r="E544" t="str">
            <v>L000</v>
          </cell>
        </row>
        <row r="545">
          <cell r="A545" t="str">
            <v>A</v>
          </cell>
          <cell r="C545" t="str">
            <v>65</v>
          </cell>
          <cell r="E545" t="str">
            <v>L003</v>
          </cell>
        </row>
        <row r="546">
          <cell r="A546" t="str">
            <v>A</v>
          </cell>
          <cell r="C546" t="str">
            <v>65</v>
          </cell>
          <cell r="E546" t="str">
            <v>L005</v>
          </cell>
        </row>
        <row r="547">
          <cell r="A547" t="str">
            <v>A</v>
          </cell>
          <cell r="C547" t="str">
            <v>65</v>
          </cell>
          <cell r="E547" t="str">
            <v>L006</v>
          </cell>
        </row>
        <row r="548">
          <cell r="A548" t="str">
            <v>A</v>
          </cell>
          <cell r="C548" t="str">
            <v>65</v>
          </cell>
          <cell r="E548" t="str">
            <v>L007</v>
          </cell>
        </row>
        <row r="549">
          <cell r="A549" t="str">
            <v>A</v>
          </cell>
          <cell r="C549" t="str">
            <v>65</v>
          </cell>
          <cell r="E549" t="str">
            <v>L021</v>
          </cell>
        </row>
        <row r="550">
          <cell r="A550" t="str">
            <v>A</v>
          </cell>
          <cell r="C550" t="str">
            <v>65</v>
          </cell>
          <cell r="E550" t="str">
            <v>L010</v>
          </cell>
        </row>
        <row r="551">
          <cell r="A551" t="str">
            <v>A</v>
          </cell>
          <cell r="C551" t="str">
            <v>65</v>
          </cell>
          <cell r="E551" t="str">
            <v>L150</v>
          </cell>
        </row>
        <row r="552">
          <cell r="A552" t="str">
            <v>A</v>
          </cell>
          <cell r="C552" t="str">
            <v>65</v>
          </cell>
          <cell r="E552" t="str">
            <v>L151</v>
          </cell>
        </row>
        <row r="553">
          <cell r="A553" t="str">
            <v>A</v>
          </cell>
          <cell r="C553" t="str">
            <v>66</v>
          </cell>
          <cell r="E553" t="str">
            <v>F136</v>
          </cell>
        </row>
        <row r="554">
          <cell r="A554" t="str">
            <v>A</v>
          </cell>
          <cell r="C554" t="str">
            <v>66</v>
          </cell>
          <cell r="E554" t="str">
            <v>F137</v>
          </cell>
        </row>
        <row r="555">
          <cell r="A555" t="str">
            <v>A</v>
          </cell>
          <cell r="C555" t="str">
            <v>66</v>
          </cell>
          <cell r="E555" t="str">
            <v>F138</v>
          </cell>
        </row>
        <row r="556">
          <cell r="A556" t="str">
            <v>A</v>
          </cell>
          <cell r="C556" t="str">
            <v>66</v>
          </cell>
          <cell r="E556" t="str">
            <v>F139</v>
          </cell>
        </row>
        <row r="557">
          <cell r="A557" t="str">
            <v>A</v>
          </cell>
          <cell r="C557" t="str">
            <v>66</v>
          </cell>
          <cell r="E557" t="str">
            <v>F141</v>
          </cell>
        </row>
        <row r="558">
          <cell r="A558" t="str">
            <v>A</v>
          </cell>
          <cell r="C558" t="str">
            <v>66</v>
          </cell>
          <cell r="E558" t="str">
            <v>F142</v>
          </cell>
        </row>
        <row r="559">
          <cell r="A559" t="str">
            <v>A</v>
          </cell>
          <cell r="C559" t="str">
            <v>66</v>
          </cell>
          <cell r="E559" t="str">
            <v>F143</v>
          </cell>
        </row>
        <row r="560">
          <cell r="A560" t="str">
            <v>A</v>
          </cell>
          <cell r="C560" t="str">
            <v>66</v>
          </cell>
          <cell r="E560" t="str">
            <v>F144</v>
          </cell>
        </row>
        <row r="561">
          <cell r="A561" t="str">
            <v>A</v>
          </cell>
          <cell r="C561" t="str">
            <v>67</v>
          </cell>
          <cell r="E561" t="str">
            <v>F049</v>
          </cell>
        </row>
        <row r="562">
          <cell r="A562" t="str">
            <v>A</v>
          </cell>
          <cell r="C562" t="str">
            <v>67</v>
          </cell>
          <cell r="E562" t="str">
            <v>F119</v>
          </cell>
        </row>
        <row r="563">
          <cell r="A563" t="str">
            <v>A</v>
          </cell>
          <cell r="C563" t="str">
            <v>67</v>
          </cell>
          <cell r="E563" t="str">
            <v>F120</v>
          </cell>
        </row>
        <row r="564">
          <cell r="A564" t="str">
            <v>A</v>
          </cell>
          <cell r="C564" t="str">
            <v>67</v>
          </cell>
          <cell r="E564" t="str">
            <v>F001</v>
          </cell>
        </row>
        <row r="565">
          <cell r="A565" t="str">
            <v>A</v>
          </cell>
          <cell r="C565">
            <v>67</v>
          </cell>
          <cell r="E565" t="str">
            <v>G002</v>
          </cell>
        </row>
        <row r="566">
          <cell r="A566" t="str">
            <v>A</v>
          </cell>
          <cell r="C566" t="str">
            <v>67</v>
          </cell>
          <cell r="E566" t="str">
            <v>G014</v>
          </cell>
        </row>
        <row r="567">
          <cell r="A567" t="str">
            <v>A</v>
          </cell>
          <cell r="C567" t="str">
            <v>67</v>
          </cell>
          <cell r="E567" t="str">
            <v>G022</v>
          </cell>
        </row>
        <row r="568">
          <cell r="A568" t="str">
            <v>A</v>
          </cell>
          <cell r="C568">
            <v>67</v>
          </cell>
          <cell r="E568" t="str">
            <v>G026</v>
          </cell>
        </row>
        <row r="569">
          <cell r="A569" t="str">
            <v>A</v>
          </cell>
          <cell r="C569" t="str">
            <v>67</v>
          </cell>
          <cell r="E569" t="str">
            <v>H024</v>
          </cell>
        </row>
        <row r="570">
          <cell r="A570" t="str">
            <v>A</v>
          </cell>
          <cell r="C570" t="str">
            <v>67</v>
          </cell>
          <cell r="E570" t="str">
            <v>H039</v>
          </cell>
        </row>
        <row r="571">
          <cell r="A571" t="str">
            <v>A</v>
          </cell>
          <cell r="C571" t="str">
            <v>67</v>
          </cell>
          <cell r="E571" t="str">
            <v>H044</v>
          </cell>
        </row>
        <row r="572">
          <cell r="A572" t="str">
            <v>A</v>
          </cell>
          <cell r="C572" t="str">
            <v>67</v>
          </cell>
          <cell r="E572" t="str">
            <v>L000</v>
          </cell>
        </row>
        <row r="573">
          <cell r="A573" t="str">
            <v>A</v>
          </cell>
          <cell r="C573" t="str">
            <v>67</v>
          </cell>
          <cell r="E573" t="str">
            <v>L003</v>
          </cell>
        </row>
        <row r="574">
          <cell r="A574" t="str">
            <v>A</v>
          </cell>
          <cell r="C574" t="str">
            <v>67</v>
          </cell>
          <cell r="E574" t="str">
            <v>L005</v>
          </cell>
        </row>
        <row r="575">
          <cell r="A575" t="str">
            <v>A</v>
          </cell>
          <cell r="C575" t="str">
            <v>67</v>
          </cell>
          <cell r="E575" t="str">
            <v>L006</v>
          </cell>
        </row>
        <row r="576">
          <cell r="A576" t="str">
            <v>A</v>
          </cell>
          <cell r="C576" t="str">
            <v>67</v>
          </cell>
          <cell r="E576" t="str">
            <v>L007</v>
          </cell>
        </row>
        <row r="577">
          <cell r="A577" t="str">
            <v>A</v>
          </cell>
          <cell r="C577" t="str">
            <v>67</v>
          </cell>
          <cell r="E577" t="str">
            <v>L021</v>
          </cell>
        </row>
        <row r="578">
          <cell r="A578" t="str">
            <v>A</v>
          </cell>
          <cell r="C578" t="str">
            <v>67</v>
          </cell>
          <cell r="E578" t="str">
            <v>L010</v>
          </cell>
        </row>
        <row r="579">
          <cell r="A579" t="str">
            <v>A</v>
          </cell>
          <cell r="C579">
            <v>68</v>
          </cell>
          <cell r="E579" t="str">
            <v>L000</v>
          </cell>
        </row>
        <row r="580">
          <cell r="A580" t="str">
            <v>A</v>
          </cell>
          <cell r="C580">
            <v>68</v>
          </cell>
          <cell r="E580" t="str">
            <v>L003</v>
          </cell>
        </row>
        <row r="581">
          <cell r="A581" t="str">
            <v>A</v>
          </cell>
          <cell r="C581">
            <v>68</v>
          </cell>
          <cell r="E581" t="str">
            <v>L005</v>
          </cell>
        </row>
        <row r="582">
          <cell r="A582" t="str">
            <v>A</v>
          </cell>
          <cell r="C582">
            <v>68</v>
          </cell>
          <cell r="E582" t="str">
            <v>L006</v>
          </cell>
        </row>
        <row r="583">
          <cell r="A583" t="str">
            <v>A</v>
          </cell>
          <cell r="C583">
            <v>68</v>
          </cell>
          <cell r="E583" t="str">
            <v>L021</v>
          </cell>
        </row>
        <row r="584">
          <cell r="A584" t="str">
            <v>A</v>
          </cell>
          <cell r="C584">
            <v>68</v>
          </cell>
          <cell r="E584" t="str">
            <v>L150</v>
          </cell>
        </row>
        <row r="585">
          <cell r="A585" t="str">
            <v>A</v>
          </cell>
          <cell r="C585">
            <v>68</v>
          </cell>
          <cell r="E585" t="str">
            <v>L151</v>
          </cell>
        </row>
        <row r="586">
          <cell r="A586" t="str">
            <v>A</v>
          </cell>
          <cell r="C586" t="str">
            <v>68A</v>
          </cell>
          <cell r="E586" t="str">
            <v>G001</v>
          </cell>
        </row>
        <row r="587">
          <cell r="A587" t="str">
            <v>A</v>
          </cell>
          <cell r="C587" t="str">
            <v>68A</v>
          </cell>
          <cell r="E587" t="str">
            <v>G036</v>
          </cell>
        </row>
        <row r="588">
          <cell r="A588" t="str">
            <v>A</v>
          </cell>
          <cell r="C588" t="str">
            <v>68A</v>
          </cell>
          <cell r="E588" t="str">
            <v>F008</v>
          </cell>
        </row>
        <row r="589">
          <cell r="A589" t="str">
            <v>A</v>
          </cell>
          <cell r="C589" t="str">
            <v>68A</v>
          </cell>
          <cell r="E589" t="str">
            <v>F013</v>
          </cell>
        </row>
        <row r="590">
          <cell r="A590" t="str">
            <v>A</v>
          </cell>
          <cell r="C590" t="str">
            <v>68A</v>
          </cell>
          <cell r="E590" t="str">
            <v>F019</v>
          </cell>
        </row>
        <row r="591">
          <cell r="A591" t="str">
            <v>A</v>
          </cell>
          <cell r="C591" t="str">
            <v>68B</v>
          </cell>
          <cell r="E591" t="str">
            <v>G001</v>
          </cell>
        </row>
        <row r="592">
          <cell r="A592" t="str">
            <v>A</v>
          </cell>
          <cell r="C592" t="str">
            <v>68B</v>
          </cell>
          <cell r="E592" t="str">
            <v>G011</v>
          </cell>
        </row>
        <row r="593">
          <cell r="A593" t="str">
            <v>A</v>
          </cell>
          <cell r="C593" t="str">
            <v>68B</v>
          </cell>
          <cell r="E593" t="str">
            <v>G036</v>
          </cell>
        </row>
        <row r="594">
          <cell r="A594" t="str">
            <v>A</v>
          </cell>
          <cell r="C594" t="str">
            <v>68B</v>
          </cell>
          <cell r="E594" t="str">
            <v>H039</v>
          </cell>
        </row>
        <row r="595">
          <cell r="A595" t="str">
            <v>A</v>
          </cell>
          <cell r="C595" t="str">
            <v>68B</v>
          </cell>
          <cell r="E595" t="str">
            <v>F013</v>
          </cell>
        </row>
        <row r="596">
          <cell r="A596" t="str">
            <v>A</v>
          </cell>
          <cell r="C596" t="str">
            <v>68B</v>
          </cell>
          <cell r="E596" t="str">
            <v>F021</v>
          </cell>
        </row>
        <row r="597">
          <cell r="A597" t="str">
            <v>A</v>
          </cell>
          <cell r="C597" t="str">
            <v>68C</v>
          </cell>
          <cell r="E597" t="str">
            <v>G001</v>
          </cell>
        </row>
        <row r="598">
          <cell r="A598" t="str">
            <v>A</v>
          </cell>
          <cell r="C598" t="str">
            <v>68C</v>
          </cell>
          <cell r="E598" t="str">
            <v>G011</v>
          </cell>
        </row>
        <row r="599">
          <cell r="A599" t="str">
            <v>A</v>
          </cell>
          <cell r="C599" t="str">
            <v>68C</v>
          </cell>
          <cell r="E599" t="str">
            <v>G017</v>
          </cell>
        </row>
        <row r="600">
          <cell r="A600" t="str">
            <v>A</v>
          </cell>
          <cell r="C600" t="str">
            <v>68C</v>
          </cell>
          <cell r="E600" t="str">
            <v>G036</v>
          </cell>
        </row>
        <row r="601">
          <cell r="A601" t="str">
            <v>A</v>
          </cell>
          <cell r="C601" t="str">
            <v>68C</v>
          </cell>
          <cell r="E601" t="str">
            <v>H039</v>
          </cell>
        </row>
        <row r="602">
          <cell r="A602" t="str">
            <v>A</v>
          </cell>
          <cell r="C602" t="str">
            <v>68C</v>
          </cell>
          <cell r="E602" t="str">
            <v>F166</v>
          </cell>
        </row>
        <row r="603">
          <cell r="A603" t="str">
            <v>A</v>
          </cell>
          <cell r="C603" t="str">
            <v>68C</v>
          </cell>
          <cell r="E603" t="str">
            <v>F013</v>
          </cell>
        </row>
        <row r="604">
          <cell r="A604" t="str">
            <v>A</v>
          </cell>
          <cell r="C604" t="str">
            <v>68C</v>
          </cell>
          <cell r="E604" t="str">
            <v>F169</v>
          </cell>
        </row>
        <row r="605">
          <cell r="A605" t="str">
            <v>A</v>
          </cell>
          <cell r="C605" t="str">
            <v>68C</v>
          </cell>
          <cell r="E605" t="str">
            <v>R017</v>
          </cell>
        </row>
        <row r="606">
          <cell r="A606" t="str">
            <v>A</v>
          </cell>
          <cell r="C606" t="str">
            <v>71</v>
          </cell>
          <cell r="E606" t="str">
            <v>G001</v>
          </cell>
        </row>
        <row r="607">
          <cell r="A607" t="str">
            <v>A</v>
          </cell>
          <cell r="C607" t="str">
            <v>71</v>
          </cell>
          <cell r="E607" t="str">
            <v>G011</v>
          </cell>
        </row>
        <row r="608">
          <cell r="A608" t="str">
            <v>A</v>
          </cell>
          <cell r="C608" t="str">
            <v>71</v>
          </cell>
          <cell r="E608" t="str">
            <v>F121</v>
          </cell>
        </row>
        <row r="609">
          <cell r="A609" t="str">
            <v>A</v>
          </cell>
          <cell r="C609" t="str">
            <v>71</v>
          </cell>
          <cell r="E609" t="str">
            <v>F118</v>
          </cell>
        </row>
        <row r="610">
          <cell r="A610" t="str">
            <v>A</v>
          </cell>
          <cell r="C610" t="str">
            <v>71</v>
          </cell>
          <cell r="E610" t="str">
            <v>H024</v>
          </cell>
        </row>
        <row r="611">
          <cell r="A611" t="str">
            <v>A</v>
          </cell>
          <cell r="C611" t="str">
            <v>71</v>
          </cell>
          <cell r="E611" t="str">
            <v>J002</v>
          </cell>
        </row>
        <row r="612">
          <cell r="A612" t="str">
            <v>A</v>
          </cell>
          <cell r="C612" t="str">
            <v>71</v>
          </cell>
          <cell r="E612" t="str">
            <v>L000</v>
          </cell>
        </row>
        <row r="613">
          <cell r="A613" t="str">
            <v>A</v>
          </cell>
          <cell r="C613" t="str">
            <v>71</v>
          </cell>
          <cell r="E613" t="str">
            <v>L003</v>
          </cell>
        </row>
        <row r="614">
          <cell r="A614" t="str">
            <v>A</v>
          </cell>
          <cell r="C614" t="str">
            <v>71</v>
          </cell>
          <cell r="E614" t="str">
            <v>L006</v>
          </cell>
        </row>
        <row r="615">
          <cell r="A615" t="str">
            <v>A</v>
          </cell>
          <cell r="C615" t="str">
            <v>71</v>
          </cell>
          <cell r="E615" t="str">
            <v>L007</v>
          </cell>
        </row>
        <row r="616">
          <cell r="A616" t="str">
            <v>A</v>
          </cell>
          <cell r="C616" t="str">
            <v>71</v>
          </cell>
          <cell r="E616" t="str">
            <v>L021</v>
          </cell>
        </row>
        <row r="617">
          <cell r="A617" t="str">
            <v>A</v>
          </cell>
          <cell r="C617" t="str">
            <v>71</v>
          </cell>
          <cell r="E617" t="str">
            <v>L010</v>
          </cell>
        </row>
        <row r="618">
          <cell r="A618" t="str">
            <v>A</v>
          </cell>
          <cell r="C618">
            <v>72</v>
          </cell>
          <cell r="E618" t="str">
            <v>F022</v>
          </cell>
        </row>
        <row r="619">
          <cell r="A619" t="str">
            <v>A</v>
          </cell>
          <cell r="C619" t="str">
            <v>72</v>
          </cell>
          <cell r="E619" t="str">
            <v>F049</v>
          </cell>
        </row>
        <row r="620">
          <cell r="A620" t="str">
            <v>A</v>
          </cell>
          <cell r="C620" t="str">
            <v>72</v>
          </cell>
          <cell r="E620" t="str">
            <v>F122</v>
          </cell>
        </row>
        <row r="621">
          <cell r="A621" t="str">
            <v>A</v>
          </cell>
          <cell r="C621" t="str">
            <v>72</v>
          </cell>
          <cell r="E621" t="str">
            <v>F164</v>
          </cell>
        </row>
        <row r="622">
          <cell r="A622" t="str">
            <v>A</v>
          </cell>
          <cell r="C622" t="str">
            <v>72</v>
          </cell>
          <cell r="E622" t="str">
            <v>F165</v>
          </cell>
        </row>
        <row r="623">
          <cell r="A623" t="str">
            <v>A</v>
          </cell>
          <cell r="C623">
            <v>72</v>
          </cell>
          <cell r="E623" t="str">
            <v>F001</v>
          </cell>
        </row>
        <row r="624">
          <cell r="A624" t="str">
            <v>A</v>
          </cell>
          <cell r="C624">
            <v>72</v>
          </cell>
          <cell r="E624" t="str">
            <v>G001</v>
          </cell>
        </row>
        <row r="625">
          <cell r="A625" t="str">
            <v>A</v>
          </cell>
          <cell r="C625" t="str">
            <v>72</v>
          </cell>
          <cell r="E625" t="str">
            <v>G002</v>
          </cell>
        </row>
        <row r="626">
          <cell r="A626" t="str">
            <v>A</v>
          </cell>
          <cell r="C626" t="str">
            <v>72</v>
          </cell>
          <cell r="E626" t="str">
            <v>G011</v>
          </cell>
        </row>
        <row r="627">
          <cell r="A627" t="str">
            <v>A</v>
          </cell>
          <cell r="C627" t="str">
            <v>72</v>
          </cell>
          <cell r="E627" t="str">
            <v>G022</v>
          </cell>
        </row>
        <row r="628">
          <cell r="A628" t="str">
            <v>A</v>
          </cell>
          <cell r="C628">
            <v>72</v>
          </cell>
          <cell r="E628" t="str">
            <v>G027</v>
          </cell>
        </row>
        <row r="629">
          <cell r="A629" t="str">
            <v>A</v>
          </cell>
          <cell r="C629">
            <v>72</v>
          </cell>
          <cell r="E629" t="str">
            <v>G036</v>
          </cell>
        </row>
        <row r="630">
          <cell r="A630" t="str">
            <v>A</v>
          </cell>
          <cell r="C630">
            <v>72</v>
          </cell>
          <cell r="E630" t="str">
            <v>H004</v>
          </cell>
        </row>
        <row r="631">
          <cell r="A631" t="str">
            <v>A</v>
          </cell>
          <cell r="C631">
            <v>72</v>
          </cell>
          <cell r="E631" t="str">
            <v>H005</v>
          </cell>
        </row>
        <row r="632">
          <cell r="A632" t="str">
            <v>A</v>
          </cell>
          <cell r="C632" t="str">
            <v>72</v>
          </cell>
          <cell r="E632" t="str">
            <v>H024</v>
          </cell>
        </row>
        <row r="633">
          <cell r="A633" t="str">
            <v>A</v>
          </cell>
          <cell r="C633" t="str">
            <v>72</v>
          </cell>
          <cell r="E633" t="str">
            <v>H045</v>
          </cell>
        </row>
        <row r="634">
          <cell r="A634" t="str">
            <v>A</v>
          </cell>
          <cell r="C634" t="str">
            <v>72</v>
          </cell>
          <cell r="E634" t="str">
            <v>H068</v>
          </cell>
        </row>
        <row r="635">
          <cell r="A635" t="str">
            <v>A</v>
          </cell>
          <cell r="C635" t="str">
            <v>72</v>
          </cell>
          <cell r="E635" t="str">
            <v>H069</v>
          </cell>
        </row>
        <row r="636">
          <cell r="A636" t="str">
            <v>A</v>
          </cell>
          <cell r="C636" t="str">
            <v>72</v>
          </cell>
          <cell r="E636" t="str">
            <v>L000</v>
          </cell>
        </row>
        <row r="637">
          <cell r="A637" t="str">
            <v>A</v>
          </cell>
          <cell r="C637" t="str">
            <v>72</v>
          </cell>
          <cell r="E637" t="str">
            <v>L003</v>
          </cell>
        </row>
        <row r="638">
          <cell r="A638" t="str">
            <v>A</v>
          </cell>
          <cell r="C638" t="str">
            <v>72</v>
          </cell>
          <cell r="E638" t="str">
            <v>L005</v>
          </cell>
        </row>
        <row r="639">
          <cell r="A639" t="str">
            <v>A</v>
          </cell>
          <cell r="C639" t="str">
            <v>72</v>
          </cell>
          <cell r="E639" t="str">
            <v>L006</v>
          </cell>
        </row>
        <row r="640">
          <cell r="A640" t="str">
            <v>A</v>
          </cell>
          <cell r="C640" t="str">
            <v>72</v>
          </cell>
          <cell r="E640" t="str">
            <v>L007</v>
          </cell>
        </row>
        <row r="641">
          <cell r="A641" t="str">
            <v>A</v>
          </cell>
          <cell r="C641" t="str">
            <v>72</v>
          </cell>
          <cell r="E641" t="str">
            <v>L021</v>
          </cell>
        </row>
        <row r="642">
          <cell r="A642" t="str">
            <v>A</v>
          </cell>
          <cell r="C642" t="str">
            <v>72</v>
          </cell>
          <cell r="E642" t="str">
            <v>L010</v>
          </cell>
        </row>
        <row r="643">
          <cell r="A643" t="str">
            <v>A</v>
          </cell>
          <cell r="C643" t="str">
            <v>72</v>
          </cell>
          <cell r="E643" t="str">
            <v>L150</v>
          </cell>
        </row>
        <row r="644">
          <cell r="A644" t="str">
            <v>A</v>
          </cell>
          <cell r="C644" t="str">
            <v>72</v>
          </cell>
          <cell r="E644" t="str">
            <v>L151</v>
          </cell>
        </row>
        <row r="645">
          <cell r="A645" t="str">
            <v>A</v>
          </cell>
          <cell r="C645">
            <v>72</v>
          </cell>
          <cell r="E645" t="str">
            <v>J002</v>
          </cell>
        </row>
        <row r="646">
          <cell r="A646" t="str">
            <v>A</v>
          </cell>
          <cell r="C646">
            <v>72</v>
          </cell>
          <cell r="E646" t="str">
            <v>J003</v>
          </cell>
        </row>
        <row r="647">
          <cell r="A647" t="str">
            <v>A</v>
          </cell>
          <cell r="C647">
            <v>73</v>
          </cell>
          <cell r="E647" t="str">
            <v>G022</v>
          </cell>
        </row>
        <row r="648">
          <cell r="A648" t="str">
            <v>A</v>
          </cell>
          <cell r="C648">
            <v>73</v>
          </cell>
          <cell r="E648" t="str">
            <v>G036</v>
          </cell>
        </row>
        <row r="649">
          <cell r="A649" t="str">
            <v>A</v>
          </cell>
          <cell r="C649">
            <v>73</v>
          </cell>
          <cell r="E649" t="str">
            <v>F000</v>
          </cell>
        </row>
        <row r="650">
          <cell r="A650" t="str">
            <v>A</v>
          </cell>
          <cell r="C650">
            <v>73</v>
          </cell>
          <cell r="E650" t="str">
            <v>F170</v>
          </cell>
        </row>
        <row r="651">
          <cell r="A651" t="str">
            <v>A</v>
          </cell>
          <cell r="C651" t="str">
            <v>73</v>
          </cell>
          <cell r="E651" t="str">
            <v>F049</v>
          </cell>
        </row>
        <row r="652">
          <cell r="A652" t="str">
            <v>A</v>
          </cell>
          <cell r="C652" t="str">
            <v>73</v>
          </cell>
          <cell r="E652" t="str">
            <v>F014</v>
          </cell>
        </row>
        <row r="653">
          <cell r="A653" t="str">
            <v>A</v>
          </cell>
          <cell r="C653" t="str">
            <v>73</v>
          </cell>
          <cell r="E653" t="str">
            <v>L000</v>
          </cell>
        </row>
        <row r="654">
          <cell r="A654" t="str">
            <v>A</v>
          </cell>
          <cell r="C654" t="str">
            <v>73</v>
          </cell>
          <cell r="E654" t="str">
            <v>L021</v>
          </cell>
        </row>
        <row r="655">
          <cell r="A655" t="str">
            <v>A</v>
          </cell>
          <cell r="C655" t="str">
            <v>73</v>
          </cell>
          <cell r="E655" t="str">
            <v>L003</v>
          </cell>
        </row>
        <row r="656">
          <cell r="A656" t="str">
            <v>A</v>
          </cell>
          <cell r="C656" t="str">
            <v>73</v>
          </cell>
          <cell r="E656" t="str">
            <v>L005</v>
          </cell>
        </row>
        <row r="657">
          <cell r="A657" t="str">
            <v>A</v>
          </cell>
          <cell r="C657" t="str">
            <v>73</v>
          </cell>
          <cell r="E657" t="str">
            <v>L006</v>
          </cell>
        </row>
        <row r="658">
          <cell r="A658" t="str">
            <v>A</v>
          </cell>
          <cell r="C658" t="str">
            <v>73</v>
          </cell>
          <cell r="E658" t="str">
            <v>L150</v>
          </cell>
        </row>
        <row r="659">
          <cell r="A659" t="str">
            <v>A</v>
          </cell>
          <cell r="C659" t="str">
            <v>73</v>
          </cell>
          <cell r="E659" t="str">
            <v>L151</v>
          </cell>
        </row>
        <row r="660">
          <cell r="A660" t="str">
            <v>A</v>
          </cell>
          <cell r="C660" t="str">
            <v>74</v>
          </cell>
          <cell r="E660" t="str">
            <v>F015</v>
          </cell>
        </row>
        <row r="661">
          <cell r="A661" t="str">
            <v>A</v>
          </cell>
          <cell r="C661" t="str">
            <v>74</v>
          </cell>
          <cell r="E661" t="str">
            <v>F017</v>
          </cell>
        </row>
        <row r="662">
          <cell r="A662" t="str">
            <v>A</v>
          </cell>
          <cell r="C662" t="str">
            <v>74</v>
          </cell>
          <cell r="E662" t="str">
            <v>F018</v>
          </cell>
        </row>
        <row r="663">
          <cell r="A663" t="str">
            <v>A</v>
          </cell>
          <cell r="C663" t="str">
            <v>77</v>
          </cell>
          <cell r="E663" t="str">
            <v>G002</v>
          </cell>
        </row>
        <row r="664">
          <cell r="A664" t="str">
            <v>A</v>
          </cell>
          <cell r="C664" t="str">
            <v>77</v>
          </cell>
          <cell r="E664" t="str">
            <v>G011</v>
          </cell>
        </row>
        <row r="665">
          <cell r="A665" t="str">
            <v>A</v>
          </cell>
          <cell r="C665" t="str">
            <v>77</v>
          </cell>
          <cell r="E665" t="str">
            <v>G022</v>
          </cell>
        </row>
        <row r="666">
          <cell r="A666" t="str">
            <v>A</v>
          </cell>
          <cell r="C666">
            <v>77</v>
          </cell>
          <cell r="E666" t="str">
            <v>G026</v>
          </cell>
        </row>
        <row r="667">
          <cell r="A667" t="str">
            <v>A</v>
          </cell>
          <cell r="C667" t="str">
            <v>77</v>
          </cell>
          <cell r="E667" t="str">
            <v>G036</v>
          </cell>
        </row>
        <row r="668">
          <cell r="A668" t="str">
            <v>A</v>
          </cell>
          <cell r="C668" t="str">
            <v>77</v>
          </cell>
          <cell r="E668" t="str">
            <v>L000</v>
          </cell>
        </row>
        <row r="669">
          <cell r="A669" t="str">
            <v>A</v>
          </cell>
          <cell r="C669" t="str">
            <v>77</v>
          </cell>
          <cell r="E669" t="str">
            <v>L003</v>
          </cell>
        </row>
        <row r="670">
          <cell r="A670" t="str">
            <v>A</v>
          </cell>
          <cell r="C670" t="str">
            <v>77</v>
          </cell>
          <cell r="E670" t="str">
            <v>L005</v>
          </cell>
        </row>
        <row r="671">
          <cell r="A671" t="str">
            <v>A</v>
          </cell>
          <cell r="C671" t="str">
            <v>77</v>
          </cell>
          <cell r="E671" t="str">
            <v>L006</v>
          </cell>
        </row>
        <row r="672">
          <cell r="A672" t="str">
            <v>A</v>
          </cell>
          <cell r="C672" t="str">
            <v>77</v>
          </cell>
          <cell r="E672" t="str">
            <v>L007</v>
          </cell>
        </row>
        <row r="673">
          <cell r="A673" t="str">
            <v>A</v>
          </cell>
          <cell r="C673" t="str">
            <v>77</v>
          </cell>
          <cell r="E673" t="str">
            <v>L010</v>
          </cell>
        </row>
        <row r="674">
          <cell r="A674" t="str">
            <v>A</v>
          </cell>
          <cell r="C674" t="str">
            <v>77</v>
          </cell>
          <cell r="E674" t="str">
            <v>L021</v>
          </cell>
        </row>
        <row r="675">
          <cell r="A675" t="str">
            <v>A</v>
          </cell>
          <cell r="C675" t="str">
            <v>77</v>
          </cell>
          <cell r="E675" t="str">
            <v>L150</v>
          </cell>
        </row>
        <row r="676">
          <cell r="A676" t="str">
            <v>A</v>
          </cell>
          <cell r="C676" t="str">
            <v>77</v>
          </cell>
          <cell r="E676" t="str">
            <v>L151</v>
          </cell>
        </row>
        <row r="677">
          <cell r="A677" t="str">
            <v>A</v>
          </cell>
          <cell r="C677">
            <v>77</v>
          </cell>
          <cell r="E677" t="str">
            <v>H004</v>
          </cell>
        </row>
        <row r="678">
          <cell r="A678" t="str">
            <v>A</v>
          </cell>
          <cell r="C678" t="str">
            <v>77</v>
          </cell>
          <cell r="E678" t="str">
            <v>H039</v>
          </cell>
        </row>
        <row r="679">
          <cell r="A679" t="str">
            <v>A</v>
          </cell>
          <cell r="C679" t="str">
            <v>77</v>
          </cell>
          <cell r="E679" t="str">
            <v>H017</v>
          </cell>
        </row>
        <row r="680">
          <cell r="A680" t="str">
            <v>A</v>
          </cell>
          <cell r="C680" t="str">
            <v>77</v>
          </cell>
          <cell r="E680" t="str">
            <v>F049</v>
          </cell>
        </row>
        <row r="681">
          <cell r="A681" t="str">
            <v>A</v>
          </cell>
          <cell r="C681" t="str">
            <v>77</v>
          </cell>
          <cell r="E681" t="str">
            <v>F123</v>
          </cell>
        </row>
        <row r="682">
          <cell r="A682" t="str">
            <v>A</v>
          </cell>
          <cell r="C682" t="str">
            <v>77</v>
          </cell>
          <cell r="E682" t="str">
            <v>F134</v>
          </cell>
        </row>
        <row r="683">
          <cell r="A683" t="str">
            <v>A</v>
          </cell>
          <cell r="C683" t="str">
            <v>77</v>
          </cell>
          <cell r="E683" t="str">
            <v>F166</v>
          </cell>
        </row>
        <row r="684">
          <cell r="A684" t="str">
            <v>A</v>
          </cell>
          <cell r="C684" t="str">
            <v>77</v>
          </cell>
          <cell r="E684" t="str">
            <v>F168</v>
          </cell>
        </row>
        <row r="685">
          <cell r="A685" t="str">
            <v>A</v>
          </cell>
          <cell r="C685" t="str">
            <v>77</v>
          </cell>
          <cell r="E685" t="str">
            <v>F013</v>
          </cell>
        </row>
        <row r="686">
          <cell r="A686" t="str">
            <v>A</v>
          </cell>
          <cell r="C686" t="str">
            <v>77</v>
          </cell>
          <cell r="E686" t="str">
            <v>F169</v>
          </cell>
        </row>
        <row r="687">
          <cell r="A687" t="str">
            <v>A</v>
          </cell>
          <cell r="C687" t="str">
            <v>77</v>
          </cell>
          <cell r="E687" t="str">
            <v>F001</v>
          </cell>
        </row>
        <row r="688">
          <cell r="A688" t="str">
            <v>A</v>
          </cell>
          <cell r="C688" t="str">
            <v>78</v>
          </cell>
          <cell r="E688" t="str">
            <v>F049</v>
          </cell>
        </row>
        <row r="689">
          <cell r="A689" t="str">
            <v>A</v>
          </cell>
          <cell r="C689">
            <v>78</v>
          </cell>
          <cell r="E689" t="str">
            <v>F124</v>
          </cell>
        </row>
        <row r="690">
          <cell r="A690" t="str">
            <v>A</v>
          </cell>
          <cell r="C690" t="str">
            <v>78</v>
          </cell>
          <cell r="E690" t="str">
            <v>F001</v>
          </cell>
        </row>
        <row r="691">
          <cell r="A691" t="str">
            <v>A</v>
          </cell>
          <cell r="C691" t="str">
            <v>78</v>
          </cell>
          <cell r="E691" t="str">
            <v>G000</v>
          </cell>
        </row>
        <row r="692">
          <cell r="A692" t="str">
            <v>A</v>
          </cell>
          <cell r="C692" t="str">
            <v>78</v>
          </cell>
          <cell r="E692" t="str">
            <v>G002</v>
          </cell>
        </row>
        <row r="693">
          <cell r="A693" t="str">
            <v>A</v>
          </cell>
          <cell r="C693">
            <v>78</v>
          </cell>
          <cell r="E693" t="str">
            <v>G012</v>
          </cell>
        </row>
        <row r="694">
          <cell r="A694" t="str">
            <v>A</v>
          </cell>
          <cell r="C694">
            <v>78</v>
          </cell>
          <cell r="E694" t="str">
            <v>G022</v>
          </cell>
        </row>
        <row r="695">
          <cell r="A695" t="str">
            <v>A</v>
          </cell>
          <cell r="C695">
            <v>78</v>
          </cell>
          <cell r="E695" t="str">
            <v>G026</v>
          </cell>
        </row>
        <row r="696">
          <cell r="A696" t="str">
            <v>A</v>
          </cell>
          <cell r="C696" t="str">
            <v>78</v>
          </cell>
          <cell r="E696" t="str">
            <v>G030</v>
          </cell>
        </row>
        <row r="697">
          <cell r="A697" t="str">
            <v>A</v>
          </cell>
          <cell r="C697" t="str">
            <v>78</v>
          </cell>
          <cell r="E697" t="str">
            <v>G018</v>
          </cell>
        </row>
        <row r="698">
          <cell r="A698" t="str">
            <v>A</v>
          </cell>
          <cell r="C698" t="str">
            <v>78</v>
          </cell>
          <cell r="E698" t="str">
            <v>G019</v>
          </cell>
        </row>
        <row r="699">
          <cell r="A699" t="str">
            <v>A</v>
          </cell>
          <cell r="C699">
            <v>78</v>
          </cell>
          <cell r="E699" t="str">
            <v>H024</v>
          </cell>
        </row>
        <row r="700">
          <cell r="A700" t="str">
            <v>A</v>
          </cell>
          <cell r="C700">
            <v>78</v>
          </cell>
          <cell r="E700" t="str">
            <v>H048</v>
          </cell>
        </row>
        <row r="701">
          <cell r="A701" t="str">
            <v>A</v>
          </cell>
          <cell r="C701">
            <v>78</v>
          </cell>
          <cell r="E701" t="str">
            <v>H049</v>
          </cell>
        </row>
        <row r="702">
          <cell r="A702" t="str">
            <v>A</v>
          </cell>
          <cell r="C702">
            <v>78</v>
          </cell>
          <cell r="E702" t="str">
            <v>H057</v>
          </cell>
        </row>
        <row r="703">
          <cell r="A703" t="str">
            <v>A</v>
          </cell>
          <cell r="C703">
            <v>78</v>
          </cell>
          <cell r="E703" t="str">
            <v>L000</v>
          </cell>
        </row>
        <row r="704">
          <cell r="A704" t="str">
            <v>A</v>
          </cell>
          <cell r="C704">
            <v>78</v>
          </cell>
          <cell r="E704" t="str">
            <v>L003</v>
          </cell>
        </row>
        <row r="705">
          <cell r="A705" t="str">
            <v>A</v>
          </cell>
          <cell r="C705">
            <v>78</v>
          </cell>
          <cell r="E705" t="str">
            <v>L005</v>
          </cell>
        </row>
        <row r="706">
          <cell r="A706" t="str">
            <v>A</v>
          </cell>
          <cell r="C706">
            <v>78</v>
          </cell>
          <cell r="E706" t="str">
            <v>L006</v>
          </cell>
        </row>
        <row r="707">
          <cell r="A707" t="str">
            <v>A</v>
          </cell>
          <cell r="C707">
            <v>78</v>
          </cell>
          <cell r="E707" t="str">
            <v>L021</v>
          </cell>
        </row>
        <row r="708">
          <cell r="A708" t="str">
            <v>A</v>
          </cell>
          <cell r="C708">
            <v>78</v>
          </cell>
          <cell r="E708" t="str">
            <v>L150</v>
          </cell>
        </row>
        <row r="709">
          <cell r="A709" t="str">
            <v>A</v>
          </cell>
          <cell r="C709">
            <v>78</v>
          </cell>
          <cell r="E709" t="str">
            <v>L151</v>
          </cell>
        </row>
        <row r="710">
          <cell r="A710" t="str">
            <v>A</v>
          </cell>
          <cell r="C710" t="str">
            <v>78A</v>
          </cell>
          <cell r="E710" t="str">
            <v>H033</v>
          </cell>
        </row>
        <row r="711">
          <cell r="A711" t="str">
            <v>A</v>
          </cell>
          <cell r="C711" t="str">
            <v>79</v>
          </cell>
          <cell r="E711" t="str">
            <v>T600</v>
          </cell>
        </row>
        <row r="712">
          <cell r="A712" t="str">
            <v>A</v>
          </cell>
          <cell r="C712" t="str">
            <v>79</v>
          </cell>
          <cell r="E712" t="str">
            <v>T400</v>
          </cell>
        </row>
        <row r="713">
          <cell r="A713" t="str">
            <v>A</v>
          </cell>
          <cell r="C713">
            <v>91</v>
          </cell>
          <cell r="E713" t="str">
            <v>O020</v>
          </cell>
        </row>
        <row r="714">
          <cell r="A714" t="str">
            <v>A</v>
          </cell>
          <cell r="C714">
            <v>90</v>
          </cell>
          <cell r="E714" t="str">
            <v>O005</v>
          </cell>
        </row>
        <row r="715">
          <cell r="A715" t="str">
            <v>A</v>
          </cell>
          <cell r="C715">
            <v>90</v>
          </cell>
          <cell r="E715" t="str">
            <v>O006</v>
          </cell>
        </row>
        <row r="716">
          <cell r="A716" t="str">
            <v>A</v>
          </cell>
          <cell r="C716">
            <v>90</v>
          </cell>
          <cell r="E716" t="str">
            <v>O007</v>
          </cell>
        </row>
        <row r="717">
          <cell r="A717" t="str">
            <v>A</v>
          </cell>
          <cell r="C717">
            <v>90</v>
          </cell>
          <cell r="E717" t="str">
            <v>O008</v>
          </cell>
        </row>
        <row r="718">
          <cell r="A718" t="str">
            <v>A</v>
          </cell>
          <cell r="C718">
            <v>90</v>
          </cell>
          <cell r="E718" t="str">
            <v>O010</v>
          </cell>
        </row>
        <row r="719">
          <cell r="A719" t="str">
            <v>A</v>
          </cell>
          <cell r="C719">
            <v>90</v>
          </cell>
          <cell r="E719" t="str">
            <v>O012</v>
          </cell>
        </row>
        <row r="720">
          <cell r="A720" t="str">
            <v>A</v>
          </cell>
          <cell r="C720">
            <v>90</v>
          </cell>
          <cell r="E720" t="str">
            <v>O011</v>
          </cell>
        </row>
        <row r="721">
          <cell r="A721" t="str">
            <v>A</v>
          </cell>
          <cell r="C721">
            <v>90</v>
          </cell>
          <cell r="E721" t="str">
            <v>O014</v>
          </cell>
        </row>
        <row r="722">
          <cell r="A722" t="str">
            <v>A</v>
          </cell>
          <cell r="C722">
            <v>90</v>
          </cell>
          <cell r="E722" t="str">
            <v>O015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Highlights"/>
      <sheetName val="2.4 Dukat"/>
      <sheetName val="2.4 Amursk"/>
      <sheetName val="2.4 Omolon"/>
      <sheetName val="2.4 Khakanja"/>
      <sheetName val="2.4 Voro"/>
      <sheetName val="2.4 Varvara"/>
      <sheetName val="2.5 OFR"/>
      <sheetName val="2.8 Sustainability"/>
      <sheetName val="Production data - cons"/>
      <sheetName val="Production data - cons by mine"/>
      <sheetName val="Financial data - cons"/>
      <sheetName val="Dukat"/>
      <sheetName val="Лунное+Арылах"/>
      <sheetName val="Khakanja"/>
      <sheetName val="Voro"/>
      <sheetName val="Varvara"/>
      <sheetName val="Omolon"/>
      <sheetName val="Albazino &amp; Mayskoe"/>
      <sheetName val="Полиметалл"/>
      <sheetName val="Дукат"/>
      <sheetName val="Хаканджа+Юрьевка+Авлаякян"/>
      <sheetName val="Воронцовское"/>
      <sheetName val="Варваринское"/>
      <sheetName val="СК+Биркачан"/>
      <sheetName val="РА+Майское"/>
      <sheetName val="Headcount 2011"/>
      <sheetName val="Headcount 2010"/>
      <sheetName val="Rates"/>
      <sheetName val="2.4 Standalone exploration"/>
      <sheetName val="Reserves&amp;Resources"/>
      <sheetName val="РЗ_драг.мет."/>
      <sheetName val="РЗ_полимет."/>
      <sheetName val="МР_драг.мет."/>
      <sheetName val="МР_полимет."/>
      <sheetName val="МР_Дукатский_Хаб"/>
      <sheetName val="РЗ_Дукатский_Хаб"/>
      <sheetName val="МР_Омолонский_Хаб"/>
      <sheetName val="РЗ_Омолонский_Хаб"/>
      <sheetName val="МР_Охотский_Хаб"/>
      <sheetName val="РЗ_Охотский_Хаб"/>
      <sheetName val="МР_Воронцовский_Хаб"/>
      <sheetName val="РЗ_Воронцовский_Хаб"/>
      <sheetName val="МР_Амурский_Хаб"/>
      <sheetName val="РЗ_Амурский_Хаб"/>
      <sheetName val="МР_Варваринский_Хаб"/>
      <sheetName val="РЗ_Варваринский_Хаб"/>
      <sheetName val="Licenses"/>
      <sheetName val="PL"/>
      <sheetName val="TCC 2011"/>
      <sheetName val="TCC 2H 2011"/>
      <sheetName val="TCC 1H 2011"/>
      <sheetName val="CASH COSTS 2010"/>
      <sheetName val="TCC 2010new"/>
      <sheetName val="Adj EBITDA 2011"/>
      <sheetName val="Adj EBITDA 2010"/>
      <sheetName val="Note 6m 2011 final format"/>
      <sheetName val="Note Y2010 final format"/>
      <sheetName val="Capex 2011"/>
      <sheetName val="Capex 2010"/>
      <sheetName val="FS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v>30.38</v>
          </cell>
        </row>
        <row r="4">
          <cell r="C4">
            <v>29.387438630137016</v>
          </cell>
        </row>
        <row r="6">
          <cell r="C6">
            <v>32.196100000000001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К1"/>
      <sheetName val="Исх-3рт"/>
      <sheetName val="Исх-2рт "/>
      <sheetName val="Исх-выпуск"/>
      <sheetName val="Расчет-выпуск"/>
      <sheetName val="График3"/>
      <sheetName val="График4"/>
      <sheetName val="Дальность"/>
      <sheetName val="Проверка"/>
      <sheetName val="Эконом"/>
      <sheetName val="Расчет_выпуск"/>
      <sheetName val="Контакты"/>
      <sheetName val="KAR10"/>
      <sheetName val="Б130-1(1)"/>
      <sheetName val="текучесть"/>
      <sheetName val="Шаблон"/>
      <sheetName val="Sopka-календарь"/>
      <sheetName val="t"/>
      <sheetName val="Факт"/>
      <sheetName val="План"/>
    </sheetNames>
    <sheetDataSet>
      <sheetData sheetId="0" refreshError="1"/>
      <sheetData sheetId="1" refreshError="1"/>
      <sheetData sheetId="2" refreshError="1"/>
      <sheetData sheetId="3" refreshError="1"/>
      <sheetData sheetId="4" refreshError="1">
        <row r="8">
          <cell r="F8">
            <v>0.4</v>
          </cell>
        </row>
        <row r="9">
          <cell r="F9">
            <v>20</v>
          </cell>
        </row>
        <row r="10">
          <cell r="F10">
            <v>0.91</v>
          </cell>
        </row>
        <row r="11">
          <cell r="F11">
            <v>0.49</v>
          </cell>
        </row>
        <row r="14">
          <cell r="F14">
            <v>1.7894736842105265E-2</v>
          </cell>
        </row>
        <row r="25">
          <cell r="F25">
            <v>4.5999999999999999E-3</v>
          </cell>
        </row>
        <row r="27">
          <cell r="F27">
            <v>2.61</v>
          </cell>
          <cell r="G27">
            <v>2.61</v>
          </cell>
        </row>
        <row r="28">
          <cell r="F28">
            <v>2.6</v>
          </cell>
        </row>
        <row r="57">
          <cell r="F57">
            <v>0.02</v>
          </cell>
        </row>
        <row r="58">
          <cell r="F58">
            <v>0.18</v>
          </cell>
          <cell r="H58">
            <v>0.13500000000000001</v>
          </cell>
        </row>
        <row r="61">
          <cell r="F61">
            <v>2.61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Лист1"/>
      <sheetName val="Assumption"/>
      <sheetName val="Calculations"/>
      <sheetName val="KPI"/>
      <sheetName val="income statement (usd)"/>
      <sheetName val="KAR10"/>
      <sheetName val="текучесть"/>
      <sheetName val="БД"/>
      <sheetName val="Расчет-выпуск"/>
      <sheetName val="свод_$"/>
      <sheetName val="Рез-т"/>
      <sheetName val="Закупки"/>
      <sheetName val="Сводн. с расшир. ОВ и ОС"/>
      <sheetName val="pds_rep_pd8s3_v1_r_PD8_F08"/>
      <sheetName val="1007"/>
      <sheetName val="23"/>
      <sheetName val="25 "/>
      <sheetName val="1502"/>
      <sheetName val="списки"/>
      <sheetName val="В2_45_тонн"/>
      <sheetName val="статусы"/>
      <sheetName val="Su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S&amp;PLok"/>
      <sheetName val="CF"/>
      <sheetName val="EQok"/>
      <sheetName val="3ok"/>
      <sheetName val="4ok"/>
      <sheetName val="5ok"/>
      <sheetName val="6ok"/>
      <sheetName val="7ok"/>
      <sheetName val="9ok"/>
      <sheetName val="10ok"/>
      <sheetName val="11ok"/>
      <sheetName val="12ok"/>
      <sheetName val="13ok"/>
      <sheetName val="14ok"/>
      <sheetName val="15ok"/>
      <sheetName val="16ok"/>
      <sheetName val="17ok"/>
      <sheetName val="19ok"/>
      <sheetName val="20ok"/>
      <sheetName val="Sc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cdp.net/en/responses/14896/Polymetal?back_to=https%3A%2F%2Fwww.cdp.net%2Fen%2Fresponses%3Fqueries%255Bname%255D%3DPolymetal&amp;queries%5Bname%5D=Polymetal" TargetMode="External"/><Relationship Id="rId7" Type="http://schemas.openxmlformats.org/officeDocument/2006/relationships/vmlDrawing" Target="../drawings/vmlDrawing1.vml"/><Relationship Id="rId2" Type="http://schemas.openxmlformats.org/officeDocument/2006/relationships/hyperlink" Target="https://cyanidecode.org/sig-directory-type/polymetal-international-plc-kazakhstan/" TargetMode="External"/><Relationship Id="rId1" Type="http://schemas.openxmlformats.org/officeDocument/2006/relationships/hyperlink" Target="https://www.polymetalinternational.com/en/investors-and-media/corporate-disclosures/annual-repor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olymetalinternational.com/en/sustainability/"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polymetalinternational.com/en/investors-and-media/reports-and-results/result-centr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polymetalinternational.com/en/investors-and-media/reports-and-results/annual-report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olymetalinternational.com/en/investors-and-media/reports-and-results/annual-report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olymetalinternational.com/en/about/corporate-governance/board-of-direc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tabSelected="1" zoomScale="85" zoomScaleNormal="85" workbookViewId="0">
      <selection activeCell="C33" sqref="C33:F33"/>
    </sheetView>
  </sheetViews>
  <sheetFormatPr defaultColWidth="8.85546875" defaultRowHeight="14.25" x14ac:dyDescent="0.2"/>
  <cols>
    <col min="1" max="1" width="3.7109375" style="261" customWidth="1"/>
    <col min="2" max="2" width="4.140625" style="87" customWidth="1"/>
    <col min="3" max="3" width="43" style="87" bestFit="1" customWidth="1"/>
    <col min="4" max="4" width="22.42578125" style="87" customWidth="1"/>
    <col min="5" max="5" width="3.42578125" style="87" customWidth="1"/>
    <col min="6" max="6" width="13.42578125" style="87" customWidth="1"/>
    <col min="7" max="8" width="8.85546875" style="87"/>
    <col min="9" max="9" width="17" style="87" customWidth="1"/>
    <col min="10" max="10" width="16.42578125" style="87" customWidth="1"/>
    <col min="11" max="16384" width="8.85546875" style="87"/>
  </cols>
  <sheetData>
    <row r="1" spans="1:20" s="86" customFormat="1" ht="15" customHeight="1" x14ac:dyDescent="0.4">
      <c r="A1" s="219" t="s">
        <v>1020</v>
      </c>
      <c r="B1" s="223">
        <v>2</v>
      </c>
      <c r="C1" s="223">
        <v>3</v>
      </c>
      <c r="D1" s="223">
        <v>4</v>
      </c>
      <c r="E1" s="223">
        <v>5</v>
      </c>
      <c r="F1" s="223">
        <v>6</v>
      </c>
      <c r="G1" s="223">
        <v>7</v>
      </c>
      <c r="H1" s="223">
        <v>8</v>
      </c>
      <c r="I1" s="223">
        <v>9</v>
      </c>
      <c r="J1" s="223">
        <v>10</v>
      </c>
      <c r="K1" s="223">
        <v>11</v>
      </c>
      <c r="L1" s="224">
        <v>12</v>
      </c>
      <c r="M1" s="224">
        <v>13</v>
      </c>
      <c r="N1" s="224">
        <v>14</v>
      </c>
      <c r="O1" s="225"/>
      <c r="P1" s="260"/>
      <c r="Q1" s="260"/>
      <c r="R1" s="260"/>
      <c r="S1" s="260"/>
      <c r="T1" s="260"/>
    </row>
    <row r="2" spans="1:20" s="86" customFormat="1" ht="26.25" customHeight="1" x14ac:dyDescent="0.4">
      <c r="A2" s="261" t="s">
        <v>1383</v>
      </c>
      <c r="B2" s="259" t="str">
        <f>IF(Content!$D$6=1,VLOOKUP(Content!$A2,TranslationData!$A:$AA,Content!B$1,FALSE),VLOOKUP(Content!$A2,TranslationData!$A:$AA,Content!B$1+13,FALSE))</f>
        <v>Polymetal International plc</v>
      </c>
      <c r="C2" s="260"/>
      <c r="D2" s="260"/>
      <c r="E2" s="260"/>
      <c r="F2" s="260"/>
      <c r="G2" s="260"/>
      <c r="H2" s="260"/>
      <c r="I2" s="260"/>
      <c r="J2" s="260"/>
      <c r="K2" s="260"/>
      <c r="L2" s="260"/>
      <c r="M2" s="260"/>
      <c r="N2" s="260"/>
      <c r="O2" s="260"/>
      <c r="P2" s="260"/>
      <c r="Q2" s="260"/>
      <c r="R2" s="260"/>
      <c r="S2" s="260"/>
      <c r="T2" s="260"/>
    </row>
    <row r="3" spans="1:20" s="86" customFormat="1" ht="26.25" customHeight="1" x14ac:dyDescent="0.4">
      <c r="A3" s="261" t="s">
        <v>1384</v>
      </c>
      <c r="B3" s="259" t="str">
        <f>IF(Content!$D$6=1,VLOOKUP(Content!$A3,TranslationData!$A:$AA,Content!B$1,FALSE),VLOOKUP(Content!$A3,TranslationData!$A:$AA,Content!B$1+13,FALSE))</f>
        <v>ESG Datapack</v>
      </c>
      <c r="C3" s="260"/>
      <c r="D3" s="260"/>
      <c r="E3" s="260"/>
      <c r="F3" s="260"/>
      <c r="G3" s="260"/>
      <c r="H3" s="260"/>
      <c r="I3" s="260"/>
      <c r="J3" s="260"/>
      <c r="K3" s="260"/>
      <c r="L3" s="260"/>
      <c r="M3" s="260"/>
      <c r="N3" s="260"/>
      <c r="O3" s="260"/>
      <c r="P3" s="260"/>
      <c r="Q3" s="260"/>
      <c r="R3" s="260"/>
      <c r="S3" s="260"/>
      <c r="T3" s="260"/>
    </row>
    <row r="4" spans="1:20" s="86" customFormat="1" ht="18.75" customHeight="1" thickBot="1" x14ac:dyDescent="0.45">
      <c r="A4" s="261"/>
      <c r="B4" s="260"/>
      <c r="C4" s="260"/>
      <c r="D4" s="260"/>
      <c r="E4" s="260"/>
      <c r="F4" s="260"/>
      <c r="G4" s="260"/>
      <c r="H4" s="260"/>
      <c r="I4" s="260"/>
      <c r="J4" s="260"/>
      <c r="K4" s="260"/>
      <c r="L4" s="260"/>
      <c r="M4" s="260"/>
      <c r="N4" s="260"/>
      <c r="O4" s="260"/>
      <c r="P4" s="260"/>
      <c r="Q4" s="260"/>
      <c r="R4" s="260"/>
      <c r="S4" s="260"/>
      <c r="T4" s="260"/>
    </row>
    <row r="5" spans="1:20" ht="18.75" customHeight="1" x14ac:dyDescent="0.25">
      <c r="A5" s="262"/>
      <c r="B5" s="88"/>
      <c r="C5" s="89"/>
      <c r="D5" s="216"/>
      <c r="E5" s="216"/>
      <c r="F5" s="216"/>
      <c r="G5" s="216"/>
      <c r="H5" s="216"/>
      <c r="I5" s="216"/>
      <c r="J5" s="216"/>
      <c r="K5" s="216"/>
      <c r="L5" s="216"/>
      <c r="M5" s="216"/>
      <c r="N5" s="216"/>
      <c r="O5" s="212"/>
    </row>
    <row r="6" spans="1:20" ht="21.75" customHeight="1" x14ac:dyDescent="0.35">
      <c r="A6" s="262"/>
      <c r="B6" s="212"/>
      <c r="C6" s="213" t="s">
        <v>1382</v>
      </c>
      <c r="D6" s="309">
        <v>1</v>
      </c>
      <c r="E6" s="217"/>
      <c r="F6" s="217"/>
      <c r="G6" s="217"/>
      <c r="H6" s="217"/>
      <c r="I6" s="217"/>
      <c r="J6" s="217"/>
      <c r="K6" s="217"/>
      <c r="L6" s="217"/>
      <c r="M6" s="217"/>
      <c r="N6" s="217"/>
      <c r="O6" s="212"/>
    </row>
    <row r="7" spans="1:20" ht="21" customHeight="1" x14ac:dyDescent="0.2">
      <c r="A7" s="262"/>
      <c r="B7" s="214"/>
      <c r="C7" s="214"/>
      <c r="D7" s="217"/>
      <c r="E7" s="217"/>
      <c r="F7" s="217"/>
      <c r="G7" s="217"/>
      <c r="H7" s="217"/>
      <c r="I7" s="217"/>
      <c r="J7" s="217"/>
      <c r="K7" s="217"/>
      <c r="L7" s="217"/>
      <c r="M7" s="217"/>
      <c r="N7" s="217"/>
      <c r="O7" s="212"/>
    </row>
    <row r="8" spans="1:20" ht="21" customHeight="1" x14ac:dyDescent="0.2">
      <c r="A8" s="262"/>
      <c r="B8" s="214"/>
      <c r="C8" s="214"/>
      <c r="D8" s="217"/>
      <c r="E8" s="217"/>
      <c r="F8" s="217"/>
      <c r="G8" s="217"/>
      <c r="H8" s="217"/>
      <c r="I8" s="217"/>
      <c r="J8" s="217"/>
      <c r="K8" s="217"/>
      <c r="L8" s="217"/>
      <c r="M8" s="217"/>
      <c r="N8" s="217"/>
      <c r="O8" s="212"/>
    </row>
    <row r="9" spans="1:20" x14ac:dyDescent="0.2">
      <c r="A9" s="262"/>
      <c r="B9" s="215"/>
      <c r="C9" s="215"/>
      <c r="D9" s="218"/>
      <c r="E9" s="218"/>
      <c r="F9" s="218"/>
      <c r="G9" s="218"/>
      <c r="H9" s="218"/>
      <c r="I9" s="218"/>
      <c r="J9" s="218"/>
      <c r="K9" s="218"/>
      <c r="L9" s="218"/>
      <c r="M9" s="218"/>
      <c r="N9" s="218"/>
      <c r="O9" s="212"/>
    </row>
    <row r="10" spans="1:20" x14ac:dyDescent="0.2">
      <c r="A10" s="262"/>
      <c r="B10" s="214"/>
      <c r="C10" s="214"/>
      <c r="D10" s="217"/>
      <c r="E10" s="217"/>
      <c r="F10" s="217"/>
      <c r="G10" s="217"/>
      <c r="H10" s="217"/>
      <c r="I10" s="217"/>
      <c r="J10" s="217"/>
      <c r="K10" s="217"/>
      <c r="L10" s="217"/>
      <c r="M10" s="217"/>
      <c r="N10" s="217"/>
      <c r="O10" s="212"/>
    </row>
    <row r="11" spans="1:20" ht="18.75" customHeight="1" x14ac:dyDescent="0.25">
      <c r="A11" s="261" t="s">
        <v>1385</v>
      </c>
      <c r="B11" s="98"/>
      <c r="C11" s="375" t="str">
        <f>IF(Content!$D$6=1,VLOOKUP(Content!$A11,TranslationData!$A:$AA,Content!C$1,FALSE),VLOOKUP(Content!$A11,TranslationData!$A:$AA,Content!C$1+13,FALSE))</f>
        <v>Key Charts &gt;&gt;</v>
      </c>
      <c r="D11" s="375"/>
      <c r="E11" s="375"/>
      <c r="F11" s="375"/>
    </row>
    <row r="12" spans="1:20" ht="18.75" customHeight="1" x14ac:dyDescent="0.25">
      <c r="A12" s="263"/>
      <c r="B12" s="98"/>
      <c r="C12" s="96"/>
    </row>
    <row r="13" spans="1:20" ht="18.75" customHeight="1" x14ac:dyDescent="0.25">
      <c r="A13" s="261" t="s">
        <v>1386</v>
      </c>
      <c r="B13" s="98"/>
      <c r="C13" s="375" t="str">
        <f>IF(Content!$D$6=1,VLOOKUP(Content!$A13,TranslationData!$A:$AA,Content!C$1,FALSE),VLOOKUP(Content!$A13,TranslationData!$A:$AA,Content!C$1+13,FALSE))</f>
        <v>Health &amp; Safety &gt;&gt;</v>
      </c>
      <c r="D13" s="375"/>
      <c r="E13" s="375"/>
      <c r="F13" s="375"/>
    </row>
    <row r="14" spans="1:20" ht="18.75" customHeight="1" x14ac:dyDescent="0.25">
      <c r="A14" s="263"/>
      <c r="B14" s="98"/>
      <c r="C14" s="97"/>
    </row>
    <row r="15" spans="1:20" ht="18.75" customHeight="1" x14ac:dyDescent="0.25">
      <c r="A15" s="261" t="s">
        <v>1387</v>
      </c>
      <c r="B15" s="98"/>
      <c r="C15" s="375" t="str">
        <f>IF(Content!$D$6=1,VLOOKUP(Content!$A15,TranslationData!$A:$AA,Content!C$1,FALSE),VLOOKUP(Content!$A15,TranslationData!$A:$AA,Content!C$1+13,FALSE))</f>
        <v>People &gt;&gt;</v>
      </c>
      <c r="D15" s="375"/>
      <c r="E15" s="375"/>
      <c r="F15" s="375"/>
    </row>
    <row r="16" spans="1:20" ht="18.75" customHeight="1" x14ac:dyDescent="0.25">
      <c r="A16" s="263"/>
      <c r="B16" s="98"/>
      <c r="C16" s="96"/>
    </row>
    <row r="17" spans="1:6" ht="18.75" customHeight="1" x14ac:dyDescent="0.25">
      <c r="A17" s="261" t="s">
        <v>1388</v>
      </c>
      <c r="B17" s="98"/>
      <c r="C17" s="375" t="str">
        <f>IF(Content!$D$6=1,VLOOKUP(Content!$A17,TranslationData!$A:$AA,Content!C$1,FALSE),VLOOKUP(Content!$A17,TranslationData!$A:$AA,Content!C$1+13,FALSE))</f>
        <v>Environment &gt;&gt;</v>
      </c>
      <c r="D17" s="375"/>
      <c r="E17" s="375"/>
      <c r="F17" s="375"/>
    </row>
    <row r="18" spans="1:6" ht="18.75" customHeight="1" x14ac:dyDescent="0.25">
      <c r="A18" s="263"/>
      <c r="B18" s="98"/>
      <c r="C18" s="96"/>
    </row>
    <row r="19" spans="1:6" ht="18.75" customHeight="1" x14ac:dyDescent="0.25">
      <c r="A19" s="261" t="s">
        <v>1389</v>
      </c>
      <c r="B19" s="98"/>
      <c r="C19" s="375" t="str">
        <f>IF(Content!$D$6=1,VLOOKUP(Content!$A19,TranslationData!$A:$AA,Content!C$1,FALSE),VLOOKUP(Content!$A19,TranslationData!$A:$AA,Content!C$1+13,FALSE))</f>
        <v>Climate and Energy &gt;&gt;</v>
      </c>
      <c r="D19" s="375"/>
      <c r="E19" s="375"/>
      <c r="F19" s="375"/>
    </row>
    <row r="20" spans="1:6" ht="18.75" customHeight="1" x14ac:dyDescent="0.25">
      <c r="A20" s="263"/>
      <c r="B20" s="98"/>
      <c r="C20" s="95"/>
    </row>
    <row r="21" spans="1:6" ht="18.75" customHeight="1" x14ac:dyDescent="0.25">
      <c r="A21" s="261" t="s">
        <v>1390</v>
      </c>
      <c r="B21" s="98"/>
      <c r="C21" s="375" t="str">
        <f>IF(Content!$D$6=1,VLOOKUP(Content!$A21,TranslationData!$A:$AA,Content!C$1,FALSE),VLOOKUP(Content!$A21,TranslationData!$A:$AA,Content!C$1+13,FALSE))</f>
        <v>Communities &gt;&gt;</v>
      </c>
      <c r="D21" s="375"/>
      <c r="E21" s="375"/>
      <c r="F21" s="375"/>
    </row>
    <row r="22" spans="1:6" ht="18.75" customHeight="1" x14ac:dyDescent="0.25">
      <c r="A22" s="263"/>
      <c r="B22" s="98"/>
      <c r="C22" s="96"/>
    </row>
    <row r="23" spans="1:6" ht="18.75" customHeight="1" x14ac:dyDescent="0.25">
      <c r="A23" s="261" t="s">
        <v>1391</v>
      </c>
      <c r="B23" s="98"/>
      <c r="C23" s="375" t="str">
        <f>IF(Content!$D$6=1,VLOOKUP(Content!$A23,TranslationData!$A:$AA,Content!C$1,FALSE),VLOOKUP(Content!$A23,TranslationData!$A:$AA,Content!C$1+13,FALSE))</f>
        <v>Governance and Ethics &gt;&gt;</v>
      </c>
      <c r="D23" s="375"/>
      <c r="E23" s="375"/>
      <c r="F23" s="375"/>
    </row>
    <row r="24" spans="1:6" ht="18.75" customHeight="1" x14ac:dyDescent="0.25">
      <c r="A24" s="263"/>
      <c r="B24" s="98"/>
      <c r="C24" s="96"/>
    </row>
    <row r="25" spans="1:6" ht="18.75" customHeight="1" x14ac:dyDescent="0.25">
      <c r="A25" s="261" t="s">
        <v>1392</v>
      </c>
      <c r="B25" s="98"/>
      <c r="C25" s="375" t="str">
        <f>IF(Content!$D$6=1,VLOOKUP(Content!$A25,TranslationData!$A:$AA,Content!C$1,FALSE),VLOOKUP(Content!$A25,TranslationData!$A:$AA,Content!C$1+13,FALSE))</f>
        <v>Site Level Data &gt;&gt;</v>
      </c>
      <c r="D25" s="375"/>
      <c r="E25" s="375"/>
      <c r="F25" s="375"/>
    </row>
    <row r="26" spans="1:6" ht="18.75" customHeight="1" x14ac:dyDescent="0.25">
      <c r="A26" s="263"/>
      <c r="B26" s="98"/>
      <c r="C26" s="96"/>
    </row>
    <row r="27" spans="1:6" ht="18.75" customHeight="1" x14ac:dyDescent="0.25">
      <c r="A27" s="261" t="s">
        <v>1393</v>
      </c>
      <c r="B27" s="98"/>
      <c r="C27" s="375" t="str">
        <f>IF(Content!$D$6=1,VLOOKUP(Content!$A27,TranslationData!$A:$AA,Content!C$1,FALSE),VLOOKUP(Content!$A27,TranslationData!$A:$AA,Content!C$1+13,FALSE))</f>
        <v>Economic &gt;&gt;</v>
      </c>
      <c r="D27" s="375"/>
      <c r="E27" s="375"/>
      <c r="F27" s="375"/>
    </row>
    <row r="28" spans="1:6" ht="18.75" customHeight="1" x14ac:dyDescent="0.25">
      <c r="A28" s="263"/>
      <c r="B28" s="98"/>
      <c r="C28" s="95"/>
    </row>
    <row r="29" spans="1:6" ht="18.75" customHeight="1" x14ac:dyDescent="0.25">
      <c r="A29" s="261" t="s">
        <v>1394</v>
      </c>
      <c r="B29" s="98"/>
      <c r="C29" s="375" t="str">
        <f>IF(Content!$D$6=1,VLOOKUP(Content!$A29,TranslationData!$A:$AA,Content!C$1,FALSE),VLOOKUP(Content!$A29,TranslationData!$A:$AA,Content!C$1+13,FALSE))</f>
        <v>Units of Measurement &gt;&gt;</v>
      </c>
      <c r="D29" s="375">
        <f>IF(Content!$D$6=1,VLOOKUP(Content!$A29,TranslationData!$A:$AA,Content!D$1,FALSE),VLOOKUP(Content!$A29,TranslationData!$A:$AA,Content!D$1+13,FALSE))</f>
        <v>0</v>
      </c>
      <c r="E29" s="375">
        <f>IF(Content!$D$6=1,VLOOKUP(Content!$A29,TranslationData!$A:$AA,Content!E$1,FALSE),VLOOKUP(Content!$A29,TranslationData!$A:$AA,Content!E$1+13,FALSE))</f>
        <v>0</v>
      </c>
      <c r="F29" s="375">
        <f>IF(Content!$D$6=1,VLOOKUP(Content!$A29,TranslationData!$A:$AA,Content!F$1,FALSE),VLOOKUP(Content!$A29,TranslationData!$A:$AA,Content!F$1+13,FALSE))</f>
        <v>0</v>
      </c>
    </row>
    <row r="30" spans="1:6" ht="18.75" customHeight="1" x14ac:dyDescent="0.25">
      <c r="A30" s="263"/>
      <c r="B30" s="98"/>
      <c r="C30" s="95"/>
    </row>
    <row r="31" spans="1:6" ht="18.75" customHeight="1" x14ac:dyDescent="0.25">
      <c r="A31" s="261" t="s">
        <v>2833</v>
      </c>
      <c r="B31" s="98"/>
      <c r="C31" s="375" t="str">
        <f>IF(Content!$D$6=1,VLOOKUP(Content!$A31,TranslationData!$A:$AA,Content!C$1,FALSE),VLOOKUP(Content!$A31,TranslationData!$A:$AA,Content!C$1+13,FALSE))</f>
        <v>GRI content index &gt;&gt;</v>
      </c>
      <c r="D31" s="375">
        <f>IF(Content!$D$6=1,VLOOKUP(Content!$A31,TranslationData!$A:$AA,Content!D$1,FALSE),VLOOKUP(Content!$A31,TranslationData!$A:$AA,Content!D$1+13,FALSE))</f>
        <v>0</v>
      </c>
      <c r="E31" s="375">
        <f>IF(Content!$D$6=1,VLOOKUP(Content!$A31,TranslationData!$A:$AA,Content!E$1,FALSE),VLOOKUP(Content!$A31,TranslationData!$A:$AA,Content!E$1+13,FALSE))</f>
        <v>0</v>
      </c>
      <c r="F31" s="375">
        <f>IF(Content!$D$6=1,VLOOKUP(Content!$A31,TranslationData!$A:$AA,Content!F$1,FALSE),VLOOKUP(Content!$A31,TranslationData!$A:$AA,Content!F$1+13,FALSE))</f>
        <v>0</v>
      </c>
    </row>
    <row r="32" spans="1:6" ht="18.75" customHeight="1" x14ac:dyDescent="0.25">
      <c r="A32" s="263"/>
      <c r="B32" s="98"/>
      <c r="C32" s="95"/>
    </row>
    <row r="33" spans="1:14" ht="18.75" customHeight="1" x14ac:dyDescent="0.25">
      <c r="A33" s="261" t="s">
        <v>2834</v>
      </c>
      <c r="B33" s="98"/>
      <c r="C33" s="375" t="str">
        <f>IF(Content!$D$6=1,VLOOKUP(Content!$A33,TranslationData!$A:$AA,Content!C$1,FALSE),VLOOKUP(Content!$A33,TranslationData!$A:$AA,Content!C$1+13,FALSE))</f>
        <v>SASB content index &gt;&gt;</v>
      </c>
      <c r="D33" s="375">
        <f>IF(Content!$D$6=1,VLOOKUP(Content!$A33,TranslationData!$A:$AA,Content!D$1,FALSE),VLOOKUP(Content!$A33,TranslationData!$A:$AA,Content!D$1+13,FALSE))</f>
        <v>0</v>
      </c>
      <c r="E33" s="375">
        <f>IF(Content!$D$6=1,VLOOKUP(Content!$A33,TranslationData!$A:$AA,Content!E$1,FALSE),VLOOKUP(Content!$A33,TranslationData!$A:$AA,Content!E$1+13,FALSE))</f>
        <v>0</v>
      </c>
      <c r="F33" s="375">
        <f>IF(Content!$D$6=1,VLOOKUP(Content!$A33,TranslationData!$A:$AA,Content!F$1,FALSE),VLOOKUP(Content!$A33,TranslationData!$A:$AA,Content!F$1+13,FALSE))</f>
        <v>0</v>
      </c>
    </row>
    <row r="34" spans="1:14" ht="18.75" customHeight="1" x14ac:dyDescent="0.25">
      <c r="A34" s="263"/>
      <c r="B34" s="98"/>
      <c r="C34" s="86"/>
    </row>
    <row r="35" spans="1:14" ht="15" customHeight="1" x14ac:dyDescent="0.25">
      <c r="A35" s="261" t="s">
        <v>1395</v>
      </c>
      <c r="B35" s="98"/>
      <c r="C35" s="121" t="str">
        <f>IF(Content!$D$6=1,VLOOKUP(Content!$A35,TranslationData!$A:$AA,Content!C$1,FALSE),VLOOKUP(Content!$A35,TranslationData!$A:$AA,Content!C$1+13,FALSE))</f>
        <v>For further details please see</v>
      </c>
    </row>
    <row r="36" spans="1:14" ht="15" customHeight="1" x14ac:dyDescent="0.25">
      <c r="A36" s="261" t="s">
        <v>1412</v>
      </c>
      <c r="B36" s="98"/>
      <c r="C36" s="310" t="str">
        <f>IF(Content!$D$6=1,VLOOKUP(Content!$A36,TranslationData!$A:$AA,Content!C$1,FALSE),VLOOKUP(Content!$A36,TranslationData!$A:$AA,Content!C$1+13,FALSE))</f>
        <v>Integrated Annual Report 2023</v>
      </c>
    </row>
    <row r="37" spans="1:14" ht="15" customHeight="1" x14ac:dyDescent="0.25">
      <c r="A37" s="261" t="s">
        <v>1549</v>
      </c>
      <c r="B37" s="98"/>
      <c r="C37" s="310" t="str">
        <f>IF(Content!$D$6=1,VLOOKUP(Content!$A37,TranslationData!$A:$AA,Content!C$1,FALSE),VLOOKUP(Content!$A37,TranslationData!$A:$AA,Content!C$1+13,FALSE))</f>
        <v>Our official website</v>
      </c>
    </row>
    <row r="38" spans="1:14" ht="15" customHeight="1" x14ac:dyDescent="0.25">
      <c r="A38" s="261" t="s">
        <v>1551</v>
      </c>
      <c r="B38" s="98"/>
      <c r="C38" s="311" t="str">
        <f>IF(Content!$D$6=1,VLOOKUP(Content!$A38,TranslationData!$A:$AA,Content!C$1,FALSE),VLOOKUP(Content!$A38,TranslationData!$A:$AA,Content!C$1+13,FALSE))</f>
        <v>The International Cyanide Management Institute official website</v>
      </c>
    </row>
    <row r="39" spans="1:14" ht="15" customHeight="1" x14ac:dyDescent="0.25">
      <c r="A39" s="261" t="s">
        <v>1552</v>
      </c>
      <c r="B39" s="98"/>
      <c r="C39" s="312" t="str">
        <f>IF(Content!$D$6=1,VLOOKUP(Content!$A39,TranslationData!$A:$AA,Content!C$1,FALSE),VLOOKUP(Content!$A39,TranslationData!$A:$AA,Content!C$1+13,FALSE))</f>
        <v>The CDP initiative portal</v>
      </c>
    </row>
    <row r="40" spans="1:14" ht="11.25" customHeight="1" x14ac:dyDescent="0.2">
      <c r="B40" s="90"/>
      <c r="C40" s="91"/>
    </row>
    <row r="41" spans="1:14" x14ac:dyDescent="0.2">
      <c r="B41" s="92"/>
      <c r="C41" s="93"/>
      <c r="D41" s="94"/>
      <c r="E41" s="94"/>
      <c r="F41" s="94"/>
      <c r="G41" s="94"/>
      <c r="H41" s="94"/>
      <c r="I41" s="94"/>
      <c r="J41" s="94"/>
      <c r="K41" s="94"/>
      <c r="L41" s="94"/>
      <c r="M41" s="94"/>
      <c r="N41" s="94"/>
    </row>
    <row r="42" spans="1:14" x14ac:dyDescent="0.2">
      <c r="B42" s="92"/>
      <c r="C42" s="91"/>
    </row>
    <row r="43" spans="1:14" x14ac:dyDescent="0.2">
      <c r="B43" s="92"/>
      <c r="C43" s="91"/>
    </row>
    <row r="44" spans="1:14" x14ac:dyDescent="0.2">
      <c r="B44" s="92"/>
      <c r="C44" s="91"/>
    </row>
    <row r="45" spans="1:14" x14ac:dyDescent="0.2">
      <c r="B45" s="92"/>
      <c r="C45" s="91"/>
    </row>
    <row r="46" spans="1:14" x14ac:dyDescent="0.2">
      <c r="B46" s="92"/>
      <c r="C46" s="91"/>
    </row>
    <row r="47" spans="1:14" x14ac:dyDescent="0.2">
      <c r="B47" s="92"/>
      <c r="C47" s="91"/>
    </row>
    <row r="48" spans="1:14" x14ac:dyDescent="0.2">
      <c r="B48" s="92"/>
      <c r="C48" s="91"/>
    </row>
    <row r="49" spans="2:3" x14ac:dyDescent="0.2">
      <c r="B49" s="92"/>
      <c r="C49" s="91"/>
    </row>
  </sheetData>
  <sheetProtection password="EBEF" sheet="1" selectLockedCells="1"/>
  <mergeCells count="12">
    <mergeCell ref="C31:F31"/>
    <mergeCell ref="C33:F33"/>
    <mergeCell ref="C29:F29"/>
    <mergeCell ref="C11:F11"/>
    <mergeCell ref="C13:F13"/>
    <mergeCell ref="C15:F15"/>
    <mergeCell ref="C17:F17"/>
    <mergeCell ref="C19:F19"/>
    <mergeCell ref="C21:F21"/>
    <mergeCell ref="C23:F23"/>
    <mergeCell ref="C25:F25"/>
    <mergeCell ref="C27:F27"/>
  </mergeCells>
  <hyperlinks>
    <hyperlink ref="C13" location="'H&amp;S'!A1" display="'H&amp;S'!A1"/>
    <hyperlink ref="C15" location="People!A1" display="People!A1"/>
    <hyperlink ref="C17" location="Environment!A1" display="Environment!A1"/>
    <hyperlink ref="C19" location="'Climate and Energy'!A1" display="'Climate and Energy'!A1"/>
    <hyperlink ref="C23" location="'Governance and Ethics'!A1" display="'Governance and Ethics'!A1"/>
    <hyperlink ref="C25" location="'Site level'!A1" display="'Site level'!A1"/>
    <hyperlink ref="C27" location="Economic!A1" display="Economic!A1"/>
    <hyperlink ref="C11" location="'Key Charts'!A1" display="'Key Charts'!A1"/>
    <hyperlink ref="C29" location="'Segments and Units'!A1" display="Reportable segments and units of measurement &gt;&gt;"/>
    <hyperlink ref="C36" r:id="rId1" location="year-reports" display="https://www.polymetalinternational.com/en/investors-and-media/corporate-disclosures/annual-reports/ - year-reports"/>
    <hyperlink ref="C21" location="Communities!A1" display="Communities!A1"/>
    <hyperlink ref="C29:F29" location="'Segments and Units'!A1" display="'Segments and Units'!A1"/>
    <hyperlink ref="C38" r:id="rId2" display="The International Cyanide Management Institute official website"/>
    <hyperlink ref="C39" r:id="rId3" display="The CDP initiative portal"/>
    <hyperlink ref="C37" r:id="rId4" display="Our official website"/>
    <hyperlink ref="C11:F11" location="KPIs!A1" display="KPIs!A1"/>
    <hyperlink ref="C13:F13" location="'H&amp;S'!A1" display="'H&amp;S'!A1"/>
    <hyperlink ref="C31" location="'Segments and Units'!A1" display="Reportable segments and units of measurement &gt;&gt;"/>
    <hyperlink ref="C31:F31" location="GRI!A1" display="GRI!A1"/>
    <hyperlink ref="C33" location="'Segments and Units'!A1" display="Reportable segments and units of measurement &gt;&gt;"/>
    <hyperlink ref="C33:F33" location="SASB!A1" display="SASB!A1"/>
  </hyperlinks>
  <pageMargins left="0.70866141732283472" right="0.70866141732283472" top="0.74803149606299213" bottom="0.74803149606299213" header="0.31496062992125984" footer="0.31496062992125984"/>
  <pageSetup paperSize="9" scale="63" orientation="landscape" r:id="rId5"/>
  <rowBreaks count="1" manualBreakCount="1">
    <brk id="40" max="5" man="1"/>
  </rowBreaks>
  <drawing r:id="rId6"/>
  <legacyDrawing r:id="rId7"/>
  <mc:AlternateContent xmlns:mc="http://schemas.openxmlformats.org/markup-compatibility/2006">
    <mc:Choice Requires="x14">
      <controls>
        <mc:AlternateContent xmlns:mc="http://schemas.openxmlformats.org/markup-compatibility/2006">
          <mc:Choice Requires="x14">
            <control shapeId="38915" r:id="rId8" name="Option Button 3">
              <controlPr defaultSize="0" autoFill="0" autoLine="0" autoPict="0">
                <anchor moveWithCells="1">
                  <from>
                    <xdr:col>2</xdr:col>
                    <xdr:colOff>180975</xdr:colOff>
                    <xdr:row>6</xdr:row>
                    <xdr:rowOff>66675</xdr:rowOff>
                  </from>
                  <to>
                    <xdr:col>2</xdr:col>
                    <xdr:colOff>847725</xdr:colOff>
                    <xdr:row>7</xdr:row>
                    <xdr:rowOff>0</xdr:rowOff>
                  </to>
                </anchor>
              </controlPr>
            </control>
          </mc:Choice>
        </mc:AlternateContent>
        <mc:AlternateContent xmlns:mc="http://schemas.openxmlformats.org/markup-compatibility/2006">
          <mc:Choice Requires="x14">
            <control shapeId="38916" r:id="rId9" name="Option Button 4">
              <controlPr defaultSize="0" autoFill="0" autoLine="0" autoPict="0">
                <anchor moveWithCells="1">
                  <from>
                    <xdr:col>2</xdr:col>
                    <xdr:colOff>171450</xdr:colOff>
                    <xdr:row>7</xdr:row>
                    <xdr:rowOff>28575</xdr:rowOff>
                  </from>
                  <to>
                    <xdr:col>2</xdr:col>
                    <xdr:colOff>838200</xdr:colOff>
                    <xdr:row>7</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29"/>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ColWidth="0" defaultRowHeight="15" zeroHeight="1" x14ac:dyDescent="0.25"/>
  <cols>
    <col min="1" max="1" width="2.85546875" style="425" customWidth="1"/>
    <col min="2" max="2" width="55.42578125" style="33" customWidth="1"/>
    <col min="3" max="3" width="11.140625" style="33" customWidth="1"/>
    <col min="4" max="4" width="14.5703125" style="47" customWidth="1"/>
    <col min="5" max="6" width="12.85546875" style="33" customWidth="1"/>
    <col min="7" max="9" width="12.85546875" style="32" customWidth="1"/>
    <col min="10" max="26" width="9.140625" style="32" customWidth="1"/>
    <col min="27" max="27" width="9.5703125" style="32" bestFit="1" customWidth="1"/>
    <col min="28" max="57" width="9.140625" style="32" customWidth="1"/>
    <col min="58" max="77" width="0" style="33" hidden="1" customWidth="1"/>
  </cols>
  <sheetData>
    <row r="1" spans="1:77" s="140" customFormat="1" x14ac:dyDescent="0.25">
      <c r="A1" s="424" t="s">
        <v>1020</v>
      </c>
      <c r="B1" s="223">
        <v>2</v>
      </c>
      <c r="C1" s="223">
        <v>3</v>
      </c>
      <c r="D1" s="223">
        <v>4</v>
      </c>
      <c r="E1" s="223">
        <v>10</v>
      </c>
      <c r="F1" s="223">
        <v>11</v>
      </c>
      <c r="G1" s="224">
        <v>12</v>
      </c>
      <c r="H1" s="224">
        <v>13</v>
      </c>
      <c r="I1" s="224">
        <v>14</v>
      </c>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5"/>
      <c r="AU1" s="148"/>
      <c r="AV1" s="148"/>
      <c r="AW1" s="148"/>
      <c r="AX1" s="148"/>
      <c r="AY1" s="148"/>
      <c r="AZ1" s="148"/>
      <c r="BA1" s="148"/>
      <c r="BB1" s="148"/>
      <c r="BC1" s="148"/>
      <c r="BD1" s="148"/>
      <c r="BE1" s="148"/>
      <c r="BF1" s="148"/>
      <c r="BG1" s="148"/>
      <c r="BH1" s="148"/>
      <c r="BI1" s="148"/>
      <c r="BJ1" s="148"/>
      <c r="BK1" s="148"/>
      <c r="BL1" s="148"/>
      <c r="BM1" s="148"/>
    </row>
    <row r="2" spans="1:77" ht="23.25" x14ac:dyDescent="0.25">
      <c r="A2" s="424">
        <v>7</v>
      </c>
      <c r="B2" s="6" t="str">
        <f>IF(Content!$D$6=1,VLOOKUP(Economic!$A2,TranslationData!$A:$AA,Economic!B$1,FALSE),VLOOKUP(Economic!$A2,TranslationData!$A:$AA,Economic!B$1+13,FALSE))</f>
        <v>Financial and operation results (Group-wide data) [1]</v>
      </c>
      <c r="C2" s="7"/>
      <c r="D2" s="11"/>
      <c r="E2" s="5"/>
      <c r="F2" s="5"/>
      <c r="BF2" s="5"/>
    </row>
    <row r="3" spans="1:77" x14ac:dyDescent="0.25">
      <c r="A3" s="424"/>
      <c r="B3" s="5"/>
      <c r="C3" s="43"/>
      <c r="D3" s="11"/>
      <c r="E3" s="5"/>
      <c r="F3" s="5"/>
      <c r="BF3" s="5"/>
    </row>
    <row r="4" spans="1:77" ht="11.25" customHeight="1" thickBot="1" x14ac:dyDescent="0.3">
      <c r="A4" s="424" t="s">
        <v>991</v>
      </c>
      <c r="B4" s="9"/>
      <c r="C4" s="9"/>
      <c r="D4" s="10" t="str">
        <f>IF(Content!$D$6=1,VLOOKUP(Economic!$A4,TranslationData!$A:$AA,Economic!D$1,FALSE),VLOOKUP(Economic!$A4,TranslationData!$A:$AA,Economic!D$1+13,FALSE))</f>
        <v>Units</v>
      </c>
      <c r="E4" s="10">
        <v>2019</v>
      </c>
      <c r="F4" s="10">
        <v>2020</v>
      </c>
      <c r="G4" s="10">
        <v>2021</v>
      </c>
      <c r="H4" s="10">
        <v>2022</v>
      </c>
      <c r="I4" s="10">
        <v>2023</v>
      </c>
      <c r="BF4" s="8"/>
    </row>
    <row r="5" spans="1:77" ht="11.25" customHeight="1" thickTop="1" x14ac:dyDescent="0.25">
      <c r="A5" s="424"/>
      <c r="B5" s="49"/>
      <c r="C5" s="49"/>
      <c r="D5" s="50"/>
      <c r="E5" s="51"/>
      <c r="F5" s="51"/>
      <c r="BF5" s="8"/>
    </row>
    <row r="6" spans="1:77" ht="11.25" customHeight="1" x14ac:dyDescent="0.25">
      <c r="A6" s="424" t="s">
        <v>1491</v>
      </c>
      <c r="B6" s="28" t="str">
        <f>IF(Content!$D$6=1,VLOOKUP(Economic!$A6,TranslationData!$A:$AA,Economic!B$1,FALSE),VLOOKUP(Economic!$A6,TranslationData!$A:$AA,Economic!B$1+13,FALSE))</f>
        <v>Value distribution</v>
      </c>
      <c r="C6" s="29"/>
      <c r="D6" s="29"/>
      <c r="E6" s="29"/>
      <c r="F6" s="29"/>
      <c r="G6" s="29"/>
      <c r="H6" s="378" t="s">
        <v>2467</v>
      </c>
      <c r="I6" s="378"/>
      <c r="BF6" s="8"/>
    </row>
    <row r="7" spans="1:77" ht="11.25" customHeight="1" x14ac:dyDescent="0.25">
      <c r="A7" s="424" t="s">
        <v>1492</v>
      </c>
      <c r="B7" s="52" t="str">
        <f>IF(Content!$D$6=1,VLOOKUP(Economic!$A7,TranslationData!$A:$AA,Economic!B$1,FALSE),VLOOKUP(Economic!$A7,TranslationData!$A:$AA,Economic!B$1+13,FALSE))</f>
        <v>Revenue</v>
      </c>
      <c r="C7" s="8"/>
      <c r="D7" s="189" t="str">
        <f>IF(Content!$D$6=1,VLOOKUP(Economic!$A7,TranslationData!$A:$AA,Economic!D$1,FALSE),VLOOKUP(Economic!$A7,TranslationData!$A:$AA,Economic!D$1+13,FALSE))</f>
        <v>US$m</v>
      </c>
      <c r="E7" s="189">
        <v>2246</v>
      </c>
      <c r="F7" s="189">
        <v>2865</v>
      </c>
      <c r="G7" s="432">
        <v>2890</v>
      </c>
      <c r="H7" s="432">
        <v>2801</v>
      </c>
      <c r="I7" s="432">
        <v>3025</v>
      </c>
      <c r="BF7" s="8"/>
    </row>
    <row r="8" spans="1:77" ht="23.25" x14ac:dyDescent="0.25">
      <c r="A8" s="424" t="s">
        <v>1493</v>
      </c>
      <c r="B8" s="323" t="str">
        <f>IF(Content!$D$6=1,VLOOKUP(Economic!$A8,TranslationData!$A:$AA,Economic!B$1,FALSE),VLOOKUP(Economic!$A8,TranslationData!$A:$AA,Economic!B$1+13,FALSE))</f>
        <v>Cash operating costs (excluding depreciation, labour costs and mining tax)</v>
      </c>
      <c r="C8" s="24"/>
      <c r="D8" s="193" t="str">
        <f>IF(Content!$D$6=1,VLOOKUP(Economic!$A8,TranslationData!$A:$AA,Economic!D$1,FALSE),VLOOKUP(Economic!$A8,TranslationData!$A:$AA,Economic!D$1+13,FALSE))</f>
        <v>US$m</v>
      </c>
      <c r="E8" s="193">
        <v>845</v>
      </c>
      <c r="F8" s="193">
        <v>780</v>
      </c>
      <c r="G8" s="433">
        <v>722</v>
      </c>
      <c r="H8" s="433">
        <v>1695</v>
      </c>
      <c r="I8" s="433">
        <v>1209</v>
      </c>
      <c r="BF8" s="8"/>
    </row>
    <row r="9" spans="1:77" ht="11.25" customHeight="1" x14ac:dyDescent="0.25">
      <c r="A9" s="424" t="s">
        <v>1494</v>
      </c>
      <c r="B9" s="196" t="str">
        <f>IF(Content!$D$6=1,VLOOKUP(Economic!$A9,TranslationData!$A:$AA,Economic!B$1,FALSE),VLOOKUP(Economic!$A9,TranslationData!$A:$AA,Economic!B$1+13,FALSE))</f>
        <v>Wages and salaries; other payments and benefits for employees</v>
      </c>
      <c r="C9" s="24"/>
      <c r="D9" s="193" t="str">
        <f>IF(Content!$D$6=1,VLOOKUP(Economic!$A9,TranslationData!$A:$AA,Economic!D$1,FALSE),VLOOKUP(Economic!$A9,TranslationData!$A:$AA,Economic!D$1+13,FALSE))</f>
        <v>US$m</v>
      </c>
      <c r="E9" s="193">
        <v>397</v>
      </c>
      <c r="F9" s="193">
        <v>394</v>
      </c>
      <c r="G9" s="433">
        <v>471</v>
      </c>
      <c r="H9" s="433">
        <v>625</v>
      </c>
      <c r="I9" s="433">
        <v>544</v>
      </c>
      <c r="BF9" s="8"/>
    </row>
    <row r="10" spans="1:77" ht="11.25" customHeight="1" x14ac:dyDescent="0.25">
      <c r="A10" s="424" t="s">
        <v>1495</v>
      </c>
      <c r="B10" s="196" t="str">
        <f>IF(Content!$D$6=1,VLOOKUP(Economic!$A10,TranslationData!$A:$AA,Economic!B$1,FALSE),VLOOKUP(Economic!$A10,TranslationData!$A:$AA,Economic!B$1+13,FALSE))</f>
        <v>Payments to capital providers</v>
      </c>
      <c r="C10" s="24"/>
      <c r="D10" s="193" t="str">
        <f>IF(Content!$D$6=1,VLOOKUP(Economic!$A10,TranslationData!$A:$AA,Economic!D$1,FALSE),VLOOKUP(Economic!$A10,TranslationData!$A:$AA,Economic!D$1+13,FALSE))</f>
        <v>US$m</v>
      </c>
      <c r="E10" s="193">
        <v>75</v>
      </c>
      <c r="F10" s="193">
        <v>67</v>
      </c>
      <c r="G10" s="433">
        <v>54</v>
      </c>
      <c r="H10" s="433">
        <v>116</v>
      </c>
      <c r="I10" s="433">
        <v>171</v>
      </c>
      <c r="BF10" s="8"/>
    </row>
    <row r="11" spans="1:77" ht="11.25" customHeight="1" x14ac:dyDescent="0.25">
      <c r="A11" s="424" t="s">
        <v>1496</v>
      </c>
      <c r="B11" s="196" t="str">
        <f>IF(Content!$D$6=1,VLOOKUP(Economic!$A11,TranslationData!$A:$AA,Economic!B$1,FALSE),VLOOKUP(Economic!$A11,TranslationData!$A:$AA,Economic!B$1+13,FALSE))</f>
        <v>Payments to shareholders</v>
      </c>
      <c r="C11" s="24"/>
      <c r="D11" s="193" t="str">
        <f>IF(Content!$D$6=1,VLOOKUP(Economic!$A11,TranslationData!$A:$AA,Economic!D$1,FALSE),VLOOKUP(Economic!$A11,TranslationData!$A:$AA,Economic!D$1+13,FALSE))</f>
        <v>US$m</v>
      </c>
      <c r="E11" s="193">
        <v>240</v>
      </c>
      <c r="F11" s="193">
        <v>481</v>
      </c>
      <c r="G11" s="433">
        <v>635</v>
      </c>
      <c r="H11" s="433">
        <v>0</v>
      </c>
      <c r="I11" s="433">
        <v>0</v>
      </c>
      <c r="BF11" s="8"/>
    </row>
    <row r="12" spans="1:77" s="46" customFormat="1" ht="23.25" x14ac:dyDescent="0.25">
      <c r="A12" s="424" t="s">
        <v>1497</v>
      </c>
      <c r="B12" s="323" t="str">
        <f>IF(Content!$D$6=1,VLOOKUP(Economic!$A12,TranslationData!$A:$AA,Economic!B$1,FALSE),VLOOKUP(Economic!$A12,TranslationData!$A:$AA,Economic!B$1+13,FALSE))</f>
        <v>Taxes (excluding payroll taxes included in labour costs): [2]</v>
      </c>
      <c r="C12" s="21"/>
      <c r="D12" s="193"/>
      <c r="E12" s="189"/>
      <c r="F12" s="189"/>
      <c r="G12" s="433"/>
      <c r="H12" s="433"/>
      <c r="I12" s="43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20"/>
      <c r="BG12" s="39"/>
      <c r="BH12" s="39"/>
      <c r="BI12" s="39"/>
      <c r="BJ12" s="39"/>
      <c r="BK12" s="39"/>
      <c r="BL12" s="39"/>
      <c r="BM12" s="39"/>
      <c r="BN12" s="39"/>
      <c r="BO12" s="39"/>
      <c r="BP12" s="39"/>
      <c r="BQ12" s="39"/>
      <c r="BR12" s="39"/>
      <c r="BS12" s="39"/>
      <c r="BT12" s="39"/>
      <c r="BU12" s="39"/>
      <c r="BV12" s="39"/>
      <c r="BW12" s="39"/>
      <c r="BX12" s="39"/>
      <c r="BY12" s="39"/>
    </row>
    <row r="13" spans="1:77" ht="11.25" customHeight="1" x14ac:dyDescent="0.25">
      <c r="A13" s="424" t="s">
        <v>2794</v>
      </c>
      <c r="B13" s="322" t="str">
        <f>IF(Content!$D$6=1,VLOOKUP(Economic!$A13,TranslationData!$A:$AA,Economic!B$1,FALSE),VLOOKUP(Economic!$A13,TranslationData!$A:$AA,Economic!B$1+13,FALSE))</f>
        <v>Income tax</v>
      </c>
      <c r="C13" s="18"/>
      <c r="D13" s="256" t="str">
        <f>IF(Content!$D$6=1,VLOOKUP(Economic!$A13,TranslationData!$A:$AA,Economic!D$1,FALSE),VLOOKUP(Economic!$A13,TranslationData!$A:$AA,Economic!D$1+13,FALSE))</f>
        <v>US$m</v>
      </c>
      <c r="E13" s="193">
        <v>107</v>
      </c>
      <c r="F13" s="193">
        <v>275</v>
      </c>
      <c r="G13" s="433">
        <v>257</v>
      </c>
      <c r="H13" s="433">
        <v>-32</v>
      </c>
      <c r="I13" s="433">
        <v>315</v>
      </c>
      <c r="BF13" s="8"/>
    </row>
    <row r="14" spans="1:77" ht="11.25" customHeight="1" x14ac:dyDescent="0.25">
      <c r="A14" s="424" t="s">
        <v>2795</v>
      </c>
      <c r="B14" s="322" t="str">
        <f>IF(Content!$D$6=1,VLOOKUP(Economic!$A14,TranslationData!$A:$AA,Economic!B$1,FALSE),VLOOKUP(Economic!$A14,TranslationData!$A:$AA,Economic!B$1+13,FALSE))</f>
        <v>Taxes, other than income tax</v>
      </c>
      <c r="C14" s="18"/>
      <c r="D14" s="193" t="str">
        <f>IF(Content!$D$6=1,VLOOKUP(Economic!$A14,TranslationData!$A:$AA,Economic!D$1,FALSE),VLOOKUP(Economic!$A14,TranslationData!$A:$AA,Economic!D$1+13,FALSE))</f>
        <v>US$m</v>
      </c>
      <c r="E14" s="193">
        <v>11</v>
      </c>
      <c r="F14" s="193">
        <v>15</v>
      </c>
      <c r="G14" s="433">
        <v>11</v>
      </c>
      <c r="H14" s="433">
        <v>15</v>
      </c>
      <c r="I14" s="433">
        <v>14</v>
      </c>
      <c r="BF14" s="8"/>
    </row>
    <row r="15" spans="1:77" ht="11.25" customHeight="1" x14ac:dyDescent="0.25">
      <c r="A15" s="424" t="s">
        <v>2796</v>
      </c>
      <c r="B15" s="322" t="str">
        <f>IF(Content!$D$6=1,VLOOKUP(Economic!$A15,TranslationData!$A:$AA,Economic!B$1,FALSE),VLOOKUP(Economic!$A15,TranslationData!$A:$AA,Economic!B$1+13,FALSE))</f>
        <v>Mining tax</v>
      </c>
      <c r="C15" s="18"/>
      <c r="D15" s="256" t="str">
        <f>IF(Content!$D$6=1,VLOOKUP(Economic!$A15,TranslationData!$A:$AA,Economic!D$1,FALSE),VLOOKUP(Economic!$A15,TranslationData!$A:$AA,Economic!D$1+13,FALSE))</f>
        <v>US$m</v>
      </c>
      <c r="E15" s="193">
        <v>115</v>
      </c>
      <c r="F15" s="193">
        <v>142</v>
      </c>
      <c r="G15" s="433">
        <v>152</v>
      </c>
      <c r="H15" s="433">
        <v>136</v>
      </c>
      <c r="I15" s="433">
        <v>163</v>
      </c>
      <c r="BF15" s="8"/>
    </row>
    <row r="16" spans="1:77" ht="11.25" customHeight="1" x14ac:dyDescent="0.25">
      <c r="A16" s="424" t="s">
        <v>1498</v>
      </c>
      <c r="B16" s="244" t="str">
        <f>IF(Content!$D$6=1,VLOOKUP(Economic!$A16,TranslationData!$A:$AA,Economic!B$1,FALSE),VLOOKUP(Economic!$A16,TranslationData!$A:$AA,Economic!B$1+13,FALSE))</f>
        <v>Social payments</v>
      </c>
      <c r="C16" s="18"/>
      <c r="D16" s="256" t="str">
        <f>IF(Content!$D$6=1,VLOOKUP(Economic!$A16,TranslationData!$A:$AA,Economic!D$1,FALSE),VLOOKUP(Economic!$A16,TranslationData!$A:$AA,Economic!D$1+13,FALSE))</f>
        <v>US$m</v>
      </c>
      <c r="E16" s="193">
        <v>24</v>
      </c>
      <c r="F16" s="193">
        <v>28</v>
      </c>
      <c r="G16" s="433">
        <v>28</v>
      </c>
      <c r="H16" s="433">
        <v>44</v>
      </c>
      <c r="I16" s="433">
        <v>34</v>
      </c>
      <c r="BF16" s="8"/>
    </row>
    <row r="17" spans="1:77" ht="11.25" customHeight="1" x14ac:dyDescent="0.25">
      <c r="A17" s="424" t="s">
        <v>1499</v>
      </c>
      <c r="B17" s="196" t="str">
        <f>IF(Content!$D$6=1,VLOOKUP(Economic!$A17,TranslationData!$A:$AA,Economic!B$1,FALSE),VLOOKUP(Economic!$A17,TranslationData!$A:$AA,Economic!B$1+13,FALSE))</f>
        <v>Undistributed economic value retained</v>
      </c>
      <c r="C17" s="24"/>
      <c r="D17" s="193" t="str">
        <f>IF(Content!$D$6=1,VLOOKUP(Economic!$A17,TranslationData!$A:$AA,Economic!D$1,FALSE),VLOOKUP(Economic!$A17,TranslationData!$A:$AA,Economic!D$1+13,FALSE))</f>
        <v>US$m</v>
      </c>
      <c r="E17" s="193">
        <v>432</v>
      </c>
      <c r="F17" s="193">
        <f>F7-SUM(F8:F15)</f>
        <v>711</v>
      </c>
      <c r="G17" s="433">
        <v>560</v>
      </c>
      <c r="H17" s="433">
        <v>202</v>
      </c>
      <c r="I17" s="433">
        <v>575</v>
      </c>
      <c r="BF17" s="8"/>
    </row>
    <row r="18" spans="1:77" ht="11.25" customHeight="1" x14ac:dyDescent="0.25">
      <c r="A18" s="424"/>
      <c r="B18" s="23"/>
      <c r="C18" s="24"/>
      <c r="D18" s="25"/>
      <c r="E18" s="19"/>
      <c r="F18" s="19"/>
      <c r="BF18" s="8"/>
    </row>
    <row r="19" spans="1:77" ht="11.25" customHeight="1" x14ac:dyDescent="0.25">
      <c r="A19" s="424" t="s">
        <v>1500</v>
      </c>
      <c r="B19" s="28" t="str">
        <f>IF(Content!$D$6=1,VLOOKUP(Economic!$A19,TranslationData!$A:$AA,Economic!B$1,FALSE),VLOOKUP(Economic!$A19,TranslationData!$A:$AA,Economic!B$1+13,FALSE))</f>
        <v>Production</v>
      </c>
      <c r="C19" s="29"/>
      <c r="D19" s="201"/>
      <c r="E19" s="29"/>
      <c r="F19" s="29"/>
      <c r="G19" s="29"/>
      <c r="H19" s="338"/>
      <c r="I19" s="341" t="s">
        <v>2445</v>
      </c>
      <c r="BF19" s="8"/>
    </row>
    <row r="20" spans="1:77" ht="11.25" customHeight="1" x14ac:dyDescent="0.25">
      <c r="A20" s="424" t="s">
        <v>1501</v>
      </c>
      <c r="B20" s="24" t="str">
        <f>IF(Content!$D$6=1,VLOOKUP(Economic!$A20,TranslationData!$A:$AA,Economic!B$1,FALSE),VLOOKUP(Economic!$A20,TranslationData!$A:$AA,Economic!B$1+13,FALSE))</f>
        <v>Waste mined</v>
      </c>
      <c r="C20" s="8"/>
      <c r="D20" s="256" t="str">
        <f>IF(Content!$D$6=1,VLOOKUP(Economic!$A20,TranslationData!$A:$AA,Economic!D$1,FALSE),VLOOKUP(Economic!$A20,TranslationData!$A:$AA,Economic!D$1+13,FALSE))</f>
        <v>Mt</v>
      </c>
      <c r="E20" s="254">
        <v>158.55984308999999</v>
      </c>
      <c r="F20" s="254">
        <v>167</v>
      </c>
      <c r="G20" s="433">
        <v>206</v>
      </c>
      <c r="H20" s="433">
        <v>211</v>
      </c>
      <c r="I20" s="433">
        <v>184.71299999999999</v>
      </c>
      <c r="BF20" s="8"/>
    </row>
    <row r="21" spans="1:77" ht="11.25" customHeight="1" x14ac:dyDescent="0.25">
      <c r="A21" s="424" t="s">
        <v>1502</v>
      </c>
      <c r="B21" s="24" t="str">
        <f>IF(Content!$D$6=1,VLOOKUP(Economic!$A21,TranslationData!$A:$AA,Economic!B$1,FALSE),VLOOKUP(Economic!$A21,TranslationData!$A:$AA,Economic!B$1+13,FALSE))</f>
        <v>Underground development</v>
      </c>
      <c r="C21" s="24"/>
      <c r="D21" s="256" t="str">
        <f>IF(Content!$D$6=1,VLOOKUP(Economic!$A21,TranslationData!$A:$AA,Economic!D$1,FALSE),VLOOKUP(Economic!$A21,TranslationData!$A:$AA,Economic!D$1+13,FALSE))</f>
        <v>km</v>
      </c>
      <c r="E21" s="254">
        <v>105.819</v>
      </c>
      <c r="F21" s="254">
        <v>90</v>
      </c>
      <c r="G21" s="433">
        <v>96</v>
      </c>
      <c r="H21" s="433">
        <v>98</v>
      </c>
      <c r="I21" s="433">
        <v>93.265000000000001</v>
      </c>
      <c r="BF21" s="31"/>
    </row>
    <row r="22" spans="1:77" ht="11.25" customHeight="1" x14ac:dyDescent="0.25">
      <c r="A22" s="424" t="s">
        <v>1503</v>
      </c>
      <c r="B22" s="24" t="str">
        <f>IF(Content!$D$6=1,VLOOKUP(Economic!$A22,TranslationData!$A:$AA,Economic!B$1,FALSE),VLOOKUP(Economic!$A22,TranslationData!$A:$AA,Economic!B$1+13,FALSE))</f>
        <v>Ore mined</v>
      </c>
      <c r="C22" s="18"/>
      <c r="D22" s="256" t="str">
        <f>IF(Content!$D$6=1,VLOOKUP(Economic!$A22,TranslationData!$A:$AA,Economic!D$1,FALSE),VLOOKUP(Economic!$A22,TranslationData!$A:$AA,Economic!D$1+13,FALSE))</f>
        <v>Kt</v>
      </c>
      <c r="E22" s="193">
        <v>17223.816080000001</v>
      </c>
      <c r="F22" s="193">
        <v>15761.08483</v>
      </c>
      <c r="G22" s="433">
        <v>15647.289000000001</v>
      </c>
      <c r="H22" s="433">
        <v>19456</v>
      </c>
      <c r="I22" s="433">
        <v>16615</v>
      </c>
      <c r="BF22" s="8"/>
    </row>
    <row r="23" spans="1:77" ht="11.25" customHeight="1" x14ac:dyDescent="0.25">
      <c r="A23" s="424" t="s">
        <v>1507</v>
      </c>
      <c r="B23" s="23" t="str">
        <f>IF(Content!$D$6=1,VLOOKUP(Economic!$A23,TranslationData!$A:$AA,Economic!B$1,FALSE),VLOOKUP(Economic!$A23,TranslationData!$A:$AA,Economic!B$1+13,FALSE))</f>
        <v>Open-pit</v>
      </c>
      <c r="C23" s="18"/>
      <c r="D23" s="193" t="str">
        <f>IF(Content!$D$6=1,VLOOKUP(Economic!$A23,TranslationData!$A:$AA,Economic!D$1,FALSE),VLOOKUP(Economic!$A23,TranslationData!$A:$AA,Economic!D$1+13,FALSE))</f>
        <v>Kt</v>
      </c>
      <c r="E23" s="193">
        <v>13021.70306</v>
      </c>
      <c r="F23" s="193">
        <v>11595.21183</v>
      </c>
      <c r="G23" s="433">
        <v>11685.767</v>
      </c>
      <c r="H23" s="433">
        <v>15388</v>
      </c>
      <c r="I23" s="433">
        <v>12184</v>
      </c>
      <c r="BF23" s="8"/>
    </row>
    <row r="24" spans="1:77" ht="11.25" customHeight="1" x14ac:dyDescent="0.25">
      <c r="A24" s="424" t="s">
        <v>1508</v>
      </c>
      <c r="B24" s="23" t="str">
        <f>IF(Content!$D$6=1,VLOOKUP(Economic!$A24,TranslationData!$A:$AA,Economic!B$1,FALSE),VLOOKUP(Economic!$A24,TranslationData!$A:$AA,Economic!B$1+13,FALSE))</f>
        <v>Underground</v>
      </c>
      <c r="C24" s="18"/>
      <c r="D24" s="193" t="str">
        <f>IF(Content!$D$6=1,VLOOKUP(Economic!$A24,TranslationData!$A:$AA,Economic!D$1,FALSE),VLOOKUP(Economic!$A24,TranslationData!$A:$AA,Economic!D$1+13,FALSE))</f>
        <v>Kt</v>
      </c>
      <c r="E24" s="193">
        <v>4202.1130199999998</v>
      </c>
      <c r="F24" s="193">
        <v>4165.8730000000005</v>
      </c>
      <c r="G24" s="433">
        <v>3961.5219999999995</v>
      </c>
      <c r="H24" s="433">
        <v>4068</v>
      </c>
      <c r="I24" s="433">
        <v>4431</v>
      </c>
      <c r="BF24" s="8"/>
    </row>
    <row r="25" spans="1:77" ht="11.25" customHeight="1" x14ac:dyDescent="0.25">
      <c r="A25" s="424" t="s">
        <v>1504</v>
      </c>
      <c r="B25" s="24" t="str">
        <f>IF(Content!$D$6=1,VLOOKUP(Economic!$A25,TranslationData!$A:$AA,Economic!B$1,FALSE),VLOOKUP(Economic!$A25,TranslationData!$A:$AA,Economic!B$1+13,FALSE))</f>
        <v>Ore processed</v>
      </c>
      <c r="C25" s="18"/>
      <c r="D25" s="193" t="str">
        <f>IF(Content!$D$6=1,VLOOKUP(Economic!$A25,TranslationData!$A:$AA,Economic!D$1,FALSE),VLOOKUP(Economic!$A25,TranslationData!$A:$AA,Economic!D$1+13,FALSE))</f>
        <v>Kt</v>
      </c>
      <c r="E25" s="193">
        <v>15024.445189999999</v>
      </c>
      <c r="F25" s="193">
        <v>15446.729789999999</v>
      </c>
      <c r="G25" s="433">
        <v>15799.433369999999</v>
      </c>
      <c r="H25" s="433">
        <v>18289</v>
      </c>
      <c r="I25" s="433">
        <v>19306</v>
      </c>
      <c r="BF25" s="8"/>
    </row>
    <row r="26" spans="1:77" s="46" customFormat="1" ht="11.25" customHeight="1" x14ac:dyDescent="0.25">
      <c r="A26" s="424" t="s">
        <v>1505</v>
      </c>
      <c r="B26" s="24" t="str">
        <f>IF(Content!$D$6=1,VLOOKUP(Economic!$A26,TranslationData!$A:$AA,Economic!B$1,FALSE),VLOOKUP(Economic!$A26,TranslationData!$A:$AA,Economic!B$1+13,FALSE))</f>
        <v>Production</v>
      </c>
      <c r="C26" s="21"/>
      <c r="D26" s="193"/>
      <c r="E26" s="189"/>
      <c r="F26" s="189"/>
      <c r="G26" s="433"/>
      <c r="H26" s="433"/>
      <c r="I26" s="43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20"/>
      <c r="BG26" s="39"/>
      <c r="BH26" s="39"/>
      <c r="BI26" s="39"/>
      <c r="BJ26" s="39"/>
      <c r="BK26" s="39"/>
      <c r="BL26" s="39"/>
      <c r="BM26" s="39"/>
      <c r="BN26" s="39"/>
      <c r="BO26" s="39"/>
      <c r="BP26" s="39"/>
      <c r="BQ26" s="39"/>
      <c r="BR26" s="39"/>
      <c r="BS26" s="39"/>
      <c r="BT26" s="39"/>
      <c r="BU26" s="39"/>
      <c r="BV26" s="39"/>
      <c r="BW26" s="39"/>
      <c r="BX26" s="39"/>
      <c r="BY26" s="39"/>
    </row>
    <row r="27" spans="1:77" ht="11.25" customHeight="1" x14ac:dyDescent="0.25">
      <c r="A27" s="424" t="s">
        <v>1509</v>
      </c>
      <c r="B27" s="23" t="str">
        <f>IF(Content!$D$6=1,VLOOKUP(Economic!$A27,TranslationData!$A:$AA,Economic!B$1,FALSE),VLOOKUP(Economic!$A27,TranslationData!$A:$AA,Economic!B$1+13,FALSE))</f>
        <v>Gold</v>
      </c>
      <c r="C27" s="18"/>
      <c r="D27" s="193" t="str">
        <f>IF(Content!$D$6=1,VLOOKUP(Economic!$A27,TranslationData!$A:$AA,Economic!D$1,FALSE),VLOOKUP(Economic!$A27,TranslationData!$A:$AA,Economic!D$1+13,FALSE))</f>
        <v>Koz</v>
      </c>
      <c r="E27" s="193">
        <v>1316.0980854125353</v>
      </c>
      <c r="F27" s="193">
        <v>1401.6441114016789</v>
      </c>
      <c r="G27" s="433">
        <v>1421.7304431011289</v>
      </c>
      <c r="H27" s="433">
        <v>1450</v>
      </c>
      <c r="I27" s="433">
        <v>1492</v>
      </c>
      <c r="BF27" s="8"/>
    </row>
    <row r="28" spans="1:77" ht="11.25" customHeight="1" x14ac:dyDescent="0.25">
      <c r="A28" s="424" t="s">
        <v>1510</v>
      </c>
      <c r="B28" s="23" t="str">
        <f>IF(Content!$D$6=1,VLOOKUP(Economic!$A28,TranslationData!$A:$AA,Economic!B$1,FALSE),VLOOKUP(Economic!$A28,TranslationData!$A:$AA,Economic!B$1+13,FALSE))</f>
        <v>Silver</v>
      </c>
      <c r="C28" s="18"/>
      <c r="D28" s="193" t="str">
        <f>IF(Content!$D$6=1,VLOOKUP(Economic!$A28,TranslationData!$A:$AA,Economic!D$1,FALSE),VLOOKUP(Economic!$A28,TranslationData!$A:$AA,Economic!D$1+13,FALSE))</f>
        <v>Moz</v>
      </c>
      <c r="E28" s="193">
        <v>21.565669324130901</v>
      </c>
      <c r="F28" s="193">
        <v>18.842211368240001</v>
      </c>
      <c r="G28" s="433">
        <v>20.441361137614475</v>
      </c>
      <c r="H28" s="433">
        <v>21</v>
      </c>
      <c r="I28" s="433">
        <v>17.7</v>
      </c>
      <c r="BF28" s="8"/>
    </row>
    <row r="29" spans="1:77" ht="11.25" customHeight="1" x14ac:dyDescent="0.25">
      <c r="A29" s="424" t="s">
        <v>1511</v>
      </c>
      <c r="B29" s="23" t="str">
        <f>IF(Content!$D$6=1,VLOOKUP(Economic!$A29,TranslationData!$A:$AA,Economic!B$1,FALSE),VLOOKUP(Economic!$A29,TranslationData!$A:$AA,Economic!B$1+13,FALSE))</f>
        <v>Copper</v>
      </c>
      <c r="C29" s="18"/>
      <c r="D29" s="193" t="str">
        <f>IF(Content!$D$6=1,VLOOKUP(Economic!$A29,TranslationData!$A:$AA,Economic!D$1,FALSE),VLOOKUP(Economic!$A29,TranslationData!$A:$AA,Economic!D$1+13,FALSE))</f>
        <v>Kt</v>
      </c>
      <c r="E29" s="193">
        <v>2.5</v>
      </c>
      <c r="F29" s="193">
        <v>1.5</v>
      </c>
      <c r="G29" s="433">
        <v>1.9</v>
      </c>
      <c r="H29" s="433">
        <v>1.6639999999999999</v>
      </c>
      <c r="I29" s="433">
        <v>2.1629999999999998</v>
      </c>
      <c r="BF29" s="8"/>
    </row>
    <row r="30" spans="1:77" ht="11.25" customHeight="1" x14ac:dyDescent="0.25">
      <c r="A30" s="424" t="s">
        <v>1506</v>
      </c>
      <c r="B30" s="138" t="str">
        <f>IF(Content!$D$6=1,VLOOKUP(Economic!$A30,TranslationData!$A:$AA,Economic!B$1,FALSE),VLOOKUP(Economic!$A30,TranslationData!$A:$AA,Economic!B$1+13,FALSE))</f>
        <v>Total production, gold equivalent (based on 80:1 Ag/Au ratio) [3]</v>
      </c>
      <c r="C30" s="21"/>
      <c r="D30" s="193" t="str">
        <f>IF(Content!$D$6=1,VLOOKUP(Economic!$A30,TranslationData!$A:$AA,Economic!D$1,FALSE),VLOOKUP(Economic!$A30,TranslationData!$A:$AA,Economic!D$1+13,FALSE))</f>
        <v>Koz</v>
      </c>
      <c r="E30" s="189">
        <v>1585.6689519641716</v>
      </c>
      <c r="F30" s="189">
        <v>1637.1717535046789</v>
      </c>
      <c r="G30" s="189">
        <v>1677.2474573213099</v>
      </c>
      <c r="H30" s="432">
        <v>1720</v>
      </c>
      <c r="I30" s="432">
        <v>1714</v>
      </c>
      <c r="BF30" s="8"/>
    </row>
    <row r="31" spans="1:77" ht="11.25" customHeight="1" x14ac:dyDescent="0.25">
      <c r="A31" s="424"/>
      <c r="B31" s="23"/>
      <c r="C31" s="8"/>
      <c r="D31" s="30"/>
      <c r="E31" s="78"/>
      <c r="F31" s="78"/>
      <c r="G31" s="83"/>
      <c r="H31" s="83"/>
      <c r="I31" s="83"/>
      <c r="BF31" s="8"/>
    </row>
    <row r="32" spans="1:77" ht="11.25" customHeight="1" x14ac:dyDescent="0.25">
      <c r="A32" s="424" t="s">
        <v>1512</v>
      </c>
      <c r="B32" s="28" t="str">
        <f>IF(Content!$D$6=1,VLOOKUP(Economic!$A32,TranslationData!$A:$AA,Economic!B$1,FALSE),VLOOKUP(Economic!$A32,TranslationData!$A:$AA,Economic!B$1+13,FALSE))</f>
        <v>Sales volume</v>
      </c>
      <c r="C32" s="29"/>
      <c r="D32" s="201"/>
      <c r="E32" s="434"/>
      <c r="F32" s="434"/>
      <c r="G32" s="434"/>
      <c r="H32" s="434"/>
      <c r="I32" s="435" t="s">
        <v>2445</v>
      </c>
      <c r="BF32" s="8"/>
    </row>
    <row r="33" spans="1:77" ht="11.25" customHeight="1" x14ac:dyDescent="0.25">
      <c r="A33" s="424" t="s">
        <v>1513</v>
      </c>
      <c r="B33" s="24" t="str">
        <f>IF(Content!$D$6=1,VLOOKUP(Economic!$A33,TranslationData!$A:$AA,Economic!B$1,FALSE),VLOOKUP(Economic!$A33,TranslationData!$A:$AA,Economic!B$1+13,FALSE))</f>
        <v>Gold</v>
      </c>
      <c r="C33" s="8"/>
      <c r="D33" s="193" t="str">
        <f>IF(Content!$D$6=1,VLOOKUP(Economic!$A33,TranslationData!$A:$AA,Economic!D$1,FALSE),VLOOKUP(Economic!$A33,TranslationData!$A:$AA,Economic!D$1+13,FALSE))</f>
        <v>Koz</v>
      </c>
      <c r="E33" s="254">
        <v>1363.4841730198355</v>
      </c>
      <c r="F33" s="254">
        <v>1391.5225936592558</v>
      </c>
      <c r="G33" s="433">
        <v>1385.6170189836259</v>
      </c>
      <c r="H33" s="433">
        <v>1376</v>
      </c>
      <c r="I33" s="433">
        <v>1400</v>
      </c>
      <c r="BF33" s="8"/>
    </row>
    <row r="34" spans="1:77" ht="11.25" customHeight="1" x14ac:dyDescent="0.25">
      <c r="A34" s="424" t="s">
        <v>1514</v>
      </c>
      <c r="B34" s="24" t="str">
        <f>IF(Content!$D$6=1,VLOOKUP(Economic!$A34,TranslationData!$A:$AA,Economic!B$1,FALSE),VLOOKUP(Economic!$A34,TranslationData!$A:$AA,Economic!B$1+13,FALSE))</f>
        <v>Silver</v>
      </c>
      <c r="C34" s="8"/>
      <c r="D34" s="193" t="str">
        <f>IF(Content!$D$6=1,VLOOKUP(Economic!$A34,TranslationData!$A:$AA,Economic!D$1,FALSE),VLOOKUP(Economic!$A34,TranslationData!$A:$AA,Economic!D$1+13,FALSE))</f>
        <v>Moz</v>
      </c>
      <c r="E34" s="254">
        <v>22.1</v>
      </c>
      <c r="F34" s="254">
        <v>19.327163475645801</v>
      </c>
      <c r="G34" s="433">
        <v>17.5</v>
      </c>
      <c r="H34" s="433">
        <v>18.5</v>
      </c>
      <c r="I34" s="433">
        <v>16.600000000000001</v>
      </c>
      <c r="BF34" s="8"/>
    </row>
    <row r="35" spans="1:77" ht="11.25" customHeight="1" x14ac:dyDescent="0.25">
      <c r="A35" s="424" t="s">
        <v>1515</v>
      </c>
      <c r="B35" s="24" t="str">
        <f>IF(Content!$D$6=1,VLOOKUP(Economic!$A35,TranslationData!$A:$AA,Economic!B$1,FALSE),VLOOKUP(Economic!$A35,TranslationData!$A:$AA,Economic!B$1+13,FALSE))</f>
        <v>Copper</v>
      </c>
      <c r="C35" s="8"/>
      <c r="D35" s="193" t="str">
        <f>IF(Content!$D$6=1,VLOOKUP(Economic!$A35,TranslationData!$A:$AA,Economic!D$1,FALSE),VLOOKUP(Economic!$A35,TranslationData!$A:$AA,Economic!D$1+13,FALSE))</f>
        <v>Kt</v>
      </c>
      <c r="E35" s="254">
        <v>2.7049774461329998</v>
      </c>
      <c r="F35" s="254">
        <v>1.4346391912000001</v>
      </c>
      <c r="G35" s="433">
        <v>2.1</v>
      </c>
      <c r="H35" s="433">
        <v>3.399</v>
      </c>
      <c r="I35" s="433">
        <v>2.6930000000000001</v>
      </c>
      <c r="BF35" s="8"/>
    </row>
    <row r="36" spans="1:77" x14ac:dyDescent="0.25">
      <c r="A36" s="424" t="s">
        <v>1516</v>
      </c>
      <c r="B36" s="324" t="str">
        <f>IF(Content!$D$6=1,VLOOKUP(Economic!$A36,TranslationData!$A:$AA,Economic!B$1,FALSE),VLOOKUP(Economic!$A36,TranslationData!$A:$AA,Economic!B$1+13,FALSE))</f>
        <v>Total sales, gold equivalent (based on actual realised prices)</v>
      </c>
      <c r="C36" s="8"/>
      <c r="D36" s="193" t="str">
        <f>IF(Content!$D$6=1,VLOOKUP(Economic!$A36,TranslationData!$A:$AA,Economic!D$1,FALSE),VLOOKUP(Economic!$A36,TranslationData!$A:$AA,Economic!D$1+13,FALSE))</f>
        <v>Koz</v>
      </c>
      <c r="E36" s="436">
        <v>1627.5012714037859</v>
      </c>
      <c r="F36" s="436">
        <v>1621.7494501205194</v>
      </c>
      <c r="G36" s="432">
        <v>1639.7751163808668</v>
      </c>
      <c r="H36" s="432">
        <v>1622</v>
      </c>
      <c r="I36" s="432">
        <v>1608</v>
      </c>
      <c r="BF36" s="8"/>
    </row>
    <row r="37" spans="1:77" ht="11.25" customHeight="1" x14ac:dyDescent="0.25">
      <c r="A37" s="424"/>
      <c r="B37" s="23"/>
      <c r="C37" s="8"/>
      <c r="D37" s="194"/>
      <c r="E37" s="254"/>
      <c r="F37" s="254"/>
      <c r="G37" s="433"/>
      <c r="H37" s="433"/>
      <c r="I37" s="433"/>
      <c r="BF37" s="8"/>
    </row>
    <row r="38" spans="1:77" ht="11.25" customHeight="1" x14ac:dyDescent="0.25">
      <c r="A38" s="424" t="s">
        <v>1517</v>
      </c>
      <c r="B38" s="28" t="str">
        <f>IF(Content!$D$6=1,VLOOKUP(Economic!$A38,TranslationData!$A:$AA,Economic!B$1,FALSE),VLOOKUP(Economic!$A38,TranslationData!$A:$AA,Economic!B$1+13,FALSE))</f>
        <v xml:space="preserve">Share of local procurement </v>
      </c>
      <c r="C38" s="29"/>
      <c r="D38" s="270"/>
      <c r="E38" s="437"/>
      <c r="F38" s="437"/>
      <c r="G38" s="437"/>
      <c r="H38" s="438" t="s">
        <v>2440</v>
      </c>
      <c r="I38" s="438"/>
      <c r="BF38" s="8"/>
    </row>
    <row r="39" spans="1:77" s="46" customFormat="1" ht="11.25" customHeight="1" x14ac:dyDescent="0.25">
      <c r="A39" s="424" t="s">
        <v>1518</v>
      </c>
      <c r="B39" s="24" t="str">
        <f>IF(Content!$D$6=1,VLOOKUP(Economic!$A39,TranslationData!$A:$AA,Economic!B$1,FALSE),VLOOKUP(Economic!$A39,TranslationData!$A:$AA,Economic!B$1+13,FALSE))</f>
        <v xml:space="preserve">Russia </v>
      </c>
      <c r="C39" s="8"/>
      <c r="D39" s="194" t="str">
        <f>IF(Content!$D$6=1,VLOOKUP(Economic!$A39,TranslationData!$A:$AA,Economic!D$1,FALSE),VLOOKUP(Economic!$A39,TranslationData!$A:$AA,Economic!D$1+13,FALSE))</f>
        <v>%</v>
      </c>
      <c r="E39" s="254">
        <v>48</v>
      </c>
      <c r="F39" s="254">
        <v>37</v>
      </c>
      <c r="G39" s="439">
        <v>39.735382027538883</v>
      </c>
      <c r="H39" s="439">
        <v>39</v>
      </c>
      <c r="I39" s="439">
        <v>36</v>
      </c>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20"/>
      <c r="BG39" s="39"/>
      <c r="BH39" s="39"/>
      <c r="BI39" s="39"/>
      <c r="BJ39" s="39"/>
      <c r="BK39" s="39"/>
      <c r="BL39" s="39"/>
      <c r="BM39" s="39"/>
      <c r="BN39" s="39"/>
      <c r="BO39" s="39"/>
      <c r="BP39" s="39"/>
      <c r="BQ39" s="39"/>
      <c r="BR39" s="39"/>
      <c r="BS39" s="39"/>
      <c r="BT39" s="39"/>
      <c r="BU39" s="39"/>
      <c r="BV39" s="39"/>
      <c r="BW39" s="39"/>
      <c r="BX39" s="39"/>
      <c r="BY39" s="39"/>
    </row>
    <row r="40" spans="1:77" s="46" customFormat="1" ht="11.25" customHeight="1" x14ac:dyDescent="0.25">
      <c r="A40" s="424" t="s">
        <v>1519</v>
      </c>
      <c r="B40" s="24" t="str">
        <f>IF(Content!$D$6=1,VLOOKUP(Economic!$A40,TranslationData!$A:$AA,Economic!B$1,FALSE),VLOOKUP(Economic!$A40,TranslationData!$A:$AA,Economic!B$1+13,FALSE))</f>
        <v>Kazakhstan</v>
      </c>
      <c r="C40" s="8"/>
      <c r="D40" s="194" t="str">
        <f>IF(Content!$D$6=1,VLOOKUP(Economic!$A40,TranslationData!$A:$AA,Economic!D$1,FALSE),VLOOKUP(Economic!$A40,TranslationData!$A:$AA,Economic!D$1+13,FALSE))</f>
        <v>%</v>
      </c>
      <c r="E40" s="254">
        <v>84</v>
      </c>
      <c r="F40" s="254">
        <v>82</v>
      </c>
      <c r="G40" s="439">
        <v>68.244878535235543</v>
      </c>
      <c r="H40" s="439">
        <v>84</v>
      </c>
      <c r="I40" s="439">
        <v>38</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20"/>
      <c r="BG40" s="39"/>
      <c r="BH40" s="39"/>
      <c r="BI40" s="39"/>
      <c r="BJ40" s="39"/>
      <c r="BK40" s="39"/>
      <c r="BL40" s="39"/>
      <c r="BM40" s="39"/>
      <c r="BN40" s="39"/>
      <c r="BO40" s="39"/>
      <c r="BP40" s="39"/>
      <c r="BQ40" s="39"/>
      <c r="BR40" s="39"/>
      <c r="BS40" s="39"/>
      <c r="BT40" s="39"/>
      <c r="BU40" s="39"/>
      <c r="BV40" s="39"/>
      <c r="BW40" s="39"/>
      <c r="BX40" s="39"/>
      <c r="BY40" s="39"/>
    </row>
    <row r="41" spans="1:77" ht="11.25" customHeight="1" x14ac:dyDescent="0.25">
      <c r="A41" s="424"/>
      <c r="B41" s="28"/>
      <c r="C41" s="29"/>
      <c r="D41" s="84"/>
      <c r="E41" s="29"/>
      <c r="F41" s="29"/>
      <c r="G41" s="29"/>
      <c r="H41" s="29"/>
      <c r="I41" s="147"/>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8"/>
    </row>
    <row r="42" spans="1:77" ht="11.25" customHeight="1" x14ac:dyDescent="0.25">
      <c r="A42" s="424"/>
      <c r="B42" s="81"/>
      <c r="C42" s="82"/>
      <c r="D42" s="49"/>
      <c r="E42" s="82"/>
      <c r="F42" s="82"/>
      <c r="G42" s="82"/>
      <c r="H42" s="19"/>
      <c r="I42" s="125"/>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8"/>
    </row>
    <row r="43" spans="1:77" ht="11.25" customHeight="1" x14ac:dyDescent="0.25">
      <c r="A43" s="424" t="s">
        <v>992</v>
      </c>
      <c r="B43" s="313" t="str">
        <f>IF(Content!$D$6=1,VLOOKUP(Economic!$A43,TranslationData!$A:$AA,Economic!B$1,FALSE),VLOOKUP(Economic!$A43,TranslationData!$A:$AA,Economic!B$1+13,FALSE))</f>
        <v>Notes:</v>
      </c>
      <c r="C43" s="141"/>
      <c r="D43" s="142"/>
      <c r="E43" s="30"/>
      <c r="F43" s="30"/>
      <c r="BF43" s="8"/>
    </row>
    <row r="44" spans="1:77" ht="11.25" customHeight="1" x14ac:dyDescent="0.25">
      <c r="A44" s="424" t="s">
        <v>1520</v>
      </c>
      <c r="B44" s="379" t="str">
        <f>IF(Content!$D$6=1,VLOOKUP(Economic!$A44,TranslationData!$A:$AA,Economic!B$1,FALSE),VLOOKUP(Economic!$A44,TranslationData!$A:$AA,Economic!B$1+13,FALSE))</f>
        <v>[1] For detailed information on the financial and operating performance of Polymetal's assets in Kazakhstan, please see the separate Production and Financial Datapack, available on</v>
      </c>
      <c r="C44" s="379"/>
      <c r="D44" s="379"/>
      <c r="E44" s="379"/>
      <c r="F44" s="379"/>
      <c r="G44" s="379"/>
      <c r="H44" s="379"/>
      <c r="I44" s="379"/>
      <c r="J44" s="379"/>
      <c r="BF44" s="8"/>
    </row>
    <row r="45" spans="1:77" s="140" customFormat="1" ht="11.25" customHeight="1" x14ac:dyDescent="0.25">
      <c r="A45" s="424" t="s">
        <v>2347</v>
      </c>
      <c r="B45" s="326" t="str">
        <f>IF(Content!$D$6=1,VLOOKUP(Economic!$A45,TranslationData!$A:$AA,Economic!B$1,FALSE),VLOOKUP(Economic!$A45,TranslationData!$A:$AA,Economic!B$1+13,FALSE))</f>
        <v>our website.</v>
      </c>
      <c r="C45" s="141"/>
      <c r="D45" s="142"/>
      <c r="E45" s="30"/>
      <c r="F45" s="30"/>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141"/>
      <c r="BG45" s="148"/>
      <c r="BH45" s="148"/>
      <c r="BI45" s="148"/>
      <c r="BJ45" s="148"/>
      <c r="BK45" s="148"/>
      <c r="BL45" s="148"/>
      <c r="BM45" s="148"/>
      <c r="BN45" s="148"/>
      <c r="BO45" s="148"/>
      <c r="BP45" s="148"/>
      <c r="BQ45" s="148"/>
      <c r="BR45" s="148"/>
      <c r="BS45" s="148"/>
      <c r="BT45" s="148"/>
      <c r="BU45" s="148"/>
      <c r="BV45" s="148"/>
      <c r="BW45" s="148"/>
      <c r="BX45" s="148"/>
      <c r="BY45" s="148"/>
    </row>
    <row r="46" spans="1:77" ht="12" customHeight="1" x14ac:dyDescent="0.25">
      <c r="A46" s="424" t="s">
        <v>1559</v>
      </c>
      <c r="B46" s="379" t="str">
        <f>IF(Content!$D$6=1,VLOOKUP(Economic!$A46,TranslationData!$A:$AA,Economic!B$1,FALSE),VLOOKUP(Economic!$A46,TranslationData!$A:$AA,Economic!B$1+13,FALSE))</f>
        <v>[2] More details on taxes can be found in our Report on Payments to Governments published annually on our website.</v>
      </c>
      <c r="C46" s="379"/>
      <c r="D46" s="379"/>
      <c r="E46" s="379"/>
      <c r="F46" s="379"/>
      <c r="G46" s="379"/>
      <c r="H46" s="379"/>
      <c r="I46" s="379"/>
      <c r="J46" s="379"/>
      <c r="BF46" s="8"/>
    </row>
    <row r="47" spans="1:77" ht="26.25" customHeight="1" x14ac:dyDescent="0.25">
      <c r="A47" s="424" t="s">
        <v>2341</v>
      </c>
      <c r="B47" s="379" t="str">
        <f>IF(Content!$D$6=1,VLOOKUP(Economic!$A47,TranslationData!$A:$AA,Economic!B$1,FALSE),VLOOKUP(Economic!$A47,TranslationData!$A:$AA,Economic!B$1+13,FALSE))</f>
        <v>[3] Mayskoye production reporting approach for 2022 was amended to record production as soon as the ownership title for gold is transferred to a buyer at the mine site’s concentrate storage facility. Previous periods were restated accordingly.</v>
      </c>
      <c r="C47" s="379"/>
      <c r="D47" s="379"/>
      <c r="E47" s="379"/>
      <c r="F47" s="379"/>
      <c r="G47" s="379"/>
      <c r="H47" s="379"/>
      <c r="I47" s="379"/>
      <c r="J47" s="379"/>
      <c r="BF47" s="8"/>
    </row>
    <row r="48" spans="1:77" ht="11.25" customHeight="1" x14ac:dyDescent="0.25">
      <c r="A48" s="424"/>
      <c r="B48" s="144"/>
      <c r="C48" s="141"/>
      <c r="D48" s="142"/>
      <c r="E48" s="30"/>
      <c r="F48" s="30"/>
      <c r="BF48" s="8"/>
    </row>
    <row r="49" spans="1:58" ht="11.25" customHeight="1" x14ac:dyDescent="0.25">
      <c r="A49" s="424"/>
      <c r="B49" s="144"/>
      <c r="C49" s="141"/>
      <c r="D49" s="142"/>
      <c r="E49" s="30"/>
      <c r="F49" s="30"/>
      <c r="BF49" s="8"/>
    </row>
    <row r="50" spans="1:58" ht="11.25" customHeight="1" x14ac:dyDescent="0.25">
      <c r="A50" s="424"/>
      <c r="B50" s="144"/>
      <c r="C50" s="141"/>
      <c r="D50" s="142"/>
      <c r="E50" s="30"/>
      <c r="F50" s="30"/>
      <c r="BF50" s="8"/>
    </row>
    <row r="51" spans="1:58" ht="11.25" customHeight="1" x14ac:dyDescent="0.25">
      <c r="A51" s="424"/>
      <c r="B51" s="144"/>
      <c r="C51" s="141"/>
      <c r="D51" s="142"/>
      <c r="E51" s="30"/>
      <c r="F51" s="30"/>
      <c r="BF51" s="8"/>
    </row>
    <row r="52" spans="1:58" ht="11.25" customHeight="1" x14ac:dyDescent="0.25">
      <c r="A52" s="424"/>
      <c r="B52" s="23"/>
      <c r="C52" s="8"/>
      <c r="D52" s="17"/>
      <c r="E52" s="30"/>
      <c r="F52" s="30"/>
      <c r="BF52" s="8"/>
    </row>
    <row r="53" spans="1:58" ht="11.25" customHeight="1" x14ac:dyDescent="0.25">
      <c r="A53" s="424"/>
      <c r="B53" s="23"/>
      <c r="C53" s="8"/>
      <c r="D53" s="17"/>
      <c r="E53" s="30"/>
      <c r="F53" s="30"/>
      <c r="BF53" s="8"/>
    </row>
    <row r="54" spans="1:58" ht="11.25" customHeight="1" x14ac:dyDescent="0.25">
      <c r="A54" s="424"/>
      <c r="B54" s="23"/>
      <c r="C54" s="8"/>
      <c r="D54" s="17"/>
      <c r="E54" s="30"/>
      <c r="F54" s="30"/>
      <c r="BF54" s="8"/>
    </row>
    <row r="55" spans="1:58" ht="11.25" customHeight="1" x14ac:dyDescent="0.25">
      <c r="A55" s="424"/>
      <c r="B55" s="23"/>
      <c r="C55" s="8"/>
      <c r="D55" s="17"/>
      <c r="E55" s="30"/>
      <c r="F55" s="30"/>
      <c r="BF55" s="8"/>
    </row>
    <row r="56" spans="1:58" ht="11.25" customHeight="1" x14ac:dyDescent="0.25">
      <c r="A56" s="424"/>
      <c r="B56" s="23"/>
      <c r="C56" s="8"/>
      <c r="D56" s="17"/>
      <c r="E56" s="30"/>
      <c r="F56" s="30"/>
      <c r="BF56" s="8"/>
    </row>
    <row r="57" spans="1:58" ht="11.25" customHeight="1" x14ac:dyDescent="0.25">
      <c r="A57" s="424"/>
      <c r="B57" s="23"/>
      <c r="C57" s="8"/>
      <c r="D57" s="17"/>
      <c r="E57" s="30"/>
      <c r="F57" s="30"/>
      <c r="BF57" s="8"/>
    </row>
    <row r="58" spans="1:58" ht="11.25" customHeight="1" x14ac:dyDescent="0.25">
      <c r="A58" s="424"/>
      <c r="B58" s="23"/>
      <c r="C58" s="8"/>
      <c r="D58" s="17"/>
      <c r="E58" s="30"/>
      <c r="F58" s="30"/>
      <c r="BF58" s="8"/>
    </row>
    <row r="59" spans="1:58" ht="11.25" customHeight="1" x14ac:dyDescent="0.25">
      <c r="A59" s="424"/>
      <c r="B59" s="23"/>
      <c r="C59" s="8"/>
      <c r="D59" s="17"/>
      <c r="E59" s="30"/>
      <c r="F59" s="30"/>
      <c r="BF59" s="8"/>
    </row>
    <row r="60" spans="1:58" ht="11.25" customHeight="1" x14ac:dyDescent="0.25">
      <c r="A60" s="424"/>
      <c r="B60" s="23"/>
      <c r="C60" s="8"/>
      <c r="D60" s="17"/>
      <c r="E60" s="30"/>
      <c r="F60" s="30"/>
      <c r="BF60" s="8"/>
    </row>
    <row r="61" spans="1:58" ht="11.25" customHeight="1" x14ac:dyDescent="0.25">
      <c r="A61" s="424"/>
      <c r="B61" s="23"/>
      <c r="C61" s="8"/>
      <c r="D61" s="17"/>
      <c r="E61" s="30"/>
      <c r="F61" s="30"/>
      <c r="BF61" s="8"/>
    </row>
    <row r="62" spans="1:58" ht="11.25" customHeight="1" x14ac:dyDescent="0.25">
      <c r="A62" s="424"/>
      <c r="B62" s="23"/>
      <c r="C62" s="8"/>
      <c r="D62" s="17"/>
      <c r="E62" s="30"/>
      <c r="F62" s="30"/>
      <c r="BF62" s="8"/>
    </row>
    <row r="63" spans="1:58" ht="11.25" customHeight="1" x14ac:dyDescent="0.25">
      <c r="A63" s="424"/>
      <c r="B63" s="23"/>
      <c r="C63" s="8"/>
      <c r="D63" s="17"/>
      <c r="E63" s="30"/>
      <c r="F63" s="30"/>
      <c r="BF63" s="8"/>
    </row>
    <row r="64" spans="1:58" ht="11.25" customHeight="1" x14ac:dyDescent="0.25">
      <c r="A64" s="424"/>
      <c r="B64" s="23"/>
      <c r="C64" s="8"/>
      <c r="D64" s="17"/>
      <c r="E64" s="30"/>
      <c r="F64" s="30"/>
      <c r="BF64" s="8"/>
    </row>
    <row r="65" spans="1:58" ht="11.25" customHeight="1" x14ac:dyDescent="0.25">
      <c r="A65" s="424"/>
      <c r="B65" s="23"/>
      <c r="C65" s="8"/>
      <c r="D65" s="17"/>
      <c r="E65" s="30"/>
      <c r="F65" s="30"/>
      <c r="BF65" s="8"/>
    </row>
    <row r="66" spans="1:58" ht="11.25" customHeight="1" x14ac:dyDescent="0.25">
      <c r="A66" s="424"/>
      <c r="B66" s="23"/>
      <c r="C66" s="8"/>
      <c r="D66" s="17"/>
      <c r="E66" s="30"/>
      <c r="F66" s="30"/>
      <c r="BF66" s="8"/>
    </row>
    <row r="67" spans="1:58" ht="11.25" customHeight="1" x14ac:dyDescent="0.25">
      <c r="A67" s="424"/>
      <c r="B67" s="23"/>
      <c r="C67" s="8"/>
      <c r="D67" s="17"/>
      <c r="E67" s="30"/>
      <c r="F67" s="30"/>
      <c r="BF67" s="8"/>
    </row>
    <row r="68" spans="1:58" ht="11.25" customHeight="1" x14ac:dyDescent="0.25">
      <c r="A68" s="424"/>
      <c r="B68" s="23"/>
      <c r="C68" s="8"/>
      <c r="D68" s="17"/>
      <c r="E68" s="30"/>
      <c r="F68" s="30"/>
      <c r="BF68" s="8"/>
    </row>
    <row r="69" spans="1:58" ht="11.25" customHeight="1" x14ac:dyDescent="0.25">
      <c r="A69" s="424"/>
      <c r="B69" s="23"/>
      <c r="C69" s="8"/>
      <c r="D69" s="17"/>
      <c r="E69" s="30"/>
      <c r="F69" s="30"/>
      <c r="BF69" s="8"/>
    </row>
    <row r="70" spans="1:58" ht="11.25" customHeight="1" x14ac:dyDescent="0.25">
      <c r="A70" s="424"/>
      <c r="B70" s="23"/>
      <c r="C70" s="8"/>
      <c r="D70" s="17"/>
      <c r="E70" s="30"/>
      <c r="F70" s="30"/>
      <c r="BF70" s="8"/>
    </row>
    <row r="71" spans="1:58" ht="11.25" customHeight="1" x14ac:dyDescent="0.25">
      <c r="A71" s="424"/>
      <c r="B71" s="23"/>
      <c r="C71" s="8"/>
      <c r="D71" s="17"/>
      <c r="E71" s="30"/>
      <c r="F71" s="30"/>
      <c r="BF71" s="8"/>
    </row>
    <row r="72" spans="1:58" ht="11.25" customHeight="1" x14ac:dyDescent="0.25">
      <c r="A72" s="424"/>
      <c r="B72" s="23"/>
      <c r="C72" s="8"/>
      <c r="D72" s="17"/>
      <c r="E72" s="30"/>
      <c r="F72" s="30"/>
      <c r="BF72" s="8"/>
    </row>
    <row r="73" spans="1:58" ht="11.25" customHeight="1" x14ac:dyDescent="0.25">
      <c r="A73" s="424"/>
      <c r="B73" s="23"/>
      <c r="C73" s="8"/>
      <c r="D73" s="17"/>
      <c r="E73" s="30"/>
      <c r="F73" s="30"/>
      <c r="BF73" s="8"/>
    </row>
    <row r="74" spans="1:58" ht="11.25" customHeight="1" x14ac:dyDescent="0.25">
      <c r="A74" s="424"/>
      <c r="B74" s="23"/>
      <c r="C74" s="8"/>
      <c r="D74" s="17"/>
      <c r="E74" s="30"/>
      <c r="F74" s="30"/>
      <c r="BF74" s="8"/>
    </row>
    <row r="75" spans="1:58" ht="11.25" customHeight="1" x14ac:dyDescent="0.25">
      <c r="A75" s="424"/>
      <c r="B75" s="23"/>
      <c r="C75" s="8"/>
      <c r="D75" s="17"/>
      <c r="E75" s="30"/>
      <c r="F75" s="30"/>
      <c r="BF75" s="8"/>
    </row>
    <row r="76" spans="1:58" ht="11.25" customHeight="1" x14ac:dyDescent="0.25">
      <c r="A76" s="424"/>
      <c r="B76" s="23"/>
      <c r="C76" s="8"/>
      <c r="D76" s="17"/>
      <c r="E76" s="30"/>
      <c r="F76" s="30"/>
      <c r="BF76" s="8"/>
    </row>
    <row r="77" spans="1:58" ht="11.25" customHeight="1" x14ac:dyDescent="0.25">
      <c r="A77" s="424"/>
      <c r="B77" s="23"/>
      <c r="C77" s="8"/>
      <c r="D77" s="17"/>
      <c r="E77" s="30"/>
      <c r="F77" s="30"/>
      <c r="BF77" s="8"/>
    </row>
    <row r="78" spans="1:58" ht="11.25" customHeight="1" x14ac:dyDescent="0.25">
      <c r="A78" s="424"/>
      <c r="B78" s="23"/>
      <c r="C78" s="8"/>
      <c r="D78" s="17"/>
      <c r="E78" s="30"/>
      <c r="F78" s="30"/>
      <c r="BF78" s="8"/>
    </row>
    <row r="79" spans="1:58" ht="11.25" customHeight="1" x14ac:dyDescent="0.25">
      <c r="A79" s="424"/>
      <c r="B79" s="23"/>
      <c r="C79" s="8"/>
      <c r="D79" s="17"/>
      <c r="E79" s="30"/>
      <c r="F79" s="30"/>
      <c r="BF79" s="8"/>
    </row>
    <row r="80" spans="1:58" ht="11.25" customHeight="1" x14ac:dyDescent="0.25">
      <c r="A80" s="424"/>
      <c r="B80" s="23"/>
      <c r="C80" s="8"/>
      <c r="D80" s="17"/>
      <c r="E80" s="30"/>
      <c r="F80" s="30"/>
      <c r="BF80" s="8"/>
    </row>
    <row r="81" spans="1:58" ht="11.25" customHeight="1" x14ac:dyDescent="0.25">
      <c r="A81" s="424"/>
      <c r="B81" s="23"/>
      <c r="C81" s="8"/>
      <c r="D81" s="17"/>
      <c r="E81" s="30"/>
      <c r="F81" s="30"/>
      <c r="BF81" s="8"/>
    </row>
    <row r="82" spans="1:58" ht="11.25" customHeight="1" x14ac:dyDescent="0.25">
      <c r="A82" s="424"/>
      <c r="B82" s="23"/>
      <c r="C82" s="8"/>
      <c r="D82" s="17"/>
      <c r="E82" s="30"/>
      <c r="F82" s="30"/>
      <c r="BF82" s="8"/>
    </row>
    <row r="83" spans="1:58" ht="11.25" customHeight="1" x14ac:dyDescent="0.25">
      <c r="A83" s="424"/>
      <c r="B83" s="23"/>
      <c r="C83" s="8"/>
      <c r="D83" s="17"/>
      <c r="E83" s="30"/>
      <c r="F83" s="30"/>
      <c r="BF83" s="8"/>
    </row>
    <row r="84" spans="1:58" ht="11.25" customHeight="1" x14ac:dyDescent="0.25">
      <c r="A84" s="424"/>
      <c r="B84" s="23"/>
      <c r="C84" s="8"/>
      <c r="D84" s="17"/>
      <c r="E84" s="30"/>
      <c r="F84" s="30"/>
      <c r="BF84" s="8"/>
    </row>
    <row r="85" spans="1:58" ht="11.25" customHeight="1" x14ac:dyDescent="0.25">
      <c r="A85" s="424"/>
      <c r="B85" s="23"/>
      <c r="C85" s="8"/>
      <c r="D85" s="17"/>
      <c r="E85" s="30"/>
      <c r="F85" s="30"/>
      <c r="BF85" s="8"/>
    </row>
    <row r="86" spans="1:58" ht="11.25" customHeight="1" x14ac:dyDescent="0.25">
      <c r="A86" s="424"/>
      <c r="B86" s="23"/>
      <c r="C86" s="8"/>
      <c r="D86" s="17"/>
      <c r="E86" s="30"/>
      <c r="F86" s="30"/>
      <c r="BF86" s="8"/>
    </row>
    <row r="87" spans="1:58" ht="11.25" customHeight="1" x14ac:dyDescent="0.25">
      <c r="A87" s="424"/>
      <c r="B87" s="23"/>
      <c r="C87" s="8"/>
      <c r="D87" s="17"/>
      <c r="E87" s="30"/>
      <c r="F87" s="30"/>
      <c r="BF87" s="8"/>
    </row>
    <row r="88" spans="1:58" ht="11.25" customHeight="1" x14ac:dyDescent="0.25">
      <c r="A88" s="424"/>
      <c r="B88" s="23"/>
      <c r="C88" s="8"/>
      <c r="D88" s="17"/>
      <c r="E88" s="30"/>
      <c r="F88" s="30"/>
      <c r="BF88" s="8"/>
    </row>
    <row r="89" spans="1:58" ht="11.25" customHeight="1" x14ac:dyDescent="0.25">
      <c r="A89" s="424"/>
      <c r="B89" s="23"/>
      <c r="C89" s="8"/>
      <c r="D89" s="17"/>
      <c r="E89" s="30"/>
      <c r="F89" s="30"/>
      <c r="BF89" s="8"/>
    </row>
    <row r="90" spans="1:58" ht="11.25" customHeight="1" x14ac:dyDescent="0.25">
      <c r="A90" s="424"/>
      <c r="B90" s="23"/>
      <c r="C90" s="8"/>
      <c r="D90" s="17"/>
      <c r="E90" s="30"/>
      <c r="F90" s="30"/>
      <c r="BF90" s="8"/>
    </row>
    <row r="91" spans="1:58" ht="11.25" customHeight="1" x14ac:dyDescent="0.25">
      <c r="A91" s="424"/>
      <c r="B91" s="23"/>
      <c r="C91" s="8"/>
      <c r="D91" s="17"/>
      <c r="E91" s="30"/>
      <c r="F91" s="30"/>
      <c r="BF91" s="8"/>
    </row>
    <row r="92" spans="1:58" ht="11.25" customHeight="1" x14ac:dyDescent="0.25">
      <c r="A92" s="424"/>
      <c r="B92" s="23"/>
      <c r="C92" s="8"/>
      <c r="D92" s="17"/>
      <c r="E92" s="30"/>
      <c r="F92" s="30"/>
      <c r="BF92" s="8"/>
    </row>
    <row r="93" spans="1:58" ht="11.25" customHeight="1" x14ac:dyDescent="0.25">
      <c r="A93" s="424"/>
      <c r="B93" s="23"/>
      <c r="C93" s="8"/>
      <c r="D93" s="17"/>
      <c r="E93" s="30"/>
      <c r="F93" s="30"/>
      <c r="BF93" s="8"/>
    </row>
    <row r="94" spans="1:58" ht="11.25" customHeight="1" x14ac:dyDescent="0.25">
      <c r="A94" s="424"/>
      <c r="B94" s="23"/>
      <c r="C94" s="8"/>
      <c r="D94" s="17"/>
      <c r="E94" s="30"/>
      <c r="F94" s="30"/>
      <c r="BF94" s="8"/>
    </row>
    <row r="95" spans="1:58" ht="11.25" customHeight="1" x14ac:dyDescent="0.25">
      <c r="A95" s="424"/>
      <c r="B95" s="23"/>
      <c r="C95" s="8"/>
      <c r="D95" s="17"/>
      <c r="E95" s="30"/>
      <c r="F95" s="30"/>
      <c r="BF95" s="8"/>
    </row>
    <row r="96" spans="1:58" ht="11.25" customHeight="1" x14ac:dyDescent="0.25">
      <c r="A96" s="424"/>
      <c r="B96" s="23"/>
      <c r="C96" s="8"/>
      <c r="D96" s="17"/>
      <c r="E96" s="30"/>
      <c r="F96" s="30"/>
      <c r="BF96" s="8"/>
    </row>
    <row r="97" spans="1:58" ht="11.25" customHeight="1" x14ac:dyDescent="0.25">
      <c r="A97" s="424"/>
      <c r="B97" s="23"/>
      <c r="C97" s="8"/>
      <c r="D97" s="17"/>
      <c r="E97" s="30"/>
      <c r="F97" s="30"/>
      <c r="BF97" s="8"/>
    </row>
    <row r="98" spans="1:58" ht="11.25" customHeight="1" x14ac:dyDescent="0.25">
      <c r="A98" s="424"/>
      <c r="B98" s="23"/>
      <c r="C98" s="8"/>
      <c r="D98" s="17"/>
      <c r="E98" s="30"/>
      <c r="F98" s="30"/>
      <c r="BF98" s="8"/>
    </row>
    <row r="99" spans="1:58" ht="11.25" customHeight="1" x14ac:dyDescent="0.25">
      <c r="A99" s="424"/>
      <c r="B99" s="23"/>
      <c r="C99" s="8"/>
      <c r="D99" s="17"/>
      <c r="E99" s="30"/>
      <c r="F99" s="30"/>
      <c r="BF99" s="8"/>
    </row>
    <row r="100" spans="1:58" ht="11.25" customHeight="1" x14ac:dyDescent="0.25">
      <c r="A100" s="424"/>
      <c r="B100" s="23"/>
      <c r="C100" s="8"/>
      <c r="D100" s="17"/>
      <c r="E100" s="30"/>
      <c r="F100" s="30"/>
      <c r="BF100" s="8"/>
    </row>
    <row r="101" spans="1:58" ht="11.25" customHeight="1" x14ac:dyDescent="0.25">
      <c r="A101" s="424"/>
      <c r="B101" s="23"/>
      <c r="C101" s="8"/>
      <c r="D101" s="17"/>
      <c r="E101" s="30"/>
      <c r="F101" s="30"/>
      <c r="BF101" s="8"/>
    </row>
    <row r="102" spans="1:58" ht="11.25" customHeight="1" x14ac:dyDescent="0.25">
      <c r="A102" s="424"/>
      <c r="B102" s="23"/>
      <c r="C102" s="8"/>
      <c r="D102" s="17"/>
      <c r="E102" s="30"/>
      <c r="F102" s="30"/>
      <c r="BF102" s="8"/>
    </row>
    <row r="103" spans="1:58" ht="11.25" customHeight="1" x14ac:dyDescent="0.25">
      <c r="A103" s="424"/>
      <c r="B103" s="23"/>
      <c r="C103" s="8"/>
      <c r="D103" s="17"/>
      <c r="E103" s="30"/>
      <c r="F103" s="30"/>
      <c r="BF103" s="8"/>
    </row>
    <row r="104" spans="1:58" ht="11.25" customHeight="1" x14ac:dyDescent="0.25">
      <c r="A104" s="424"/>
      <c r="B104" s="23"/>
      <c r="C104" s="8"/>
      <c r="D104" s="17"/>
      <c r="E104" s="30"/>
      <c r="F104" s="30"/>
      <c r="BF104" s="8"/>
    </row>
    <row r="105" spans="1:58" ht="11.25" customHeight="1" x14ac:dyDescent="0.25">
      <c r="A105" s="424"/>
      <c r="B105" s="23"/>
      <c r="C105" s="8"/>
      <c r="D105" s="17"/>
      <c r="E105" s="30"/>
      <c r="F105" s="30"/>
      <c r="BF105" s="8"/>
    </row>
    <row r="106" spans="1:58" ht="11.25" customHeight="1" x14ac:dyDescent="0.25">
      <c r="A106" s="424"/>
      <c r="B106" s="23"/>
      <c r="C106" s="8"/>
      <c r="D106" s="17"/>
      <c r="E106" s="30"/>
      <c r="F106" s="30"/>
      <c r="BF106" s="8"/>
    </row>
    <row r="107" spans="1:58" ht="11.25" customHeight="1" x14ac:dyDescent="0.25">
      <c r="A107" s="424"/>
      <c r="B107" s="23"/>
      <c r="C107" s="8"/>
      <c r="D107" s="17"/>
      <c r="E107" s="30"/>
      <c r="F107" s="30"/>
      <c r="BF107" s="8"/>
    </row>
    <row r="108" spans="1:58" ht="11.25" customHeight="1" x14ac:dyDescent="0.25">
      <c r="A108" s="424"/>
      <c r="B108" s="23"/>
      <c r="C108" s="8"/>
      <c r="D108" s="17"/>
      <c r="E108" s="30"/>
      <c r="F108" s="30"/>
      <c r="BF108" s="8"/>
    </row>
    <row r="109" spans="1:58" ht="11.25" customHeight="1" x14ac:dyDescent="0.25">
      <c r="A109" s="424"/>
      <c r="B109" s="23"/>
      <c r="C109" s="8"/>
      <c r="D109" s="17"/>
      <c r="E109" s="30"/>
      <c r="F109" s="30"/>
      <c r="BF109" s="8"/>
    </row>
    <row r="110" spans="1:58" ht="11.25" customHeight="1" x14ac:dyDescent="0.25">
      <c r="A110" s="424"/>
      <c r="B110" s="23"/>
      <c r="C110" s="8"/>
      <c r="D110" s="17"/>
      <c r="E110" s="30"/>
      <c r="F110" s="30"/>
      <c r="BF110" s="8"/>
    </row>
    <row r="111" spans="1:58" ht="11.25" customHeight="1" x14ac:dyDescent="0.25">
      <c r="A111" s="424"/>
      <c r="B111" s="23"/>
      <c r="C111" s="8"/>
      <c r="D111" s="17"/>
      <c r="E111" s="30"/>
      <c r="F111" s="30"/>
      <c r="BF111" s="8"/>
    </row>
    <row r="112" spans="1:58" ht="11.25" customHeight="1" x14ac:dyDescent="0.25">
      <c r="A112" s="424"/>
      <c r="B112" s="23"/>
      <c r="C112" s="8"/>
      <c r="D112" s="17"/>
      <c r="E112" s="30"/>
      <c r="F112" s="30"/>
      <c r="BF112" s="8"/>
    </row>
    <row r="113" spans="1:58" ht="11.25" customHeight="1" x14ac:dyDescent="0.25">
      <c r="A113" s="424"/>
      <c r="B113" s="23"/>
      <c r="C113" s="8"/>
      <c r="D113" s="17"/>
      <c r="E113" s="30"/>
      <c r="F113" s="30"/>
      <c r="BF113" s="8"/>
    </row>
    <row r="114" spans="1:58" ht="11.25" customHeight="1" x14ac:dyDescent="0.25">
      <c r="A114" s="424"/>
      <c r="B114" s="23"/>
      <c r="C114" s="8"/>
      <c r="D114" s="17"/>
      <c r="E114" s="30"/>
      <c r="F114" s="30"/>
      <c r="BF114" s="8"/>
    </row>
    <row r="115" spans="1:58" ht="11.25" customHeight="1" x14ac:dyDescent="0.25">
      <c r="A115" s="424"/>
      <c r="B115" s="23"/>
      <c r="C115" s="8"/>
      <c r="D115" s="17"/>
      <c r="E115" s="30"/>
      <c r="F115" s="30"/>
      <c r="BF115" s="8"/>
    </row>
    <row r="116" spans="1:58" ht="11.25" customHeight="1" x14ac:dyDescent="0.25">
      <c r="A116" s="424"/>
      <c r="B116" s="23"/>
      <c r="C116" s="8"/>
      <c r="D116" s="17"/>
      <c r="E116" s="30"/>
      <c r="F116" s="30"/>
      <c r="BF116" s="8"/>
    </row>
    <row r="117" spans="1:58" ht="11.25" customHeight="1" x14ac:dyDescent="0.25">
      <c r="A117" s="424"/>
      <c r="B117" s="23"/>
      <c r="C117" s="8"/>
      <c r="D117" s="17"/>
      <c r="E117" s="30"/>
      <c r="F117" s="30"/>
      <c r="BF117" s="8"/>
    </row>
    <row r="118" spans="1:58" ht="11.25" customHeight="1" x14ac:dyDescent="0.25">
      <c r="A118" s="424"/>
      <c r="B118" s="23"/>
      <c r="C118" s="8"/>
      <c r="D118" s="17"/>
      <c r="E118" s="30"/>
      <c r="F118" s="30"/>
      <c r="BF118" s="8"/>
    </row>
    <row r="119" spans="1:58" ht="11.25" customHeight="1" x14ac:dyDescent="0.25">
      <c r="A119" s="424"/>
      <c r="B119" s="23"/>
      <c r="C119" s="8"/>
      <c r="D119" s="17"/>
      <c r="E119" s="30"/>
      <c r="F119" s="30"/>
      <c r="BF119" s="8"/>
    </row>
    <row r="120" spans="1:58" ht="11.25" customHeight="1" x14ac:dyDescent="0.25">
      <c r="A120" s="424"/>
      <c r="B120" s="23"/>
      <c r="C120" s="8"/>
      <c r="D120" s="17"/>
      <c r="E120" s="30"/>
      <c r="F120" s="30"/>
      <c r="BF120" s="8"/>
    </row>
    <row r="121" spans="1:58" ht="11.25" customHeight="1" x14ac:dyDescent="0.25">
      <c r="A121" s="424"/>
      <c r="B121" s="23"/>
      <c r="C121" s="8"/>
      <c r="D121" s="17"/>
      <c r="E121" s="30"/>
      <c r="F121" s="30"/>
      <c r="BF121" s="8"/>
    </row>
    <row r="122" spans="1:58" ht="11.25" customHeight="1" x14ac:dyDescent="0.25">
      <c r="A122" s="424"/>
      <c r="B122" s="23"/>
      <c r="C122" s="8"/>
      <c r="D122" s="17"/>
      <c r="E122" s="30"/>
      <c r="F122" s="30"/>
      <c r="BF122" s="8"/>
    </row>
    <row r="123" spans="1:58" ht="11.25" customHeight="1" x14ac:dyDescent="0.25">
      <c r="A123" s="424"/>
      <c r="B123" s="23"/>
      <c r="C123" s="8"/>
      <c r="D123" s="17"/>
      <c r="E123" s="30"/>
      <c r="F123" s="30"/>
      <c r="BF123" s="8"/>
    </row>
    <row r="124" spans="1:58" ht="11.25" customHeight="1" x14ac:dyDescent="0.25">
      <c r="A124" s="424"/>
      <c r="B124" s="23"/>
      <c r="C124" s="8"/>
      <c r="D124" s="17"/>
      <c r="E124" s="30"/>
      <c r="F124" s="30"/>
      <c r="BF124" s="8"/>
    </row>
    <row r="125" spans="1:58" ht="11.25" customHeight="1" x14ac:dyDescent="0.25">
      <c r="A125" s="424"/>
      <c r="B125" s="23"/>
      <c r="C125" s="8"/>
      <c r="D125" s="17"/>
      <c r="E125" s="30"/>
      <c r="F125" s="30"/>
      <c r="BF125" s="8"/>
    </row>
    <row r="126" spans="1:58" ht="11.25" customHeight="1" x14ac:dyDescent="0.25">
      <c r="A126" s="424"/>
      <c r="B126" s="23"/>
      <c r="C126" s="8"/>
      <c r="D126" s="17"/>
      <c r="E126" s="30"/>
      <c r="F126" s="30"/>
      <c r="BF126" s="8"/>
    </row>
    <row r="127" spans="1:58" ht="11.25" customHeight="1" x14ac:dyDescent="0.25">
      <c r="A127" s="424"/>
      <c r="B127" s="23"/>
      <c r="C127" s="8"/>
      <c r="D127" s="17"/>
      <c r="E127" s="30"/>
      <c r="F127" s="30"/>
      <c r="BF127" s="8"/>
    </row>
    <row r="128" spans="1:58" ht="11.25" customHeight="1" x14ac:dyDescent="0.25">
      <c r="A128" s="424"/>
      <c r="B128" s="23"/>
      <c r="C128" s="8"/>
      <c r="D128" s="17"/>
      <c r="E128" s="30"/>
      <c r="F128" s="30"/>
      <c r="BF128" s="8"/>
    </row>
    <row r="129" spans="1:58" ht="11.25" customHeight="1" x14ac:dyDescent="0.25">
      <c r="A129" s="424"/>
      <c r="B129" s="23"/>
      <c r="C129" s="8"/>
      <c r="D129" s="17"/>
      <c r="E129" s="30"/>
      <c r="F129" s="30"/>
      <c r="BF129" s="8"/>
    </row>
    <row r="130" spans="1:58" ht="11.25" customHeight="1" x14ac:dyDescent="0.25">
      <c r="A130" s="424"/>
      <c r="B130" s="23"/>
      <c r="C130" s="8"/>
      <c r="D130" s="17"/>
      <c r="E130" s="30"/>
      <c r="F130" s="30"/>
      <c r="BF130" s="8"/>
    </row>
    <row r="131" spans="1:58" ht="11.25" customHeight="1" x14ac:dyDescent="0.25">
      <c r="A131" s="424"/>
      <c r="B131" s="23"/>
      <c r="C131" s="8"/>
      <c r="D131" s="17"/>
      <c r="E131" s="30"/>
      <c r="F131" s="30"/>
      <c r="BF131" s="8"/>
    </row>
    <row r="132" spans="1:58" ht="11.25" customHeight="1" x14ac:dyDescent="0.25">
      <c r="A132" s="424"/>
      <c r="B132" s="23"/>
      <c r="C132" s="8"/>
      <c r="D132" s="17"/>
      <c r="E132" s="30"/>
      <c r="F132" s="30"/>
      <c r="BF132" s="8"/>
    </row>
    <row r="133" spans="1:58" ht="11.25" customHeight="1" x14ac:dyDescent="0.25">
      <c r="A133" s="424"/>
      <c r="B133" s="23"/>
      <c r="C133" s="8"/>
      <c r="D133" s="17"/>
      <c r="E133" s="30"/>
      <c r="F133" s="30"/>
      <c r="BF133" s="8"/>
    </row>
    <row r="134" spans="1:58" ht="11.25" customHeight="1" x14ac:dyDescent="0.25">
      <c r="A134" s="424"/>
      <c r="B134" s="23"/>
      <c r="C134" s="8"/>
      <c r="D134" s="17"/>
      <c r="E134" s="30"/>
      <c r="F134" s="30"/>
      <c r="BF134" s="8"/>
    </row>
    <row r="135" spans="1:58" ht="11.25" customHeight="1" x14ac:dyDescent="0.25">
      <c r="A135" s="424"/>
      <c r="B135" s="23"/>
      <c r="C135" s="8"/>
      <c r="D135" s="17"/>
      <c r="E135" s="30"/>
      <c r="F135" s="30"/>
      <c r="BF135" s="8"/>
    </row>
    <row r="136" spans="1:58" ht="11.25" customHeight="1" x14ac:dyDescent="0.25">
      <c r="A136" s="424"/>
      <c r="B136" s="23"/>
      <c r="C136" s="8"/>
      <c r="D136" s="17"/>
      <c r="E136" s="30"/>
      <c r="F136" s="30"/>
      <c r="BF136" s="8"/>
    </row>
    <row r="137" spans="1:58" ht="11.25" customHeight="1" x14ac:dyDescent="0.25">
      <c r="A137" s="424"/>
      <c r="B137" s="23"/>
      <c r="C137" s="8"/>
      <c r="D137" s="17"/>
      <c r="E137" s="30"/>
      <c r="F137" s="30"/>
      <c r="BF137" s="8"/>
    </row>
    <row r="138" spans="1:58" ht="11.25" customHeight="1" x14ac:dyDescent="0.25">
      <c r="A138" s="424"/>
      <c r="B138" s="23"/>
      <c r="C138" s="8"/>
      <c r="D138" s="17"/>
      <c r="E138" s="30"/>
      <c r="F138" s="30"/>
      <c r="BF138" s="8"/>
    </row>
    <row r="139" spans="1:58" ht="11.25" customHeight="1" x14ac:dyDescent="0.25">
      <c r="A139" s="424"/>
      <c r="B139" s="23"/>
      <c r="C139" s="8"/>
      <c r="D139" s="17"/>
      <c r="E139" s="30"/>
      <c r="F139" s="30"/>
      <c r="BF139" s="8"/>
    </row>
    <row r="140" spans="1:58" ht="11.25" customHeight="1" x14ac:dyDescent="0.25">
      <c r="A140" s="424"/>
      <c r="B140" s="23"/>
      <c r="C140" s="8"/>
      <c r="D140" s="17"/>
      <c r="E140" s="30"/>
      <c r="F140" s="30"/>
      <c r="BF140" s="8"/>
    </row>
    <row r="141" spans="1:58" ht="11.25" customHeight="1" x14ac:dyDescent="0.25">
      <c r="A141" s="424"/>
      <c r="B141" s="23"/>
      <c r="C141" s="8"/>
      <c r="D141" s="17"/>
      <c r="E141" s="30"/>
      <c r="F141" s="30"/>
      <c r="BF141" s="8"/>
    </row>
    <row r="142" spans="1:58" ht="11.25" customHeight="1" x14ac:dyDescent="0.25">
      <c r="A142" s="424"/>
      <c r="B142" s="23"/>
      <c r="C142" s="8"/>
      <c r="D142" s="17"/>
      <c r="E142" s="30"/>
      <c r="F142" s="30"/>
      <c r="BF142" s="8"/>
    </row>
    <row r="143" spans="1:58" ht="11.25" customHeight="1" x14ac:dyDescent="0.25">
      <c r="A143" s="424"/>
      <c r="B143" s="23"/>
      <c r="C143" s="8"/>
      <c r="D143" s="17"/>
      <c r="E143" s="30"/>
      <c r="F143" s="30"/>
      <c r="BF143" s="8"/>
    </row>
    <row r="144" spans="1:58" ht="11.25" customHeight="1" x14ac:dyDescent="0.25">
      <c r="A144" s="424"/>
      <c r="B144" s="23"/>
      <c r="C144" s="8"/>
      <c r="D144" s="17"/>
      <c r="E144" s="30"/>
      <c r="F144" s="30"/>
      <c r="BF144" s="8"/>
    </row>
    <row r="145" spans="1:58" ht="11.25" customHeight="1" x14ac:dyDescent="0.25">
      <c r="A145" s="424"/>
      <c r="B145" s="23"/>
      <c r="C145" s="8"/>
      <c r="D145" s="17"/>
      <c r="E145" s="30"/>
      <c r="F145" s="30"/>
      <c r="BF145" s="8"/>
    </row>
    <row r="146" spans="1:58" ht="11.25" customHeight="1" x14ac:dyDescent="0.25">
      <c r="A146" s="424"/>
      <c r="B146" s="23"/>
      <c r="C146" s="8"/>
      <c r="D146" s="17"/>
      <c r="E146" s="30"/>
      <c r="F146" s="30"/>
      <c r="BF146" s="8"/>
    </row>
    <row r="147" spans="1:58" ht="11.25" customHeight="1" x14ac:dyDescent="0.25">
      <c r="A147" s="424"/>
      <c r="B147" s="23"/>
      <c r="C147" s="8"/>
      <c r="D147" s="17"/>
      <c r="E147" s="30"/>
      <c r="F147" s="30"/>
      <c r="BF147" s="8"/>
    </row>
    <row r="148" spans="1:58" ht="11.25" customHeight="1" x14ac:dyDescent="0.25">
      <c r="A148" s="424"/>
      <c r="B148" s="23"/>
      <c r="C148" s="8"/>
      <c r="D148" s="17"/>
      <c r="E148" s="30"/>
      <c r="F148" s="30"/>
      <c r="BF148" s="8"/>
    </row>
    <row r="149" spans="1:58" ht="11.25" customHeight="1" x14ac:dyDescent="0.25">
      <c r="A149" s="424"/>
      <c r="B149" s="23"/>
      <c r="C149" s="8"/>
      <c r="D149" s="17"/>
      <c r="E149" s="30"/>
      <c r="F149" s="30"/>
      <c r="BF149" s="8"/>
    </row>
    <row r="150" spans="1:58" ht="11.25" customHeight="1" x14ac:dyDescent="0.25">
      <c r="A150" s="424"/>
      <c r="B150" s="23"/>
      <c r="C150" s="8"/>
      <c r="D150" s="17"/>
      <c r="E150" s="30"/>
      <c r="F150" s="30"/>
      <c r="BF150" s="8"/>
    </row>
    <row r="151" spans="1:58" ht="11.25" customHeight="1" x14ac:dyDescent="0.25">
      <c r="A151" s="424"/>
      <c r="B151" s="23"/>
      <c r="C151" s="8"/>
      <c r="D151" s="17"/>
      <c r="E151" s="30"/>
      <c r="F151" s="30"/>
      <c r="BF151" s="8"/>
    </row>
    <row r="152" spans="1:58" ht="11.25" customHeight="1" x14ac:dyDescent="0.25">
      <c r="A152" s="424"/>
      <c r="B152" s="23"/>
      <c r="C152" s="8"/>
      <c r="D152" s="17"/>
      <c r="E152" s="30"/>
      <c r="F152" s="30"/>
      <c r="BF152" s="8"/>
    </row>
    <row r="153" spans="1:58" ht="11.25" customHeight="1" x14ac:dyDescent="0.25">
      <c r="A153" s="424"/>
      <c r="B153" s="23"/>
      <c r="C153" s="8"/>
      <c r="D153" s="17"/>
      <c r="E153" s="30"/>
      <c r="F153" s="30"/>
      <c r="BF153" s="8"/>
    </row>
    <row r="154" spans="1:58" ht="11.25" customHeight="1" x14ac:dyDescent="0.25">
      <c r="A154" s="424"/>
      <c r="B154" s="23"/>
      <c r="C154" s="8"/>
      <c r="D154" s="17"/>
      <c r="E154" s="30"/>
      <c r="F154" s="30"/>
      <c r="BF154" s="8"/>
    </row>
    <row r="155" spans="1:58" ht="11.25" customHeight="1" x14ac:dyDescent="0.25">
      <c r="A155" s="424"/>
      <c r="B155" s="23"/>
      <c r="C155" s="8"/>
      <c r="D155" s="17"/>
      <c r="E155" s="30"/>
      <c r="F155" s="30"/>
      <c r="BF155" s="8"/>
    </row>
    <row r="156" spans="1:58" ht="11.25" customHeight="1" x14ac:dyDescent="0.25">
      <c r="A156" s="424"/>
      <c r="B156" s="23"/>
      <c r="C156" s="8"/>
      <c r="D156" s="17"/>
      <c r="E156" s="30"/>
      <c r="F156" s="30"/>
      <c r="BF156" s="8"/>
    </row>
    <row r="157" spans="1:58" ht="11.25" customHeight="1" x14ac:dyDescent="0.25">
      <c r="A157" s="424"/>
      <c r="B157" s="23"/>
      <c r="C157" s="8"/>
      <c r="D157" s="17"/>
      <c r="E157" s="30"/>
      <c r="F157" s="30"/>
      <c r="BF157" s="8"/>
    </row>
    <row r="158" spans="1:58" ht="11.25" customHeight="1" x14ac:dyDescent="0.25">
      <c r="A158" s="424"/>
      <c r="B158" s="23"/>
      <c r="C158" s="8"/>
      <c r="D158" s="17"/>
      <c r="E158" s="30"/>
      <c r="F158" s="30"/>
      <c r="BF158" s="8"/>
    </row>
    <row r="159" spans="1:58" x14ac:dyDescent="0.25">
      <c r="A159" s="424"/>
      <c r="B159" s="23"/>
      <c r="C159" s="8"/>
      <c r="D159" s="17"/>
      <c r="E159" s="30"/>
      <c r="F159" s="30"/>
      <c r="BF159" s="8"/>
    </row>
    <row r="160" spans="1:58" x14ac:dyDescent="0.25">
      <c r="A160" s="424"/>
      <c r="B160" s="23"/>
      <c r="C160" s="8"/>
      <c r="D160" s="17"/>
      <c r="E160" s="30"/>
      <c r="F160" s="30"/>
      <c r="BF160" s="8"/>
    </row>
    <row r="161" spans="1:58" x14ac:dyDescent="0.25">
      <c r="A161" s="424"/>
      <c r="B161" s="23"/>
      <c r="C161" s="8"/>
      <c r="D161" s="17"/>
      <c r="E161" s="30"/>
      <c r="F161" s="30"/>
      <c r="BF161" s="8"/>
    </row>
    <row r="162" spans="1:58" x14ac:dyDescent="0.25">
      <c r="A162" s="424"/>
      <c r="B162" s="23"/>
      <c r="C162" s="8"/>
      <c r="D162" s="17"/>
      <c r="E162" s="30"/>
      <c r="F162" s="30"/>
      <c r="BF162" s="8"/>
    </row>
    <row r="163" spans="1:58" x14ac:dyDescent="0.25">
      <c r="A163" s="424"/>
      <c r="B163" s="23"/>
      <c r="C163" s="8"/>
      <c r="D163" s="17"/>
      <c r="E163" s="30"/>
      <c r="F163" s="30"/>
      <c r="BF163" s="8"/>
    </row>
    <row r="164" spans="1:58" x14ac:dyDescent="0.25">
      <c r="A164" s="424"/>
      <c r="B164" s="23"/>
      <c r="C164" s="8"/>
      <c r="D164" s="17"/>
      <c r="E164" s="30"/>
      <c r="F164" s="30"/>
      <c r="BF164" s="8"/>
    </row>
    <row r="165" spans="1:58" x14ac:dyDescent="0.25">
      <c r="A165" s="424"/>
      <c r="B165" s="23"/>
      <c r="C165" s="8"/>
      <c r="D165" s="17"/>
      <c r="E165" s="30"/>
      <c r="F165" s="30"/>
      <c r="BF165" s="8"/>
    </row>
    <row r="166" spans="1:58" x14ac:dyDescent="0.25">
      <c r="A166" s="424"/>
      <c r="B166" s="23"/>
      <c r="C166" s="8"/>
      <c r="D166" s="17"/>
      <c r="E166" s="30"/>
      <c r="F166" s="30"/>
      <c r="BF166" s="8"/>
    </row>
    <row r="167" spans="1:58" x14ac:dyDescent="0.25">
      <c r="A167" s="424"/>
      <c r="B167" s="23"/>
      <c r="C167" s="8"/>
      <c r="D167" s="17"/>
      <c r="E167" s="30"/>
      <c r="F167" s="30"/>
      <c r="BF167" s="8"/>
    </row>
    <row r="168" spans="1:58" x14ac:dyDescent="0.25">
      <c r="A168" s="424"/>
      <c r="B168" s="23"/>
      <c r="C168" s="8"/>
      <c r="D168" s="17"/>
      <c r="E168" s="30"/>
      <c r="F168" s="30"/>
      <c r="BF168" s="8"/>
    </row>
    <row r="169" spans="1:58" x14ac:dyDescent="0.25">
      <c r="A169" s="424"/>
      <c r="B169" s="23"/>
      <c r="C169" s="8"/>
      <c r="D169" s="17"/>
      <c r="E169" s="30"/>
      <c r="F169" s="30"/>
      <c r="BF169" s="8"/>
    </row>
    <row r="170" spans="1:58" x14ac:dyDescent="0.25">
      <c r="A170" s="424"/>
      <c r="B170" s="23"/>
      <c r="C170" s="8"/>
      <c r="D170" s="17"/>
      <c r="E170" s="30"/>
      <c r="F170" s="30"/>
      <c r="BF170" s="8"/>
    </row>
    <row r="171" spans="1:58" x14ac:dyDescent="0.25">
      <c r="A171" s="424"/>
      <c r="B171" s="23"/>
      <c r="C171" s="8"/>
      <c r="D171" s="17"/>
      <c r="E171" s="30"/>
      <c r="F171" s="30"/>
      <c r="BF171" s="8"/>
    </row>
    <row r="172" spans="1:58" x14ac:dyDescent="0.25">
      <c r="A172" s="424"/>
      <c r="B172" s="23"/>
      <c r="C172" s="8"/>
      <c r="D172" s="17"/>
      <c r="E172" s="30"/>
      <c r="F172" s="30"/>
      <c r="BF172" s="8"/>
    </row>
    <row r="173" spans="1:58" x14ac:dyDescent="0.25">
      <c r="A173" s="424"/>
      <c r="B173" s="23"/>
      <c r="C173" s="8"/>
      <c r="D173" s="17"/>
      <c r="E173" s="30"/>
      <c r="F173" s="30"/>
      <c r="BF173" s="8"/>
    </row>
    <row r="174" spans="1:58" x14ac:dyDescent="0.25">
      <c r="A174" s="424"/>
      <c r="B174" s="23"/>
      <c r="C174" s="8"/>
      <c r="D174" s="17"/>
      <c r="E174" s="30"/>
      <c r="F174" s="30"/>
      <c r="BF174" s="8"/>
    </row>
    <row r="175" spans="1:58" x14ac:dyDescent="0.25">
      <c r="A175" s="424"/>
      <c r="B175" s="23"/>
      <c r="C175" s="8"/>
      <c r="D175" s="17"/>
      <c r="E175" s="30"/>
      <c r="F175" s="30"/>
      <c r="BF175" s="8"/>
    </row>
    <row r="176" spans="1:58" x14ac:dyDescent="0.25">
      <c r="A176" s="424"/>
      <c r="B176" s="23"/>
      <c r="C176" s="8"/>
      <c r="D176" s="17"/>
      <c r="E176" s="30"/>
      <c r="F176" s="30"/>
      <c r="BF176" s="8"/>
    </row>
    <row r="177" spans="1:58" x14ac:dyDescent="0.25">
      <c r="A177" s="424"/>
      <c r="B177" s="23"/>
      <c r="C177" s="8"/>
      <c r="D177" s="17"/>
      <c r="E177" s="30"/>
      <c r="F177" s="30"/>
      <c r="BF177" s="8"/>
    </row>
    <row r="178" spans="1:58" x14ac:dyDescent="0.25">
      <c r="A178" s="424"/>
      <c r="B178" s="23"/>
      <c r="C178" s="8"/>
      <c r="D178" s="17"/>
      <c r="E178" s="30"/>
      <c r="F178" s="30"/>
      <c r="BF178" s="8"/>
    </row>
    <row r="179" spans="1:58" x14ac:dyDescent="0.25">
      <c r="A179" s="424"/>
      <c r="B179" s="23"/>
      <c r="C179" s="8"/>
      <c r="D179" s="17"/>
      <c r="E179" s="30"/>
      <c r="F179" s="30"/>
      <c r="BF179" s="8"/>
    </row>
    <row r="180" spans="1:58" x14ac:dyDescent="0.25">
      <c r="A180" s="424"/>
      <c r="B180" s="23"/>
      <c r="C180" s="8"/>
      <c r="D180" s="17"/>
      <c r="E180" s="30"/>
      <c r="F180" s="30"/>
      <c r="BF180" s="8"/>
    </row>
    <row r="181" spans="1:58" x14ac:dyDescent="0.25">
      <c r="A181" s="424"/>
      <c r="B181" s="23"/>
      <c r="C181" s="8"/>
      <c r="D181" s="17"/>
      <c r="E181" s="30"/>
      <c r="F181" s="30"/>
      <c r="BF181" s="8"/>
    </row>
    <row r="182" spans="1:58" x14ac:dyDescent="0.25">
      <c r="A182" s="424"/>
      <c r="B182" s="23"/>
      <c r="C182" s="8"/>
      <c r="D182" s="17"/>
      <c r="E182" s="30"/>
      <c r="F182" s="30"/>
      <c r="BF182" s="8"/>
    </row>
    <row r="183" spans="1:58" x14ac:dyDescent="0.25">
      <c r="A183" s="424"/>
      <c r="B183" s="23"/>
      <c r="C183" s="8"/>
      <c r="D183" s="17"/>
      <c r="E183" s="30"/>
      <c r="F183" s="30"/>
      <c r="BF183" s="8"/>
    </row>
    <row r="184" spans="1:58" x14ac:dyDescent="0.25">
      <c r="A184" s="424"/>
      <c r="B184" s="23"/>
      <c r="C184" s="8"/>
      <c r="D184" s="17"/>
      <c r="E184" s="30"/>
      <c r="F184" s="30"/>
      <c r="BF184" s="8"/>
    </row>
    <row r="185" spans="1:58" x14ac:dyDescent="0.25">
      <c r="A185" s="424"/>
      <c r="B185" s="23"/>
      <c r="C185" s="8"/>
      <c r="D185" s="17"/>
      <c r="E185" s="30"/>
      <c r="F185" s="30"/>
      <c r="BF185" s="8"/>
    </row>
    <row r="186" spans="1:58" x14ac:dyDescent="0.25">
      <c r="A186" s="424"/>
      <c r="B186" s="23"/>
      <c r="C186" s="8"/>
      <c r="D186" s="17"/>
      <c r="E186" s="30"/>
      <c r="F186" s="30"/>
      <c r="BF186" s="8"/>
    </row>
    <row r="187" spans="1:58" x14ac:dyDescent="0.25">
      <c r="A187" s="424"/>
      <c r="B187" s="23"/>
      <c r="C187" s="8"/>
      <c r="D187" s="17"/>
      <c r="E187" s="30"/>
      <c r="F187" s="30"/>
      <c r="BF187" s="8"/>
    </row>
    <row r="188" spans="1:58" x14ac:dyDescent="0.25">
      <c r="A188" s="424"/>
      <c r="B188" s="23"/>
      <c r="C188" s="8"/>
      <c r="D188" s="17"/>
      <c r="E188" s="30"/>
      <c r="F188" s="30"/>
      <c r="BF188" s="8"/>
    </row>
    <row r="189" spans="1:58" x14ac:dyDescent="0.25">
      <c r="A189" s="424"/>
      <c r="B189" s="23"/>
      <c r="C189" s="8"/>
      <c r="D189" s="17"/>
      <c r="E189" s="30"/>
      <c r="F189" s="30"/>
      <c r="BF189" s="8"/>
    </row>
    <row r="190" spans="1:58" x14ac:dyDescent="0.25">
      <c r="A190" s="424"/>
      <c r="B190" s="23"/>
      <c r="C190" s="8"/>
      <c r="D190" s="17"/>
      <c r="E190" s="30"/>
      <c r="F190" s="30"/>
      <c r="BF190" s="8"/>
    </row>
    <row r="191" spans="1:58" x14ac:dyDescent="0.25">
      <c r="A191" s="424"/>
      <c r="B191" s="23"/>
      <c r="C191" s="8"/>
      <c r="D191" s="17"/>
      <c r="E191" s="30"/>
      <c r="F191" s="30"/>
      <c r="BF191" s="8"/>
    </row>
    <row r="192" spans="1:58" x14ac:dyDescent="0.25">
      <c r="A192" s="424"/>
      <c r="B192" s="23"/>
      <c r="C192" s="8"/>
      <c r="D192" s="17"/>
      <c r="E192" s="30"/>
      <c r="F192" s="30"/>
      <c r="BF192" s="8"/>
    </row>
    <row r="193" spans="1:58" x14ac:dyDescent="0.25">
      <c r="A193" s="424"/>
      <c r="B193" s="23"/>
      <c r="C193" s="8"/>
      <c r="D193" s="17"/>
      <c r="E193" s="30"/>
      <c r="F193" s="30"/>
      <c r="BF193" s="8"/>
    </row>
    <row r="194" spans="1:58" x14ac:dyDescent="0.25">
      <c r="A194" s="424"/>
      <c r="B194" s="23"/>
      <c r="C194" s="8"/>
      <c r="D194" s="17"/>
      <c r="E194" s="30"/>
      <c r="F194" s="30"/>
      <c r="BF194" s="8"/>
    </row>
    <row r="195" spans="1:58" x14ac:dyDescent="0.25">
      <c r="A195" s="424"/>
      <c r="B195" s="23"/>
      <c r="C195" s="8"/>
      <c r="D195" s="17"/>
      <c r="E195" s="30"/>
      <c r="F195" s="30"/>
      <c r="BF195" s="8"/>
    </row>
    <row r="196" spans="1:58" x14ac:dyDescent="0.25">
      <c r="A196" s="424"/>
      <c r="B196" s="23"/>
      <c r="C196" s="8"/>
      <c r="D196" s="17"/>
      <c r="E196" s="30"/>
      <c r="F196" s="30"/>
      <c r="BF196" s="8"/>
    </row>
    <row r="197" spans="1:58" x14ac:dyDescent="0.25">
      <c r="A197" s="424"/>
      <c r="B197" s="23"/>
      <c r="C197" s="8"/>
      <c r="D197" s="17"/>
      <c r="E197" s="30"/>
      <c r="F197" s="30"/>
      <c r="BF197" s="8"/>
    </row>
    <row r="198" spans="1:58" x14ac:dyDescent="0.25">
      <c r="A198" s="424"/>
      <c r="B198" s="23"/>
      <c r="C198" s="8"/>
      <c r="D198" s="17"/>
      <c r="E198" s="30"/>
      <c r="F198" s="30"/>
      <c r="BF198" s="8"/>
    </row>
    <row r="199" spans="1:58" x14ac:dyDescent="0.25">
      <c r="A199" s="424"/>
      <c r="B199" s="23"/>
      <c r="C199" s="8"/>
      <c r="D199" s="17"/>
      <c r="E199" s="30"/>
      <c r="F199" s="30"/>
      <c r="BF199" s="8"/>
    </row>
    <row r="200" spans="1:58" x14ac:dyDescent="0.25">
      <c r="A200" s="424"/>
      <c r="B200" s="23"/>
      <c r="C200" s="8"/>
      <c r="D200" s="17"/>
      <c r="E200" s="30"/>
      <c r="F200" s="30"/>
      <c r="BF200" s="8"/>
    </row>
    <row r="201" spans="1:58" x14ac:dyDescent="0.25">
      <c r="A201" s="424"/>
      <c r="B201" s="23"/>
      <c r="C201" s="8"/>
      <c r="D201" s="17"/>
      <c r="E201" s="30"/>
      <c r="F201" s="30"/>
      <c r="BF201" s="8"/>
    </row>
    <row r="202" spans="1:58" x14ac:dyDescent="0.25">
      <c r="A202" s="424"/>
      <c r="B202" s="23"/>
      <c r="C202" s="8"/>
      <c r="D202" s="17"/>
      <c r="E202" s="30"/>
      <c r="F202" s="30"/>
      <c r="BF202" s="8"/>
    </row>
    <row r="203" spans="1:58" x14ac:dyDescent="0.25">
      <c r="A203" s="424"/>
      <c r="B203" s="23"/>
      <c r="C203" s="8"/>
      <c r="D203" s="17"/>
      <c r="E203" s="30"/>
      <c r="F203" s="30"/>
      <c r="BF203" s="8"/>
    </row>
    <row r="204" spans="1:58" x14ac:dyDescent="0.25">
      <c r="A204" s="424"/>
      <c r="B204" s="23"/>
      <c r="C204" s="8"/>
      <c r="D204" s="17"/>
      <c r="E204" s="30"/>
      <c r="F204" s="30"/>
      <c r="BF204" s="8"/>
    </row>
    <row r="205" spans="1:58" x14ac:dyDescent="0.25">
      <c r="A205" s="424"/>
      <c r="B205" s="23"/>
      <c r="C205" s="8"/>
      <c r="D205" s="17"/>
      <c r="E205" s="30"/>
      <c r="F205" s="30"/>
      <c r="BF205" s="8"/>
    </row>
    <row r="206" spans="1:58" x14ac:dyDescent="0.25">
      <c r="A206" s="424"/>
      <c r="B206" s="23"/>
      <c r="C206" s="8"/>
      <c r="D206" s="17"/>
      <c r="E206" s="30"/>
      <c r="F206" s="30"/>
      <c r="BF206" s="8"/>
    </row>
    <row r="207" spans="1:58" x14ac:dyDescent="0.25">
      <c r="A207" s="424"/>
      <c r="B207" s="23"/>
      <c r="C207" s="8"/>
      <c r="D207" s="17"/>
      <c r="E207" s="30"/>
      <c r="F207" s="30"/>
      <c r="BF207" s="8"/>
    </row>
    <row r="208" spans="1:58" x14ac:dyDescent="0.25">
      <c r="A208" s="424"/>
      <c r="B208" s="23"/>
      <c r="C208" s="8"/>
      <c r="D208" s="17"/>
      <c r="E208" s="30"/>
      <c r="F208" s="30"/>
      <c r="BF208" s="8"/>
    </row>
    <row r="209" spans="1:58" x14ac:dyDescent="0.25">
      <c r="A209" s="424"/>
      <c r="B209" s="23"/>
      <c r="C209" s="8"/>
      <c r="D209" s="17"/>
      <c r="E209" s="30"/>
      <c r="F209" s="30"/>
      <c r="BF209" s="8"/>
    </row>
    <row r="210" spans="1:58" x14ac:dyDescent="0.25">
      <c r="A210" s="424"/>
      <c r="B210" s="23"/>
      <c r="C210" s="8"/>
      <c r="D210" s="17"/>
      <c r="E210" s="30"/>
      <c r="F210" s="30"/>
      <c r="BF210" s="8"/>
    </row>
    <row r="211" spans="1:58" x14ac:dyDescent="0.25">
      <c r="A211" s="424"/>
      <c r="B211" s="23"/>
      <c r="C211" s="8"/>
      <c r="D211" s="17"/>
      <c r="E211" s="30"/>
      <c r="F211" s="30"/>
      <c r="BF211" s="8"/>
    </row>
    <row r="212" spans="1:58" x14ac:dyDescent="0.25">
      <c r="A212" s="424"/>
      <c r="B212" s="23"/>
      <c r="C212" s="8"/>
      <c r="D212" s="17"/>
      <c r="E212" s="30"/>
      <c r="F212" s="30"/>
      <c r="BF212" s="8"/>
    </row>
    <row r="213" spans="1:58" x14ac:dyDescent="0.25">
      <c r="A213" s="424"/>
      <c r="B213" s="23"/>
      <c r="C213" s="8"/>
      <c r="D213" s="17"/>
      <c r="E213" s="30"/>
      <c r="F213" s="30"/>
      <c r="BF213" s="8"/>
    </row>
    <row r="214" spans="1:58" x14ac:dyDescent="0.25">
      <c r="A214" s="424"/>
      <c r="B214" s="23"/>
      <c r="C214" s="8"/>
      <c r="D214" s="17"/>
      <c r="E214" s="30"/>
      <c r="F214" s="30"/>
      <c r="BF214" s="8"/>
    </row>
    <row r="215" spans="1:58" x14ac:dyDescent="0.25">
      <c r="A215" s="424"/>
      <c r="B215" s="23"/>
      <c r="C215" s="8"/>
      <c r="D215" s="17"/>
      <c r="E215" s="30"/>
      <c r="F215" s="30"/>
      <c r="BF215" s="8"/>
    </row>
    <row r="216" spans="1:58" x14ac:dyDescent="0.25">
      <c r="A216" s="424"/>
      <c r="B216" s="23"/>
      <c r="C216" s="8"/>
      <c r="D216" s="17"/>
      <c r="E216" s="30"/>
      <c r="F216" s="30"/>
      <c r="BF216" s="8"/>
    </row>
    <row r="217" spans="1:58" x14ac:dyDescent="0.25">
      <c r="A217" s="424"/>
      <c r="B217" s="23"/>
      <c r="C217" s="8"/>
      <c r="D217" s="17"/>
      <c r="E217" s="30"/>
      <c r="F217" s="30"/>
      <c r="BF217" s="8"/>
    </row>
    <row r="218" spans="1:58" x14ac:dyDescent="0.25">
      <c r="A218" s="424"/>
      <c r="B218" s="23"/>
      <c r="C218" s="8"/>
      <c r="D218" s="17"/>
      <c r="E218" s="30"/>
      <c r="F218" s="30"/>
      <c r="BF218" s="8"/>
    </row>
    <row r="219" spans="1:58" x14ac:dyDescent="0.25">
      <c r="A219" s="424"/>
      <c r="B219" s="23"/>
      <c r="C219" s="8"/>
      <c r="D219" s="17"/>
      <c r="E219" s="30"/>
      <c r="F219" s="30"/>
      <c r="BF219" s="8"/>
    </row>
    <row r="220" spans="1:58" x14ac:dyDescent="0.25">
      <c r="A220" s="424"/>
      <c r="B220" s="23"/>
      <c r="C220" s="8"/>
      <c r="D220" s="17"/>
      <c r="E220" s="30"/>
      <c r="F220" s="30"/>
      <c r="BF220" s="8"/>
    </row>
    <row r="221" spans="1:58" x14ac:dyDescent="0.25">
      <c r="A221" s="424"/>
      <c r="B221" s="23"/>
      <c r="C221" s="8"/>
      <c r="D221" s="17"/>
      <c r="E221" s="30"/>
      <c r="F221" s="30"/>
      <c r="BF221" s="8"/>
    </row>
    <row r="222" spans="1:58" x14ac:dyDescent="0.25">
      <c r="A222" s="424"/>
      <c r="B222" s="23"/>
      <c r="C222" s="8"/>
      <c r="D222" s="17"/>
      <c r="E222" s="30"/>
      <c r="F222" s="30"/>
      <c r="BF222" s="8"/>
    </row>
    <row r="223" spans="1:58" x14ac:dyDescent="0.25">
      <c r="A223" s="424"/>
      <c r="B223" s="23"/>
      <c r="C223" s="8"/>
      <c r="D223" s="17"/>
      <c r="E223" s="30"/>
      <c r="F223" s="30"/>
      <c r="BF223" s="8"/>
    </row>
    <row r="224" spans="1:58" x14ac:dyDescent="0.25">
      <c r="A224" s="424"/>
      <c r="B224" s="23"/>
      <c r="C224" s="8"/>
      <c r="D224" s="17"/>
      <c r="E224" s="30"/>
      <c r="F224" s="30"/>
      <c r="BF224" s="8"/>
    </row>
    <row r="225" spans="1:58" x14ac:dyDescent="0.25">
      <c r="A225" s="424"/>
      <c r="B225" s="23"/>
      <c r="C225" s="8"/>
      <c r="D225" s="17"/>
      <c r="E225" s="30"/>
      <c r="F225" s="30"/>
      <c r="BF225" s="8"/>
    </row>
    <row r="226" spans="1:58" x14ac:dyDescent="0.25">
      <c r="A226" s="424"/>
      <c r="B226" s="23"/>
      <c r="C226" s="8"/>
      <c r="D226" s="17"/>
      <c r="E226" s="30"/>
      <c r="F226" s="30"/>
      <c r="BF226" s="8"/>
    </row>
    <row r="227" spans="1:58" x14ac:dyDescent="0.25">
      <c r="A227" s="424"/>
      <c r="B227" s="23"/>
      <c r="C227" s="8"/>
      <c r="D227" s="17"/>
      <c r="E227" s="30"/>
      <c r="F227" s="30"/>
      <c r="BF227" s="8"/>
    </row>
    <row r="228" spans="1:58" x14ac:dyDescent="0.25">
      <c r="A228" s="424"/>
      <c r="B228" s="23"/>
      <c r="C228" s="8"/>
      <c r="D228" s="17"/>
      <c r="E228" s="30"/>
      <c r="F228" s="30"/>
      <c r="BF228" s="8"/>
    </row>
    <row r="229" spans="1:58" x14ac:dyDescent="0.25">
      <c r="A229" s="424"/>
      <c r="B229" s="23"/>
      <c r="C229" s="8"/>
      <c r="D229" s="17"/>
      <c r="E229" s="30"/>
      <c r="F229" s="30"/>
      <c r="BF229" s="8"/>
    </row>
    <row r="230" spans="1:58" x14ac:dyDescent="0.25">
      <c r="A230" s="424"/>
      <c r="B230" s="23"/>
      <c r="C230" s="8"/>
      <c r="D230" s="17"/>
      <c r="E230" s="30"/>
      <c r="F230" s="30"/>
      <c r="BF230" s="8"/>
    </row>
    <row r="231" spans="1:58" x14ac:dyDescent="0.25">
      <c r="A231" s="424"/>
      <c r="B231" s="23"/>
      <c r="C231" s="8"/>
      <c r="D231" s="17"/>
      <c r="E231" s="30"/>
      <c r="F231" s="30"/>
      <c r="BF231" s="8"/>
    </row>
    <row r="232" spans="1:58" x14ac:dyDescent="0.25">
      <c r="A232" s="424"/>
      <c r="B232" s="23"/>
      <c r="C232" s="8"/>
      <c r="D232" s="17"/>
      <c r="E232" s="30"/>
      <c r="F232" s="30"/>
      <c r="BF232" s="8"/>
    </row>
    <row r="233" spans="1:58" x14ac:dyDescent="0.25">
      <c r="A233" s="424"/>
      <c r="B233" s="23"/>
      <c r="C233" s="8"/>
      <c r="D233" s="17"/>
      <c r="E233" s="30"/>
      <c r="F233" s="30"/>
      <c r="BF233" s="8"/>
    </row>
    <row r="234" spans="1:58" x14ac:dyDescent="0.25">
      <c r="A234" s="424"/>
      <c r="B234" s="23"/>
      <c r="C234" s="8"/>
      <c r="D234" s="17"/>
      <c r="E234" s="30"/>
      <c r="F234" s="30"/>
      <c r="BF234" s="8"/>
    </row>
    <row r="235" spans="1:58" x14ac:dyDescent="0.25">
      <c r="A235" s="424"/>
      <c r="B235" s="23"/>
      <c r="C235" s="8"/>
      <c r="D235" s="17"/>
      <c r="E235" s="30"/>
      <c r="F235" s="30"/>
      <c r="BF235" s="8"/>
    </row>
    <row r="236" spans="1:58" x14ac:dyDescent="0.25">
      <c r="A236" s="424"/>
      <c r="B236" s="23"/>
      <c r="C236" s="8"/>
      <c r="D236" s="17"/>
      <c r="E236" s="30"/>
      <c r="F236" s="30"/>
      <c r="BF236" s="8"/>
    </row>
    <row r="237" spans="1:58" x14ac:dyDescent="0.25">
      <c r="A237" s="424"/>
      <c r="B237" s="23"/>
      <c r="C237" s="8"/>
      <c r="D237" s="17"/>
      <c r="E237" s="30"/>
      <c r="F237" s="30"/>
      <c r="BF237" s="8"/>
    </row>
    <row r="238" spans="1:58" x14ac:dyDescent="0.25">
      <c r="A238" s="424"/>
      <c r="B238" s="23"/>
      <c r="C238" s="8"/>
      <c r="D238" s="17"/>
      <c r="E238" s="30"/>
      <c r="F238" s="30"/>
      <c r="BF238" s="8"/>
    </row>
    <row r="239" spans="1:58" x14ac:dyDescent="0.25">
      <c r="A239" s="424"/>
      <c r="B239" s="23"/>
      <c r="C239" s="8"/>
      <c r="D239" s="17"/>
      <c r="E239" s="30"/>
      <c r="F239" s="30"/>
      <c r="BF239" s="8"/>
    </row>
    <row r="240" spans="1:58" x14ac:dyDescent="0.25">
      <c r="A240" s="424"/>
      <c r="B240" s="23"/>
      <c r="C240" s="8"/>
      <c r="D240" s="17"/>
      <c r="E240" s="30"/>
      <c r="F240" s="30"/>
      <c r="BF240" s="8"/>
    </row>
    <row r="241" spans="1:58" x14ac:dyDescent="0.25">
      <c r="A241" s="424"/>
      <c r="B241" s="23"/>
      <c r="C241" s="8"/>
      <c r="D241" s="17"/>
      <c r="E241" s="30"/>
      <c r="F241" s="30"/>
      <c r="BF241" s="8"/>
    </row>
    <row r="242" spans="1:58" x14ac:dyDescent="0.25">
      <c r="A242" s="424"/>
      <c r="B242" s="23"/>
      <c r="C242" s="8"/>
      <c r="D242" s="17"/>
      <c r="E242" s="30"/>
      <c r="F242" s="30"/>
      <c r="BF242" s="8"/>
    </row>
    <row r="243" spans="1:58" x14ac:dyDescent="0.25">
      <c r="A243" s="424"/>
      <c r="B243" s="23"/>
      <c r="C243" s="8"/>
      <c r="D243" s="17"/>
      <c r="E243" s="30"/>
      <c r="F243" s="30"/>
      <c r="BF243" s="8"/>
    </row>
    <row r="244" spans="1:58" x14ac:dyDescent="0.25">
      <c r="A244" s="424"/>
      <c r="B244" s="23"/>
      <c r="C244" s="8"/>
      <c r="D244" s="17"/>
      <c r="E244" s="30"/>
      <c r="F244" s="30"/>
      <c r="BF244" s="8"/>
    </row>
    <row r="245" spans="1:58" x14ac:dyDescent="0.25">
      <c r="A245" s="424"/>
      <c r="B245" s="23"/>
      <c r="C245" s="8"/>
      <c r="D245" s="17"/>
      <c r="E245" s="30"/>
      <c r="F245" s="30"/>
      <c r="BF245" s="8"/>
    </row>
    <row r="246" spans="1:58" x14ac:dyDescent="0.25">
      <c r="A246" s="424"/>
      <c r="B246" s="23"/>
      <c r="C246" s="8"/>
      <c r="D246" s="17"/>
      <c r="E246" s="30"/>
      <c r="F246" s="30"/>
      <c r="BF246" s="8"/>
    </row>
    <row r="247" spans="1:58" x14ac:dyDescent="0.25">
      <c r="A247" s="424"/>
      <c r="B247" s="23"/>
      <c r="C247" s="8"/>
      <c r="D247" s="17"/>
      <c r="E247" s="30"/>
      <c r="F247" s="30"/>
      <c r="BF247" s="8"/>
    </row>
    <row r="248" spans="1:58" x14ac:dyDescent="0.25">
      <c r="A248" s="424"/>
      <c r="B248" s="23"/>
      <c r="C248" s="8"/>
      <c r="D248" s="17"/>
      <c r="E248" s="30"/>
      <c r="F248" s="30"/>
      <c r="BF248" s="8"/>
    </row>
    <row r="249" spans="1:58" x14ac:dyDescent="0.25">
      <c r="A249" s="424"/>
      <c r="B249" s="23"/>
      <c r="C249" s="8"/>
      <c r="D249" s="17"/>
      <c r="E249" s="30"/>
      <c r="F249" s="30"/>
      <c r="BF249" s="8"/>
    </row>
    <row r="250" spans="1:58" x14ac:dyDescent="0.25">
      <c r="A250" s="424"/>
      <c r="B250" s="23"/>
      <c r="C250" s="8"/>
      <c r="D250" s="17"/>
      <c r="E250" s="30"/>
      <c r="F250" s="30"/>
      <c r="BF250" s="8"/>
    </row>
    <row r="251" spans="1:58" x14ac:dyDescent="0.25">
      <c r="A251" s="424"/>
      <c r="B251" s="23"/>
      <c r="C251" s="8"/>
      <c r="D251" s="17"/>
      <c r="E251" s="30"/>
      <c r="F251" s="30"/>
      <c r="BF251" s="8"/>
    </row>
    <row r="252" spans="1:58" x14ac:dyDescent="0.25">
      <c r="A252" s="424"/>
      <c r="B252" s="23"/>
      <c r="C252" s="8"/>
      <c r="D252" s="17"/>
      <c r="E252" s="30"/>
      <c r="F252" s="30"/>
      <c r="BF252" s="8"/>
    </row>
    <row r="253" spans="1:58" x14ac:dyDescent="0.25">
      <c r="A253" s="424"/>
      <c r="B253" s="23"/>
      <c r="C253" s="8"/>
      <c r="D253" s="17"/>
      <c r="E253" s="30"/>
      <c r="F253" s="30"/>
      <c r="BF253" s="8"/>
    </row>
    <row r="254" spans="1:58" x14ac:dyDescent="0.25">
      <c r="A254" s="424"/>
      <c r="B254" s="23"/>
      <c r="C254" s="8"/>
      <c r="D254" s="17"/>
      <c r="E254" s="30"/>
      <c r="F254" s="30"/>
      <c r="BF254" s="8"/>
    </row>
    <row r="255" spans="1:58" x14ac:dyDescent="0.25">
      <c r="A255" s="424"/>
      <c r="B255" s="23"/>
      <c r="C255" s="8"/>
      <c r="D255" s="17"/>
      <c r="E255" s="30"/>
      <c r="F255" s="30"/>
      <c r="BF255" s="8"/>
    </row>
    <row r="256" spans="1:58" x14ac:dyDescent="0.25">
      <c r="A256" s="424"/>
      <c r="B256" s="23"/>
      <c r="C256" s="8"/>
      <c r="D256" s="17"/>
      <c r="E256" s="30"/>
      <c r="F256" s="30"/>
      <c r="BF256" s="8"/>
    </row>
    <row r="257" spans="1:58" x14ac:dyDescent="0.25">
      <c r="A257" s="424"/>
      <c r="B257" s="23"/>
      <c r="C257" s="8"/>
      <c r="D257" s="17"/>
      <c r="E257" s="30"/>
      <c r="F257" s="30"/>
      <c r="BF257" s="8"/>
    </row>
    <row r="258" spans="1:58" x14ac:dyDescent="0.25">
      <c r="A258" s="424"/>
      <c r="B258" s="23"/>
      <c r="C258" s="8"/>
      <c r="D258" s="17"/>
      <c r="E258" s="30"/>
      <c r="F258" s="30"/>
      <c r="BF258" s="8"/>
    </row>
    <row r="259" spans="1:58" x14ac:dyDescent="0.25">
      <c r="A259" s="424"/>
      <c r="B259" s="23"/>
      <c r="C259" s="8"/>
      <c r="D259" s="17"/>
      <c r="E259" s="30"/>
      <c r="F259" s="30"/>
      <c r="BF259" s="8"/>
    </row>
    <row r="260" spans="1:58" x14ac:dyDescent="0.25">
      <c r="A260" s="424"/>
      <c r="B260" s="23"/>
      <c r="C260" s="8"/>
      <c r="D260" s="17"/>
      <c r="E260" s="30"/>
      <c r="F260" s="30"/>
      <c r="BF260" s="8"/>
    </row>
    <row r="261" spans="1:58" x14ac:dyDescent="0.25">
      <c r="A261" s="424"/>
      <c r="B261" s="23"/>
      <c r="C261" s="8"/>
      <c r="D261" s="17"/>
      <c r="E261" s="30"/>
      <c r="F261" s="30"/>
      <c r="BF261" s="8"/>
    </row>
    <row r="262" spans="1:58" x14ac:dyDescent="0.25">
      <c r="A262" s="424"/>
      <c r="B262" s="23"/>
      <c r="C262" s="8"/>
      <c r="D262" s="17"/>
      <c r="E262" s="30"/>
      <c r="F262" s="30"/>
      <c r="BF262" s="8"/>
    </row>
    <row r="263" spans="1:58" x14ac:dyDescent="0.25">
      <c r="A263" s="424"/>
      <c r="B263" s="23"/>
      <c r="C263" s="8"/>
      <c r="D263" s="17"/>
      <c r="E263" s="30"/>
      <c r="F263" s="30"/>
      <c r="BF263" s="8"/>
    </row>
    <row r="264" spans="1:58" x14ac:dyDescent="0.25">
      <c r="A264" s="424"/>
      <c r="B264" s="23"/>
      <c r="C264" s="8"/>
      <c r="D264" s="17"/>
      <c r="E264" s="30"/>
      <c r="F264" s="30"/>
      <c r="BF264" s="8"/>
    </row>
    <row r="265" spans="1:58" x14ac:dyDescent="0.25">
      <c r="A265" s="424"/>
      <c r="B265" s="23"/>
      <c r="C265" s="8"/>
      <c r="D265" s="17"/>
      <c r="E265" s="30"/>
      <c r="F265" s="30"/>
      <c r="BF265" s="8"/>
    </row>
    <row r="266" spans="1:58" x14ac:dyDescent="0.25">
      <c r="A266" s="424"/>
      <c r="B266" s="23"/>
      <c r="C266" s="8"/>
      <c r="D266" s="17"/>
      <c r="E266" s="30"/>
      <c r="F266" s="30"/>
      <c r="BF266" s="8"/>
    </row>
    <row r="267" spans="1:58" x14ac:dyDescent="0.25">
      <c r="A267" s="424"/>
      <c r="B267" s="23"/>
      <c r="C267" s="8"/>
      <c r="D267" s="17"/>
      <c r="E267" s="30"/>
      <c r="F267" s="30"/>
      <c r="BF267" s="8"/>
    </row>
    <row r="268" spans="1:58" x14ac:dyDescent="0.25">
      <c r="A268" s="424"/>
      <c r="B268" s="23"/>
      <c r="C268" s="8"/>
      <c r="D268" s="17"/>
      <c r="E268" s="30"/>
      <c r="F268" s="30"/>
      <c r="BF268" s="8"/>
    </row>
    <row r="269" spans="1:58" x14ac:dyDescent="0.25">
      <c r="A269" s="424"/>
      <c r="B269" s="23"/>
      <c r="C269" s="8"/>
      <c r="D269" s="17"/>
      <c r="E269" s="30"/>
      <c r="F269" s="30"/>
      <c r="BF269" s="8"/>
    </row>
    <row r="270" spans="1:58" x14ac:dyDescent="0.25">
      <c r="A270" s="424"/>
      <c r="B270" s="23"/>
      <c r="C270" s="8"/>
      <c r="D270" s="17"/>
      <c r="E270" s="30"/>
      <c r="F270" s="30"/>
      <c r="BF270" s="8"/>
    </row>
    <row r="271" spans="1:58" x14ac:dyDescent="0.25">
      <c r="A271" s="424"/>
      <c r="B271" s="23"/>
      <c r="C271" s="8"/>
      <c r="D271" s="17"/>
      <c r="E271" s="30"/>
      <c r="F271" s="30"/>
      <c r="BF271" s="8"/>
    </row>
    <row r="272" spans="1:58" x14ac:dyDescent="0.25">
      <c r="A272" s="424"/>
      <c r="B272" s="23"/>
      <c r="C272" s="8"/>
      <c r="D272" s="17"/>
      <c r="E272" s="30"/>
      <c r="F272" s="30"/>
      <c r="BF272" s="8"/>
    </row>
    <row r="273" spans="1:58" x14ac:dyDescent="0.25">
      <c r="A273" s="424"/>
      <c r="B273" s="23"/>
      <c r="C273" s="8"/>
      <c r="D273" s="17"/>
      <c r="E273" s="30"/>
      <c r="F273" s="30"/>
      <c r="BF273" s="8"/>
    </row>
    <row r="274" spans="1:58" x14ac:dyDescent="0.25">
      <c r="A274" s="424"/>
      <c r="B274" s="23"/>
      <c r="C274" s="8"/>
      <c r="D274" s="17"/>
      <c r="E274" s="30"/>
      <c r="F274" s="30"/>
      <c r="BF274" s="8"/>
    </row>
    <row r="275" spans="1:58" x14ac:dyDescent="0.25">
      <c r="A275" s="424"/>
      <c r="B275" s="23"/>
      <c r="C275" s="8"/>
      <c r="D275" s="17"/>
      <c r="E275" s="30"/>
      <c r="F275" s="30"/>
      <c r="BF275" s="8"/>
    </row>
    <row r="276" spans="1:58" x14ac:dyDescent="0.25">
      <c r="A276" s="424"/>
      <c r="B276" s="23"/>
      <c r="C276" s="8"/>
      <c r="D276" s="17"/>
      <c r="E276" s="30"/>
      <c r="F276" s="30"/>
      <c r="BF276" s="8"/>
    </row>
    <row r="277" spans="1:58" x14ac:dyDescent="0.25">
      <c r="A277" s="424"/>
      <c r="B277" s="23"/>
      <c r="C277" s="8"/>
      <c r="D277" s="17"/>
      <c r="E277" s="30"/>
      <c r="F277" s="30"/>
      <c r="BF277" s="8"/>
    </row>
    <row r="278" spans="1:58" x14ac:dyDescent="0.25">
      <c r="A278" s="424"/>
      <c r="B278" s="23"/>
      <c r="C278" s="8"/>
      <c r="D278" s="17"/>
      <c r="E278" s="30"/>
      <c r="F278" s="30"/>
      <c r="BF278" s="8"/>
    </row>
    <row r="279" spans="1:58" x14ac:dyDescent="0.25">
      <c r="A279" s="424"/>
      <c r="B279" s="23"/>
      <c r="C279" s="8"/>
      <c r="D279" s="17"/>
      <c r="E279" s="30"/>
      <c r="F279" s="30"/>
      <c r="BF279" s="8"/>
    </row>
    <row r="280" spans="1:58" x14ac:dyDescent="0.25">
      <c r="A280" s="424"/>
      <c r="B280" s="23"/>
      <c r="C280" s="8"/>
      <c r="D280" s="17"/>
      <c r="E280" s="30"/>
      <c r="F280" s="30"/>
      <c r="BF280" s="8"/>
    </row>
    <row r="281" spans="1:58" x14ac:dyDescent="0.25">
      <c r="A281" s="424"/>
      <c r="B281" s="23"/>
      <c r="C281" s="8"/>
      <c r="D281" s="17"/>
      <c r="E281" s="30"/>
      <c r="F281" s="30"/>
      <c r="BF281" s="8"/>
    </row>
    <row r="282" spans="1:58" x14ac:dyDescent="0.25">
      <c r="A282" s="424"/>
      <c r="B282" s="23"/>
      <c r="C282" s="8"/>
      <c r="D282" s="17"/>
      <c r="E282" s="30"/>
      <c r="F282" s="30"/>
      <c r="BF282" s="8"/>
    </row>
    <row r="283" spans="1:58" x14ac:dyDescent="0.25">
      <c r="A283" s="424"/>
      <c r="B283" s="23"/>
      <c r="C283" s="8"/>
      <c r="D283" s="17"/>
      <c r="E283" s="30"/>
      <c r="F283" s="30"/>
      <c r="BF283" s="8"/>
    </row>
    <row r="284" spans="1:58" x14ac:dyDescent="0.25">
      <c r="A284" s="424"/>
      <c r="B284" s="23"/>
      <c r="C284" s="8"/>
      <c r="D284" s="17"/>
      <c r="E284" s="30"/>
      <c r="F284" s="30"/>
      <c r="BF284" s="8"/>
    </row>
    <row r="285" spans="1:58" x14ac:dyDescent="0.25">
      <c r="A285" s="424"/>
      <c r="B285" s="23"/>
      <c r="C285" s="8"/>
      <c r="D285" s="17"/>
      <c r="E285" s="30"/>
      <c r="F285" s="30"/>
      <c r="BF285" s="8"/>
    </row>
    <row r="286" spans="1:58" x14ac:dyDescent="0.25">
      <c r="A286" s="424"/>
      <c r="B286" s="23"/>
      <c r="C286" s="8"/>
      <c r="D286" s="17"/>
      <c r="E286" s="30"/>
      <c r="F286" s="30"/>
      <c r="BF286" s="8"/>
    </row>
    <row r="287" spans="1:58" x14ac:dyDescent="0.25">
      <c r="A287" s="424"/>
      <c r="B287" s="23"/>
      <c r="C287" s="8"/>
      <c r="D287" s="17"/>
      <c r="E287" s="30"/>
      <c r="F287" s="30"/>
      <c r="BF287" s="8"/>
    </row>
    <row r="288" spans="1:58" x14ac:dyDescent="0.25">
      <c r="A288" s="424"/>
      <c r="B288" s="23"/>
      <c r="C288" s="8"/>
      <c r="D288" s="17"/>
      <c r="E288" s="30"/>
      <c r="F288" s="30"/>
      <c r="BF288" s="8"/>
    </row>
    <row r="289" spans="1:58" x14ac:dyDescent="0.25">
      <c r="A289" s="424"/>
      <c r="B289" s="23"/>
      <c r="C289" s="8"/>
      <c r="D289" s="17"/>
      <c r="E289" s="30"/>
      <c r="F289" s="30"/>
      <c r="BF289" s="8"/>
    </row>
    <row r="290" spans="1:58" x14ac:dyDescent="0.25">
      <c r="A290" s="424"/>
      <c r="B290" s="23"/>
      <c r="C290" s="8"/>
      <c r="D290" s="17"/>
      <c r="E290" s="30"/>
      <c r="F290" s="30"/>
      <c r="BF290" s="8"/>
    </row>
    <row r="291" spans="1:58" x14ac:dyDescent="0.25">
      <c r="A291" s="424"/>
      <c r="B291" s="23"/>
      <c r="C291" s="8"/>
      <c r="D291" s="17"/>
      <c r="E291" s="30"/>
      <c r="F291" s="30"/>
      <c r="BF291" s="8"/>
    </row>
    <row r="292" spans="1:58" x14ac:dyDescent="0.25">
      <c r="A292" s="424"/>
      <c r="B292" s="23"/>
      <c r="C292" s="8"/>
      <c r="D292" s="17"/>
      <c r="E292" s="30"/>
      <c r="F292" s="30"/>
      <c r="BF292" s="8"/>
    </row>
    <row r="293" spans="1:58" x14ac:dyDescent="0.25">
      <c r="A293" s="424"/>
      <c r="B293" s="23"/>
      <c r="C293" s="8"/>
      <c r="D293" s="17"/>
      <c r="E293" s="30"/>
      <c r="F293" s="30"/>
      <c r="BF293" s="8"/>
    </row>
    <row r="294" spans="1:58" x14ac:dyDescent="0.25">
      <c r="A294" s="424"/>
      <c r="B294" s="23"/>
      <c r="C294" s="8"/>
      <c r="D294" s="17"/>
      <c r="E294" s="30"/>
      <c r="F294" s="30"/>
      <c r="BF294" s="8"/>
    </row>
    <row r="295" spans="1:58" x14ac:dyDescent="0.25">
      <c r="A295" s="424"/>
      <c r="B295" s="23"/>
      <c r="C295" s="8"/>
      <c r="D295" s="17"/>
      <c r="E295" s="30"/>
      <c r="F295" s="30"/>
      <c r="BF295" s="8"/>
    </row>
    <row r="296" spans="1:58" x14ac:dyDescent="0.25">
      <c r="A296" s="424"/>
      <c r="B296" s="23"/>
      <c r="C296" s="8"/>
      <c r="D296" s="17"/>
      <c r="E296" s="30"/>
      <c r="F296" s="30"/>
      <c r="BF296" s="8"/>
    </row>
    <row r="297" spans="1:58" x14ac:dyDescent="0.25">
      <c r="A297" s="424"/>
      <c r="B297" s="23"/>
      <c r="C297" s="8"/>
      <c r="D297" s="17"/>
      <c r="E297" s="30"/>
      <c r="F297" s="30"/>
      <c r="BF297" s="8"/>
    </row>
    <row r="298" spans="1:58" x14ac:dyDescent="0.25">
      <c r="A298" s="424"/>
      <c r="B298" s="23"/>
      <c r="C298" s="8"/>
      <c r="D298" s="17"/>
      <c r="E298" s="30"/>
      <c r="F298" s="30"/>
      <c r="BF298" s="8"/>
    </row>
    <row r="299" spans="1:58" x14ac:dyDescent="0.25">
      <c r="A299" s="424"/>
      <c r="B299" s="23"/>
      <c r="C299" s="8"/>
      <c r="D299" s="17"/>
      <c r="E299" s="30"/>
      <c r="F299" s="30"/>
      <c r="BF299" s="8"/>
    </row>
    <row r="300" spans="1:58" x14ac:dyDescent="0.25">
      <c r="A300" s="424"/>
      <c r="B300" s="23"/>
      <c r="C300" s="8"/>
      <c r="D300" s="17"/>
      <c r="E300" s="30"/>
      <c r="F300" s="30"/>
      <c r="BF300" s="8"/>
    </row>
    <row r="301" spans="1:58" x14ac:dyDescent="0.25">
      <c r="A301" s="424"/>
      <c r="B301" s="23"/>
      <c r="C301" s="8"/>
      <c r="D301" s="17"/>
      <c r="E301" s="30"/>
      <c r="F301" s="30"/>
      <c r="BF301" s="8"/>
    </row>
    <row r="302" spans="1:58" x14ac:dyDescent="0.25">
      <c r="A302" s="424"/>
      <c r="B302" s="23"/>
      <c r="C302" s="8"/>
      <c r="D302" s="17"/>
      <c r="E302" s="30"/>
      <c r="F302" s="30"/>
      <c r="BF302" s="8"/>
    </row>
    <row r="303" spans="1:58" x14ac:dyDescent="0.25">
      <c r="A303" s="424"/>
      <c r="B303" s="23"/>
      <c r="C303" s="8"/>
      <c r="D303" s="17"/>
      <c r="E303" s="30"/>
      <c r="F303" s="30"/>
      <c r="BF303" s="8"/>
    </row>
    <row r="304" spans="1:58" x14ac:dyDescent="0.25">
      <c r="A304" s="424"/>
      <c r="B304" s="23"/>
      <c r="C304" s="8"/>
      <c r="D304" s="17"/>
      <c r="E304" s="30"/>
      <c r="F304" s="30"/>
      <c r="BF304" s="8"/>
    </row>
    <row r="305" spans="1:58" x14ac:dyDescent="0.25">
      <c r="A305" s="424"/>
      <c r="B305" s="23"/>
      <c r="C305" s="8"/>
      <c r="D305" s="17"/>
      <c r="E305" s="30"/>
      <c r="F305" s="30"/>
      <c r="BF305" s="8"/>
    </row>
    <row r="306" spans="1:58" x14ac:dyDescent="0.25">
      <c r="A306" s="424"/>
      <c r="B306" s="23"/>
      <c r="C306" s="8"/>
      <c r="D306" s="17"/>
      <c r="E306" s="30"/>
      <c r="F306" s="30"/>
      <c r="BF306" s="8"/>
    </row>
    <row r="307" spans="1:58" x14ac:dyDescent="0.25">
      <c r="A307" s="424"/>
      <c r="B307" s="23"/>
      <c r="C307" s="8"/>
      <c r="D307" s="17"/>
      <c r="E307" s="30"/>
      <c r="F307" s="30"/>
      <c r="BF307" s="8"/>
    </row>
    <row r="308" spans="1:58" x14ac:dyDescent="0.25">
      <c r="A308" s="424"/>
      <c r="B308" s="23"/>
      <c r="C308" s="8"/>
      <c r="D308" s="17"/>
      <c r="E308" s="30"/>
      <c r="F308" s="30"/>
      <c r="BF308" s="8"/>
    </row>
    <row r="309" spans="1:58" x14ac:dyDescent="0.25">
      <c r="A309" s="424"/>
      <c r="B309" s="23"/>
      <c r="C309" s="8"/>
      <c r="D309" s="17"/>
      <c r="E309" s="30"/>
      <c r="F309" s="30"/>
      <c r="BF309" s="8"/>
    </row>
    <row r="310" spans="1:58" x14ac:dyDescent="0.25">
      <c r="A310" s="424"/>
      <c r="B310" s="23"/>
      <c r="C310" s="8"/>
      <c r="D310" s="17"/>
      <c r="E310" s="30"/>
      <c r="F310" s="30"/>
      <c r="BF310" s="8"/>
    </row>
    <row r="311" spans="1:58" x14ac:dyDescent="0.25">
      <c r="A311" s="424"/>
      <c r="B311" s="23"/>
      <c r="C311" s="8"/>
      <c r="D311" s="17"/>
      <c r="E311" s="30"/>
      <c r="F311" s="30"/>
      <c r="BF311" s="8"/>
    </row>
    <row r="312" spans="1:58" x14ac:dyDescent="0.25">
      <c r="A312" s="424"/>
      <c r="B312" s="23"/>
      <c r="C312" s="8"/>
      <c r="D312" s="17"/>
      <c r="E312" s="30"/>
      <c r="F312" s="30"/>
      <c r="BF312" s="8"/>
    </row>
    <row r="313" spans="1:58" x14ac:dyDescent="0.25">
      <c r="A313" s="424"/>
      <c r="B313" s="23"/>
      <c r="C313" s="8"/>
      <c r="D313" s="17"/>
      <c r="E313" s="30"/>
      <c r="F313" s="30"/>
      <c r="BF313" s="8"/>
    </row>
    <row r="314" spans="1:58" x14ac:dyDescent="0.25">
      <c r="A314" s="424"/>
      <c r="B314" s="23"/>
      <c r="C314" s="8"/>
      <c r="D314" s="17"/>
      <c r="E314" s="30"/>
      <c r="F314" s="30"/>
      <c r="BF314" s="8"/>
    </row>
    <row r="315" spans="1:58" x14ac:dyDescent="0.25">
      <c r="A315" s="424"/>
      <c r="B315" s="23"/>
      <c r="C315" s="8"/>
      <c r="D315" s="17"/>
      <c r="E315" s="30"/>
      <c r="F315" s="30"/>
      <c r="BF315" s="8"/>
    </row>
    <row r="316" spans="1:58" x14ac:dyDescent="0.25">
      <c r="A316" s="424"/>
      <c r="B316" s="23"/>
      <c r="C316" s="8"/>
      <c r="D316" s="17"/>
      <c r="E316" s="30"/>
      <c r="F316" s="30"/>
      <c r="BF316" s="8"/>
    </row>
    <row r="317" spans="1:58" x14ac:dyDescent="0.25">
      <c r="A317" s="424"/>
      <c r="B317" s="23"/>
      <c r="C317" s="8"/>
      <c r="D317" s="17"/>
      <c r="E317" s="30"/>
      <c r="F317" s="30"/>
      <c r="BF317" s="8"/>
    </row>
    <row r="318" spans="1:58" x14ac:dyDescent="0.25">
      <c r="A318" s="424"/>
      <c r="B318" s="23"/>
      <c r="C318" s="8"/>
      <c r="D318" s="17"/>
      <c r="E318" s="30"/>
      <c r="F318" s="30"/>
      <c r="BF318" s="8"/>
    </row>
    <row r="319" spans="1:58" x14ac:dyDescent="0.25">
      <c r="A319" s="424"/>
      <c r="B319" s="23"/>
      <c r="C319" s="8"/>
      <c r="D319" s="17"/>
      <c r="E319" s="30"/>
      <c r="F319" s="30"/>
      <c r="BF319" s="8"/>
    </row>
    <row r="320" spans="1:58" x14ac:dyDescent="0.25">
      <c r="A320" s="424"/>
      <c r="B320" s="23"/>
      <c r="C320" s="8"/>
      <c r="D320" s="17"/>
      <c r="E320" s="30"/>
      <c r="F320" s="30"/>
      <c r="BF320" s="8"/>
    </row>
    <row r="321" spans="1:58" x14ac:dyDescent="0.25">
      <c r="A321" s="424"/>
      <c r="B321" s="23"/>
      <c r="C321" s="8"/>
      <c r="D321" s="17"/>
      <c r="E321" s="30"/>
      <c r="F321" s="30"/>
      <c r="BF321" s="8"/>
    </row>
    <row r="322" spans="1:58" x14ac:dyDescent="0.25">
      <c r="A322" s="424"/>
      <c r="B322" s="23"/>
      <c r="C322" s="8"/>
      <c r="D322" s="17"/>
      <c r="E322" s="30"/>
      <c r="F322" s="30"/>
      <c r="BF322" s="8"/>
    </row>
    <row r="323" spans="1:58" x14ac:dyDescent="0.25">
      <c r="A323" s="424"/>
      <c r="B323" s="23"/>
      <c r="C323" s="8"/>
      <c r="D323" s="17"/>
      <c r="E323" s="30"/>
      <c r="F323" s="30"/>
      <c r="BF323" s="8"/>
    </row>
    <row r="324" spans="1:58" x14ac:dyDescent="0.25">
      <c r="A324" s="424"/>
      <c r="B324" s="23"/>
      <c r="C324" s="8"/>
      <c r="D324" s="17"/>
      <c r="E324" s="30"/>
      <c r="F324" s="30"/>
      <c r="BF324" s="8"/>
    </row>
    <row r="325" spans="1:58" x14ac:dyDescent="0.25">
      <c r="A325" s="424"/>
      <c r="B325" s="23"/>
      <c r="C325" s="8"/>
      <c r="D325" s="17"/>
      <c r="E325" s="30"/>
      <c r="F325" s="30"/>
      <c r="BF325" s="8"/>
    </row>
    <row r="326" spans="1:58" x14ac:dyDescent="0.25">
      <c r="A326" s="424"/>
      <c r="B326" s="23"/>
      <c r="C326" s="8"/>
      <c r="D326" s="17"/>
      <c r="E326" s="30"/>
      <c r="F326" s="30"/>
      <c r="BF326" s="8"/>
    </row>
    <row r="327" spans="1:58" x14ac:dyDescent="0.25">
      <c r="A327" s="424"/>
      <c r="B327" s="23"/>
      <c r="C327" s="8"/>
      <c r="D327" s="17"/>
      <c r="E327" s="30"/>
      <c r="F327" s="30"/>
      <c r="BF327" s="8"/>
    </row>
    <row r="328" spans="1:58" x14ac:dyDescent="0.25">
      <c r="A328" s="424"/>
      <c r="B328" s="23"/>
      <c r="C328" s="8"/>
      <c r="D328" s="17"/>
      <c r="E328" s="30"/>
      <c r="F328" s="30"/>
      <c r="BF328" s="8"/>
    </row>
    <row r="329" spans="1:58" x14ac:dyDescent="0.25">
      <c r="A329" s="424"/>
      <c r="B329" s="23"/>
      <c r="C329" s="8"/>
      <c r="D329" s="17"/>
      <c r="E329" s="30"/>
      <c r="F329" s="30"/>
      <c r="BF329" s="8"/>
    </row>
    <row r="330" spans="1:58" x14ac:dyDescent="0.25">
      <c r="A330" s="424"/>
      <c r="B330" s="23"/>
      <c r="C330" s="8"/>
      <c r="D330" s="17"/>
      <c r="E330" s="30"/>
      <c r="F330" s="30"/>
      <c r="BF330" s="8"/>
    </row>
    <row r="331" spans="1:58" x14ac:dyDescent="0.25">
      <c r="A331" s="424"/>
      <c r="B331" s="23"/>
      <c r="C331" s="8"/>
      <c r="D331" s="17"/>
      <c r="E331" s="30"/>
      <c r="F331" s="30"/>
      <c r="BF331" s="8"/>
    </row>
    <row r="332" spans="1:58" x14ac:dyDescent="0.25">
      <c r="A332" s="424"/>
      <c r="B332" s="23"/>
      <c r="C332" s="8"/>
      <c r="D332" s="17"/>
      <c r="E332" s="30"/>
      <c r="F332" s="30"/>
      <c r="BF332" s="8"/>
    </row>
    <row r="333" spans="1:58" x14ac:dyDescent="0.25">
      <c r="A333" s="424"/>
      <c r="B333" s="23"/>
      <c r="C333" s="8"/>
      <c r="D333" s="17"/>
      <c r="E333" s="30"/>
      <c r="F333" s="30"/>
      <c r="BF333" s="8"/>
    </row>
    <row r="334" spans="1:58" x14ac:dyDescent="0.25">
      <c r="A334" s="424"/>
      <c r="B334" s="23"/>
      <c r="C334" s="8"/>
      <c r="D334" s="17"/>
      <c r="E334" s="30"/>
      <c r="F334" s="30"/>
      <c r="BF334" s="8"/>
    </row>
    <row r="335" spans="1:58" x14ac:dyDescent="0.25">
      <c r="A335" s="424"/>
      <c r="B335" s="23"/>
      <c r="C335" s="8"/>
      <c r="D335" s="17"/>
      <c r="E335" s="30"/>
      <c r="F335" s="30"/>
      <c r="BF335" s="8"/>
    </row>
    <row r="336" spans="1:58" x14ac:dyDescent="0.25">
      <c r="A336" s="424"/>
      <c r="B336" s="23"/>
      <c r="C336" s="8"/>
      <c r="D336" s="17"/>
      <c r="E336" s="30"/>
      <c r="F336" s="30"/>
      <c r="BF336" s="8"/>
    </row>
    <row r="337" spans="1:58" x14ac:dyDescent="0.25">
      <c r="A337" s="424"/>
      <c r="B337" s="23"/>
      <c r="C337" s="8"/>
      <c r="D337" s="17"/>
      <c r="E337" s="30"/>
      <c r="F337" s="30"/>
      <c r="BF337" s="8"/>
    </row>
    <row r="338" spans="1:58" x14ac:dyDescent="0.25">
      <c r="A338" s="424"/>
      <c r="B338" s="23"/>
      <c r="C338" s="8"/>
      <c r="D338" s="17"/>
      <c r="E338" s="30"/>
      <c r="F338" s="30"/>
      <c r="BF338" s="8"/>
    </row>
    <row r="339" spans="1:58" x14ac:dyDescent="0.25">
      <c r="A339" s="424"/>
      <c r="B339" s="23"/>
      <c r="C339" s="8"/>
      <c r="D339" s="17"/>
      <c r="E339" s="30"/>
      <c r="F339" s="30"/>
      <c r="BF339" s="8"/>
    </row>
    <row r="340" spans="1:58" x14ac:dyDescent="0.25">
      <c r="A340" s="424"/>
      <c r="B340" s="23"/>
      <c r="C340" s="8"/>
      <c r="D340" s="17"/>
      <c r="E340" s="30"/>
      <c r="F340" s="30"/>
      <c r="BF340" s="8"/>
    </row>
    <row r="341" spans="1:58" x14ac:dyDescent="0.25">
      <c r="A341" s="424"/>
      <c r="B341" s="23"/>
      <c r="C341" s="8"/>
      <c r="D341" s="17"/>
      <c r="E341" s="30"/>
      <c r="F341" s="30"/>
      <c r="BF341" s="8"/>
    </row>
    <row r="342" spans="1:58" x14ac:dyDescent="0.25">
      <c r="A342" s="424"/>
      <c r="B342" s="23"/>
      <c r="C342" s="8"/>
      <c r="D342" s="17"/>
      <c r="E342" s="30"/>
      <c r="F342" s="30"/>
      <c r="BF342" s="8"/>
    </row>
    <row r="343" spans="1:58" x14ac:dyDescent="0.25">
      <c r="A343" s="424"/>
      <c r="B343" s="23"/>
      <c r="C343" s="8"/>
      <c r="D343" s="17"/>
      <c r="E343" s="30"/>
      <c r="F343" s="30"/>
      <c r="BF343" s="8"/>
    </row>
    <row r="344" spans="1:58" x14ac:dyDescent="0.25">
      <c r="A344" s="424"/>
      <c r="B344" s="23"/>
      <c r="C344" s="8"/>
      <c r="D344" s="17"/>
      <c r="E344" s="30"/>
      <c r="F344" s="30"/>
      <c r="BF344" s="8"/>
    </row>
    <row r="345" spans="1:58" x14ac:dyDescent="0.25">
      <c r="A345" s="424"/>
      <c r="B345" s="23"/>
      <c r="C345" s="8"/>
      <c r="D345" s="17"/>
      <c r="E345" s="30"/>
      <c r="F345" s="30"/>
      <c r="BF345" s="8"/>
    </row>
    <row r="346" spans="1:58" x14ac:dyDescent="0.25">
      <c r="A346" s="424"/>
      <c r="B346" s="23"/>
      <c r="C346" s="8"/>
      <c r="D346" s="17"/>
      <c r="E346" s="30"/>
      <c r="F346" s="30"/>
      <c r="BF346" s="8"/>
    </row>
    <row r="347" spans="1:58" x14ac:dyDescent="0.25">
      <c r="A347" s="424"/>
      <c r="B347" s="23"/>
      <c r="C347" s="8"/>
      <c r="D347" s="17"/>
      <c r="E347" s="30"/>
      <c r="F347" s="30"/>
      <c r="BF347" s="8"/>
    </row>
    <row r="348" spans="1:58" x14ac:dyDescent="0.25">
      <c r="A348" s="424"/>
      <c r="B348" s="23"/>
      <c r="C348" s="8"/>
      <c r="D348" s="17"/>
      <c r="E348" s="30"/>
      <c r="F348" s="30"/>
      <c r="BF348" s="8"/>
    </row>
    <row r="349" spans="1:58" x14ac:dyDescent="0.25">
      <c r="A349" s="424"/>
      <c r="B349" s="23"/>
      <c r="C349" s="8"/>
      <c r="D349" s="17"/>
      <c r="E349" s="30"/>
      <c r="F349" s="30"/>
      <c r="BF349" s="8"/>
    </row>
    <row r="350" spans="1:58" x14ac:dyDescent="0.25">
      <c r="A350" s="424"/>
      <c r="B350" s="23"/>
      <c r="C350" s="8"/>
      <c r="D350" s="17"/>
      <c r="E350" s="30"/>
      <c r="F350" s="30"/>
      <c r="BF350" s="8"/>
    </row>
    <row r="351" spans="1:58" x14ac:dyDescent="0.25">
      <c r="A351" s="424"/>
      <c r="B351" s="23"/>
      <c r="C351" s="8"/>
      <c r="D351" s="17"/>
      <c r="E351" s="30"/>
      <c r="F351" s="30"/>
      <c r="BF351" s="8"/>
    </row>
    <row r="352" spans="1:58" x14ac:dyDescent="0.25">
      <c r="A352" s="424"/>
      <c r="B352" s="23"/>
      <c r="C352" s="8"/>
      <c r="D352" s="17"/>
      <c r="E352" s="30"/>
      <c r="F352" s="30"/>
      <c r="BF352" s="8"/>
    </row>
    <row r="353" spans="1:58" x14ac:dyDescent="0.25">
      <c r="A353" s="424"/>
      <c r="B353" s="23"/>
      <c r="C353" s="8"/>
      <c r="D353" s="17"/>
      <c r="E353" s="30"/>
      <c r="F353" s="30"/>
      <c r="BF353" s="8"/>
    </row>
    <row r="354" spans="1:58" x14ac:dyDescent="0.25">
      <c r="A354" s="424"/>
      <c r="B354" s="23"/>
      <c r="C354" s="8"/>
      <c r="D354" s="17"/>
      <c r="E354" s="30"/>
      <c r="F354" s="30"/>
      <c r="BF354" s="8"/>
    </row>
    <row r="355" spans="1:58" x14ac:dyDescent="0.25">
      <c r="A355" s="424"/>
      <c r="B355" s="23"/>
      <c r="C355" s="8"/>
      <c r="D355" s="17"/>
      <c r="E355" s="30"/>
      <c r="F355" s="30"/>
      <c r="BF355" s="8"/>
    </row>
    <row r="356" spans="1:58" x14ac:dyDescent="0.25">
      <c r="A356" s="424"/>
      <c r="B356" s="23"/>
      <c r="C356" s="8"/>
      <c r="D356" s="17"/>
      <c r="E356" s="30"/>
      <c r="F356" s="30"/>
      <c r="BF356" s="8"/>
    </row>
    <row r="357" spans="1:58" x14ac:dyDescent="0.25">
      <c r="A357" s="424"/>
      <c r="B357" s="23"/>
      <c r="C357" s="8"/>
      <c r="D357" s="17"/>
      <c r="E357" s="30"/>
      <c r="F357" s="30"/>
      <c r="BF357" s="8"/>
    </row>
    <row r="358" spans="1:58" x14ac:dyDescent="0.25">
      <c r="A358" s="424"/>
      <c r="B358" s="23"/>
      <c r="C358" s="8"/>
      <c r="D358" s="17"/>
      <c r="E358" s="30"/>
      <c r="F358" s="30"/>
      <c r="BF358" s="8"/>
    </row>
    <row r="359" spans="1:58" x14ac:dyDescent="0.25">
      <c r="A359" s="424"/>
      <c r="B359" s="23"/>
      <c r="C359" s="8"/>
      <c r="D359" s="17"/>
      <c r="E359" s="30"/>
      <c r="F359" s="30"/>
      <c r="BF359" s="8"/>
    </row>
    <row r="360" spans="1:58" x14ac:dyDescent="0.25">
      <c r="A360" s="424"/>
      <c r="B360" s="23"/>
      <c r="C360" s="8"/>
      <c r="D360" s="17"/>
      <c r="E360" s="30"/>
      <c r="F360" s="30"/>
      <c r="BF360" s="8"/>
    </row>
    <row r="361" spans="1:58" x14ac:dyDescent="0.25">
      <c r="A361" s="424"/>
      <c r="B361" s="23"/>
      <c r="C361" s="8"/>
      <c r="D361" s="17"/>
      <c r="E361" s="30"/>
      <c r="F361" s="30"/>
      <c r="BF361" s="8"/>
    </row>
    <row r="362" spans="1:58" x14ac:dyDescent="0.25">
      <c r="A362" s="424"/>
      <c r="B362" s="23"/>
      <c r="C362" s="8"/>
      <c r="D362" s="17"/>
      <c r="E362" s="30"/>
      <c r="F362" s="30"/>
      <c r="BF362" s="8"/>
    </row>
    <row r="363" spans="1:58" x14ac:dyDescent="0.25">
      <c r="A363" s="424"/>
      <c r="B363" s="23"/>
      <c r="C363" s="8"/>
      <c r="D363" s="17"/>
      <c r="E363" s="30"/>
      <c r="F363" s="30"/>
      <c r="BF363" s="8"/>
    </row>
    <row r="364" spans="1:58" x14ac:dyDescent="0.25">
      <c r="A364" s="424"/>
      <c r="B364" s="23"/>
      <c r="C364" s="8"/>
      <c r="D364" s="17"/>
      <c r="E364" s="30"/>
      <c r="F364" s="30"/>
      <c r="BF364" s="8"/>
    </row>
    <row r="365" spans="1:58" x14ac:dyDescent="0.25">
      <c r="A365" s="424"/>
      <c r="B365" s="23"/>
      <c r="C365" s="8"/>
      <c r="D365" s="17"/>
      <c r="E365" s="30"/>
      <c r="F365" s="30"/>
      <c r="BF365" s="8"/>
    </row>
    <row r="366" spans="1:58" x14ac:dyDescent="0.25">
      <c r="A366" s="424"/>
      <c r="B366" s="23"/>
      <c r="C366" s="8"/>
      <c r="D366" s="17"/>
      <c r="E366" s="30"/>
      <c r="F366" s="30"/>
      <c r="BF366" s="8"/>
    </row>
    <row r="367" spans="1:58" x14ac:dyDescent="0.25">
      <c r="A367" s="424"/>
      <c r="B367" s="23"/>
      <c r="C367" s="8"/>
      <c r="D367" s="17"/>
      <c r="E367" s="30"/>
      <c r="F367" s="30"/>
      <c r="BF367" s="8"/>
    </row>
    <row r="368" spans="1:58" x14ac:dyDescent="0.25">
      <c r="A368" s="424"/>
      <c r="B368" s="23"/>
      <c r="C368" s="8"/>
      <c r="D368" s="17"/>
      <c r="E368" s="30"/>
      <c r="F368" s="30"/>
      <c r="BF368" s="8"/>
    </row>
    <row r="369" spans="1:58" x14ac:dyDescent="0.25">
      <c r="A369" s="424"/>
      <c r="B369" s="23"/>
      <c r="C369" s="8"/>
      <c r="D369" s="17"/>
      <c r="E369" s="30"/>
      <c r="F369" s="30"/>
      <c r="BF369" s="8"/>
    </row>
    <row r="370" spans="1:58" x14ac:dyDescent="0.25">
      <c r="A370" s="424"/>
      <c r="B370" s="23"/>
      <c r="C370" s="8"/>
      <c r="D370" s="17"/>
      <c r="E370" s="30"/>
      <c r="F370" s="30"/>
      <c r="BF370" s="8"/>
    </row>
    <row r="371" spans="1:58" x14ac:dyDescent="0.25">
      <c r="A371" s="424"/>
      <c r="B371" s="23"/>
      <c r="C371" s="8"/>
      <c r="D371" s="17"/>
      <c r="E371" s="30"/>
      <c r="F371" s="30"/>
      <c r="BF371" s="8"/>
    </row>
    <row r="372" spans="1:58" x14ac:dyDescent="0.25">
      <c r="A372" s="424"/>
      <c r="B372" s="23"/>
      <c r="C372" s="8"/>
      <c r="D372" s="17"/>
      <c r="E372" s="30"/>
      <c r="F372" s="30"/>
      <c r="BF372" s="8"/>
    </row>
    <row r="373" spans="1:58" x14ac:dyDescent="0.25">
      <c r="A373" s="424"/>
      <c r="B373" s="23"/>
      <c r="C373" s="8"/>
      <c r="D373" s="17"/>
      <c r="E373" s="30"/>
      <c r="F373" s="30"/>
      <c r="BF373" s="8"/>
    </row>
    <row r="374" spans="1:58" x14ac:dyDescent="0.25">
      <c r="A374" s="424"/>
      <c r="B374" s="23"/>
      <c r="C374" s="8"/>
      <c r="D374" s="17"/>
      <c r="E374" s="30"/>
      <c r="F374" s="30"/>
      <c r="BF374" s="8"/>
    </row>
    <row r="375" spans="1:58" x14ac:dyDescent="0.25">
      <c r="A375" s="424"/>
      <c r="B375" s="23"/>
      <c r="C375" s="8"/>
      <c r="D375" s="17"/>
      <c r="E375" s="30"/>
      <c r="F375" s="30"/>
      <c r="BF375" s="8"/>
    </row>
    <row r="376" spans="1:58" x14ac:dyDescent="0.25">
      <c r="A376" s="424"/>
      <c r="B376" s="23"/>
      <c r="C376" s="8"/>
      <c r="D376" s="17"/>
      <c r="E376" s="30"/>
      <c r="F376" s="30"/>
      <c r="BF376" s="8"/>
    </row>
    <row r="377" spans="1:58" x14ac:dyDescent="0.25">
      <c r="A377" s="424"/>
      <c r="B377" s="23"/>
      <c r="C377" s="8"/>
      <c r="D377" s="17"/>
      <c r="E377" s="30"/>
      <c r="F377" s="30"/>
      <c r="BF377" s="8"/>
    </row>
    <row r="378" spans="1:58" x14ac:dyDescent="0.25">
      <c r="A378" s="424"/>
      <c r="B378" s="23"/>
      <c r="C378" s="8"/>
      <c r="D378" s="17"/>
      <c r="E378" s="30"/>
      <c r="F378" s="30"/>
      <c r="BF378" s="8"/>
    </row>
    <row r="379" spans="1:58" x14ac:dyDescent="0.25">
      <c r="A379" s="424"/>
      <c r="B379" s="23"/>
      <c r="C379" s="8"/>
      <c r="D379" s="17"/>
      <c r="E379" s="30"/>
      <c r="F379" s="30"/>
      <c r="BF379" s="8"/>
    </row>
    <row r="380" spans="1:58" x14ac:dyDescent="0.25">
      <c r="A380" s="424"/>
      <c r="B380" s="23"/>
      <c r="C380" s="8"/>
      <c r="D380" s="17"/>
      <c r="E380" s="30"/>
      <c r="F380" s="30"/>
      <c r="BF380" s="8"/>
    </row>
    <row r="381" spans="1:58" x14ac:dyDescent="0.25">
      <c r="A381" s="424"/>
      <c r="B381" s="23"/>
      <c r="C381" s="8"/>
      <c r="D381" s="17"/>
      <c r="E381" s="30"/>
      <c r="F381" s="30"/>
      <c r="BF381" s="8"/>
    </row>
    <row r="382" spans="1:58" x14ac:dyDescent="0.25">
      <c r="A382" s="424"/>
      <c r="B382" s="23"/>
      <c r="C382" s="8"/>
      <c r="D382" s="17"/>
      <c r="E382" s="30"/>
      <c r="F382" s="30"/>
      <c r="BF382" s="8"/>
    </row>
    <row r="383" spans="1:58" x14ac:dyDescent="0.25">
      <c r="A383" s="424"/>
      <c r="B383" s="23"/>
      <c r="C383" s="8"/>
      <c r="D383" s="17"/>
      <c r="E383" s="30"/>
      <c r="F383" s="30"/>
      <c r="BF383" s="8"/>
    </row>
    <row r="384" spans="1:58" x14ac:dyDescent="0.25">
      <c r="A384" s="424"/>
      <c r="B384" s="23"/>
      <c r="C384" s="8"/>
      <c r="D384" s="17"/>
      <c r="E384" s="30"/>
      <c r="F384" s="30"/>
      <c r="BF384" s="8"/>
    </row>
    <row r="385" spans="1:58" x14ac:dyDescent="0.25">
      <c r="A385" s="424"/>
      <c r="B385" s="23"/>
      <c r="C385" s="8"/>
      <c r="D385" s="17"/>
      <c r="E385" s="30"/>
      <c r="F385" s="30"/>
      <c r="BF385" s="8"/>
    </row>
    <row r="386" spans="1:58" x14ac:dyDescent="0.25">
      <c r="A386" s="424"/>
      <c r="B386" s="23"/>
      <c r="C386" s="8"/>
      <c r="D386" s="17"/>
      <c r="E386" s="30"/>
      <c r="F386" s="30"/>
      <c r="BF386" s="8"/>
    </row>
    <row r="387" spans="1:58" x14ac:dyDescent="0.25">
      <c r="A387" s="424"/>
      <c r="B387" s="23"/>
      <c r="C387" s="8"/>
      <c r="D387" s="17"/>
      <c r="E387" s="30"/>
      <c r="F387" s="30"/>
      <c r="BF387" s="8"/>
    </row>
    <row r="388" spans="1:58" x14ac:dyDescent="0.25">
      <c r="A388" s="424"/>
      <c r="B388" s="23"/>
      <c r="C388" s="8"/>
      <c r="D388" s="17"/>
      <c r="E388" s="30"/>
      <c r="F388" s="30"/>
      <c r="BF388" s="8"/>
    </row>
    <row r="389" spans="1:58" x14ac:dyDescent="0.25">
      <c r="A389" s="424"/>
      <c r="B389" s="23"/>
      <c r="C389" s="8"/>
      <c r="D389" s="17"/>
      <c r="E389" s="30"/>
      <c r="F389" s="30"/>
      <c r="BF389" s="8"/>
    </row>
    <row r="390" spans="1:58" x14ac:dyDescent="0.25">
      <c r="A390" s="424"/>
      <c r="B390" s="23"/>
      <c r="C390" s="8"/>
      <c r="D390" s="17"/>
      <c r="E390" s="30"/>
      <c r="F390" s="30"/>
      <c r="BF390" s="8"/>
    </row>
    <row r="391" spans="1:58" x14ac:dyDescent="0.25">
      <c r="A391" s="424"/>
      <c r="B391" s="23"/>
      <c r="C391" s="8"/>
      <c r="D391" s="17"/>
      <c r="E391" s="30"/>
      <c r="F391" s="30"/>
      <c r="BF391" s="8"/>
    </row>
    <row r="392" spans="1:58" x14ac:dyDescent="0.25">
      <c r="A392" s="424"/>
      <c r="B392" s="23"/>
      <c r="C392" s="8"/>
      <c r="D392" s="17"/>
      <c r="E392" s="30"/>
      <c r="F392" s="30"/>
      <c r="BF392" s="8"/>
    </row>
    <row r="393" spans="1:58" x14ac:dyDescent="0.25">
      <c r="A393" s="424"/>
      <c r="B393" s="23"/>
      <c r="C393" s="8"/>
      <c r="D393" s="17"/>
      <c r="E393" s="30"/>
      <c r="F393" s="30"/>
      <c r="BF393" s="8"/>
    </row>
    <row r="394" spans="1:58" x14ac:dyDescent="0.25">
      <c r="A394" s="424"/>
      <c r="B394" s="23"/>
      <c r="C394" s="8"/>
      <c r="D394" s="17"/>
      <c r="E394" s="30"/>
      <c r="F394" s="30"/>
      <c r="BF394" s="8"/>
    </row>
    <row r="395" spans="1:58" x14ac:dyDescent="0.25">
      <c r="A395" s="424"/>
      <c r="B395" s="23"/>
      <c r="C395" s="8"/>
      <c r="D395" s="17"/>
      <c r="E395" s="30"/>
      <c r="F395" s="30"/>
      <c r="BF395" s="8"/>
    </row>
    <row r="396" spans="1:58" x14ac:dyDescent="0.25">
      <c r="A396" s="424"/>
      <c r="B396" s="23"/>
      <c r="C396" s="8"/>
      <c r="D396" s="17"/>
      <c r="E396" s="30"/>
      <c r="F396" s="30"/>
      <c r="BF396" s="8"/>
    </row>
    <row r="397" spans="1:58" x14ac:dyDescent="0.25">
      <c r="A397" s="424"/>
      <c r="B397" s="23"/>
      <c r="C397" s="8"/>
      <c r="D397" s="17"/>
      <c r="E397" s="30"/>
      <c r="F397" s="30"/>
      <c r="BF397" s="8"/>
    </row>
    <row r="398" spans="1:58" x14ac:dyDescent="0.25">
      <c r="A398" s="424"/>
      <c r="B398" s="23"/>
      <c r="C398" s="8"/>
      <c r="D398" s="17"/>
      <c r="E398" s="30"/>
      <c r="F398" s="30"/>
      <c r="BF398" s="8"/>
    </row>
    <row r="399" spans="1:58" x14ac:dyDescent="0.25">
      <c r="A399" s="424"/>
      <c r="B399" s="23"/>
      <c r="C399" s="8"/>
      <c r="D399" s="17"/>
      <c r="E399" s="30"/>
      <c r="F399" s="30"/>
      <c r="BF399" s="8"/>
    </row>
    <row r="400" spans="1:58" x14ac:dyDescent="0.25">
      <c r="A400" s="424"/>
      <c r="B400" s="23"/>
      <c r="C400" s="8"/>
      <c r="D400" s="17"/>
      <c r="E400" s="30"/>
      <c r="F400" s="30"/>
      <c r="BF400" s="8"/>
    </row>
    <row r="401" spans="1:58" x14ac:dyDescent="0.25">
      <c r="A401" s="424"/>
      <c r="B401" s="23"/>
      <c r="C401" s="8"/>
      <c r="D401" s="17"/>
      <c r="E401" s="30"/>
      <c r="F401" s="30"/>
      <c r="BF401" s="8"/>
    </row>
    <row r="402" spans="1:58" x14ac:dyDescent="0.25">
      <c r="A402" s="424"/>
      <c r="B402" s="23"/>
      <c r="C402" s="8"/>
      <c r="D402" s="17"/>
      <c r="E402" s="30"/>
      <c r="F402" s="30"/>
      <c r="BF402" s="8"/>
    </row>
    <row r="403" spans="1:58" x14ac:dyDescent="0.25">
      <c r="A403" s="424"/>
      <c r="B403" s="23"/>
      <c r="C403" s="8"/>
      <c r="D403" s="17"/>
      <c r="E403" s="30"/>
      <c r="F403" s="30"/>
      <c r="BF403" s="8"/>
    </row>
    <row r="404" spans="1:58" x14ac:dyDescent="0.25">
      <c r="A404" s="424"/>
      <c r="B404" s="23"/>
      <c r="C404" s="8"/>
      <c r="D404" s="17"/>
      <c r="E404" s="30"/>
      <c r="F404" s="30"/>
      <c r="BF404" s="8"/>
    </row>
    <row r="405" spans="1:58" x14ac:dyDescent="0.25">
      <c r="A405" s="424"/>
      <c r="B405" s="23"/>
      <c r="C405" s="8"/>
      <c r="D405" s="17"/>
      <c r="E405" s="30"/>
      <c r="F405" s="30"/>
      <c r="BF405" s="8"/>
    </row>
    <row r="406" spans="1:58" x14ac:dyDescent="0.25">
      <c r="A406" s="424"/>
      <c r="B406" s="23"/>
      <c r="C406" s="8"/>
      <c r="D406" s="17"/>
      <c r="E406" s="30"/>
      <c r="F406" s="30"/>
      <c r="BF406" s="8"/>
    </row>
    <row r="407" spans="1:58" hidden="1" x14ac:dyDescent="0.25">
      <c r="A407" s="424"/>
      <c r="B407" s="23"/>
      <c r="C407" s="8"/>
      <c r="D407" s="17"/>
      <c r="E407" s="30"/>
      <c r="F407" s="30"/>
      <c r="BF407" s="8"/>
    </row>
    <row r="408" spans="1:58" hidden="1" x14ac:dyDescent="0.25">
      <c r="A408" s="424"/>
      <c r="B408" s="23"/>
      <c r="C408" s="8"/>
      <c r="D408" s="17"/>
      <c r="E408" s="30"/>
      <c r="F408" s="30"/>
      <c r="BF408" s="8"/>
    </row>
    <row r="409" spans="1:58" hidden="1" x14ac:dyDescent="0.25">
      <c r="A409" s="424"/>
      <c r="B409" s="23"/>
      <c r="C409" s="8"/>
      <c r="D409" s="17"/>
      <c r="E409" s="30"/>
      <c r="F409" s="30"/>
      <c r="BF409" s="8"/>
    </row>
    <row r="410" spans="1:58" hidden="1" x14ac:dyDescent="0.25">
      <c r="A410" s="424"/>
      <c r="B410" s="23"/>
      <c r="C410" s="8"/>
      <c r="D410" s="17"/>
      <c r="E410" s="30"/>
      <c r="F410" s="30"/>
      <c r="BF410" s="8"/>
    </row>
    <row r="411" spans="1:58" hidden="1" x14ac:dyDescent="0.25">
      <c r="A411" s="424"/>
      <c r="B411" s="23"/>
      <c r="C411" s="8"/>
      <c r="D411" s="17"/>
      <c r="E411" s="30"/>
      <c r="F411" s="30"/>
      <c r="BF411" s="8"/>
    </row>
    <row r="412" spans="1:58" hidden="1" x14ac:dyDescent="0.25">
      <c r="A412" s="424"/>
      <c r="B412" s="23"/>
      <c r="C412" s="8"/>
      <c r="D412" s="17"/>
      <c r="E412" s="30"/>
      <c r="F412" s="30"/>
      <c r="BF412" s="8"/>
    </row>
    <row r="413" spans="1:58" hidden="1" x14ac:dyDescent="0.25">
      <c r="A413" s="424"/>
      <c r="B413" s="23"/>
      <c r="C413" s="8"/>
      <c r="D413" s="17"/>
      <c r="E413" s="30"/>
      <c r="F413" s="30"/>
      <c r="BF413" s="8"/>
    </row>
    <row r="414" spans="1:58" hidden="1" x14ac:dyDescent="0.25">
      <c r="A414" s="424"/>
      <c r="B414" s="23"/>
      <c r="C414" s="8"/>
      <c r="D414" s="17"/>
      <c r="E414" s="30"/>
      <c r="F414" s="30"/>
      <c r="BF414" s="8"/>
    </row>
    <row r="415" spans="1:58" hidden="1" x14ac:dyDescent="0.25">
      <c r="A415" s="424"/>
      <c r="B415" s="23"/>
      <c r="C415" s="8"/>
      <c r="D415" s="17"/>
      <c r="E415" s="30"/>
      <c r="F415" s="30"/>
      <c r="BF415" s="8"/>
    </row>
    <row r="416" spans="1:58" hidden="1" x14ac:dyDescent="0.25">
      <c r="A416" s="424"/>
      <c r="B416" s="23"/>
      <c r="C416" s="8"/>
      <c r="D416" s="17"/>
      <c r="E416" s="30"/>
      <c r="F416" s="30"/>
      <c r="BF416" s="8"/>
    </row>
    <row r="417" spans="1:58" hidden="1" x14ac:dyDescent="0.25">
      <c r="A417" s="424"/>
      <c r="B417" s="23"/>
      <c r="C417" s="8"/>
      <c r="D417" s="17"/>
      <c r="E417" s="30"/>
      <c r="F417" s="30"/>
      <c r="BF417" s="8"/>
    </row>
    <row r="418" spans="1:58" hidden="1" x14ac:dyDescent="0.25">
      <c r="A418" s="424"/>
      <c r="B418" s="23"/>
      <c r="C418" s="8"/>
      <c r="D418" s="17"/>
      <c r="E418" s="30"/>
      <c r="F418" s="30"/>
      <c r="BF418" s="8"/>
    </row>
    <row r="419" spans="1:58" hidden="1" x14ac:dyDescent="0.25">
      <c r="A419" s="424"/>
      <c r="B419" s="23"/>
      <c r="C419" s="8"/>
      <c r="D419" s="17"/>
      <c r="E419" s="30"/>
      <c r="F419" s="30"/>
      <c r="BF419" s="8"/>
    </row>
    <row r="420" spans="1:58" hidden="1" x14ac:dyDescent="0.25">
      <c r="A420" s="424"/>
      <c r="B420" s="23"/>
      <c r="C420" s="8"/>
      <c r="D420" s="17"/>
      <c r="E420" s="30"/>
      <c r="F420" s="30"/>
      <c r="BF420" s="8"/>
    </row>
    <row r="421" spans="1:58" hidden="1" x14ac:dyDescent="0.25">
      <c r="A421" s="424"/>
      <c r="B421" s="23"/>
      <c r="C421" s="8"/>
      <c r="D421" s="17"/>
      <c r="E421" s="30"/>
      <c r="F421" s="30"/>
      <c r="BF421" s="8"/>
    </row>
    <row r="422" spans="1:58" hidden="1" x14ac:dyDescent="0.25">
      <c r="A422" s="424"/>
      <c r="B422" s="23"/>
      <c r="C422" s="8"/>
      <c r="D422" s="17"/>
      <c r="E422" s="30"/>
      <c r="F422" s="30"/>
      <c r="BF422" s="8"/>
    </row>
    <row r="423" spans="1:58" hidden="1" x14ac:dyDescent="0.25">
      <c r="A423" s="424"/>
      <c r="B423" s="23"/>
      <c r="C423" s="8"/>
      <c r="D423" s="17"/>
      <c r="E423" s="30"/>
      <c r="F423" s="30"/>
      <c r="BF423" s="8"/>
    </row>
    <row r="424" spans="1:58" hidden="1" x14ac:dyDescent="0.25">
      <c r="A424" s="424"/>
      <c r="B424" s="23"/>
      <c r="C424" s="8"/>
      <c r="D424" s="17"/>
      <c r="E424" s="30"/>
      <c r="F424" s="30"/>
      <c r="BF424" s="8"/>
    </row>
    <row r="425" spans="1:58" hidden="1" x14ac:dyDescent="0.25">
      <c r="A425" s="424"/>
      <c r="B425" s="23"/>
      <c r="C425" s="8"/>
      <c r="D425" s="17"/>
      <c r="E425" s="30"/>
      <c r="F425" s="30"/>
      <c r="BF425" s="8"/>
    </row>
    <row r="426" spans="1:58" hidden="1" x14ac:dyDescent="0.25">
      <c r="A426" s="424"/>
      <c r="B426" s="23"/>
      <c r="C426" s="8"/>
      <c r="D426" s="17"/>
      <c r="E426" s="30"/>
      <c r="F426" s="30"/>
      <c r="BF426" s="8"/>
    </row>
    <row r="427" spans="1:58" hidden="1" x14ac:dyDescent="0.25">
      <c r="A427" s="424"/>
      <c r="B427" s="23"/>
      <c r="C427" s="8"/>
      <c r="D427" s="17"/>
      <c r="E427" s="30"/>
      <c r="F427" s="30"/>
      <c r="BF427" s="8"/>
    </row>
    <row r="428" spans="1:58" hidden="1" x14ac:dyDescent="0.25">
      <c r="A428" s="424"/>
      <c r="B428" s="23"/>
      <c r="C428" s="8"/>
      <c r="D428" s="17"/>
      <c r="E428" s="30"/>
      <c r="F428" s="30"/>
      <c r="BF428" s="8"/>
    </row>
    <row r="429" spans="1:58" hidden="1" x14ac:dyDescent="0.25">
      <c r="A429" s="424"/>
      <c r="B429" s="23"/>
      <c r="C429" s="8"/>
      <c r="D429" s="17"/>
      <c r="E429" s="30"/>
      <c r="F429" s="30"/>
      <c r="BF429" s="8"/>
    </row>
    <row r="430" spans="1:58" hidden="1" x14ac:dyDescent="0.25">
      <c r="A430" s="424"/>
      <c r="B430" s="23"/>
      <c r="C430" s="8"/>
      <c r="D430" s="17"/>
      <c r="E430" s="30"/>
      <c r="F430" s="30"/>
      <c r="BF430" s="8"/>
    </row>
    <row r="431" spans="1:58" hidden="1" x14ac:dyDescent="0.25">
      <c r="A431" s="424"/>
      <c r="B431" s="23"/>
      <c r="C431" s="8"/>
      <c r="D431" s="17"/>
      <c r="E431" s="30"/>
      <c r="F431" s="30"/>
      <c r="BF431" s="8"/>
    </row>
    <row r="432" spans="1:58" hidden="1" x14ac:dyDescent="0.25">
      <c r="A432" s="424"/>
      <c r="B432" s="23"/>
      <c r="C432" s="8"/>
      <c r="D432" s="17"/>
      <c r="E432" s="30"/>
      <c r="F432" s="30"/>
      <c r="BF432" s="8"/>
    </row>
    <row r="433" spans="1:58" hidden="1" x14ac:dyDescent="0.25">
      <c r="A433" s="424"/>
      <c r="B433" s="23"/>
      <c r="C433" s="8"/>
      <c r="D433" s="17"/>
      <c r="E433" s="30"/>
      <c r="F433" s="30"/>
      <c r="BF433" s="8"/>
    </row>
    <row r="434" spans="1:58" hidden="1" x14ac:dyDescent="0.25">
      <c r="A434" s="424"/>
      <c r="B434" s="23"/>
      <c r="C434" s="8"/>
      <c r="D434" s="17"/>
      <c r="E434" s="30"/>
      <c r="F434" s="30"/>
      <c r="BF434" s="8"/>
    </row>
    <row r="435" spans="1:58" hidden="1" x14ac:dyDescent="0.25">
      <c r="A435" s="424"/>
      <c r="B435" s="23"/>
      <c r="C435" s="8"/>
      <c r="D435" s="17"/>
      <c r="E435" s="30"/>
      <c r="F435" s="30"/>
      <c r="BF435" s="8"/>
    </row>
    <row r="436" spans="1:58" hidden="1" x14ac:dyDescent="0.25">
      <c r="A436" s="424"/>
      <c r="B436" s="23"/>
      <c r="C436" s="8"/>
      <c r="D436" s="17"/>
      <c r="E436" s="30"/>
      <c r="F436" s="30"/>
      <c r="BF436" s="8"/>
    </row>
    <row r="437" spans="1:58" hidden="1" x14ac:dyDescent="0.25">
      <c r="A437" s="424"/>
      <c r="B437" s="23"/>
      <c r="C437" s="8"/>
      <c r="D437" s="17"/>
      <c r="E437" s="30"/>
      <c r="F437" s="30"/>
      <c r="BF437" s="8"/>
    </row>
    <row r="438" spans="1:58" hidden="1" x14ac:dyDescent="0.25">
      <c r="A438" s="424"/>
      <c r="B438" s="23"/>
      <c r="C438" s="8"/>
      <c r="D438" s="17"/>
      <c r="E438" s="30"/>
      <c r="F438" s="30"/>
      <c r="BF438" s="8"/>
    </row>
    <row r="439" spans="1:58" hidden="1" x14ac:dyDescent="0.25">
      <c r="A439" s="424"/>
      <c r="B439" s="23"/>
      <c r="C439" s="8"/>
      <c r="D439" s="17"/>
      <c r="E439" s="30"/>
      <c r="F439" s="30"/>
      <c r="BF439" s="8"/>
    </row>
    <row r="440" spans="1:58" hidden="1" x14ac:dyDescent="0.25">
      <c r="A440" s="424"/>
      <c r="B440" s="23"/>
      <c r="C440" s="8"/>
      <c r="D440" s="17"/>
      <c r="E440" s="30"/>
      <c r="F440" s="30"/>
      <c r="BF440" s="8"/>
    </row>
    <row r="441" spans="1:58" hidden="1" x14ac:dyDescent="0.25">
      <c r="A441" s="424"/>
      <c r="B441" s="23"/>
      <c r="C441" s="8"/>
      <c r="D441" s="17"/>
      <c r="E441" s="30"/>
      <c r="F441" s="30"/>
      <c r="BF441" s="8"/>
    </row>
    <row r="442" spans="1:58" hidden="1" x14ac:dyDescent="0.25">
      <c r="A442" s="424"/>
      <c r="B442" s="23"/>
      <c r="C442" s="8"/>
      <c r="D442" s="17"/>
      <c r="E442" s="30"/>
      <c r="F442" s="30"/>
      <c r="BF442" s="8"/>
    </row>
    <row r="443" spans="1:58" hidden="1" x14ac:dyDescent="0.25">
      <c r="A443" s="424"/>
      <c r="B443" s="23"/>
      <c r="C443" s="8"/>
      <c r="D443" s="17"/>
      <c r="E443" s="30"/>
      <c r="F443" s="30"/>
      <c r="BF443" s="8"/>
    </row>
    <row r="444" spans="1:58" hidden="1" x14ac:dyDescent="0.25">
      <c r="A444" s="424"/>
      <c r="B444" s="23"/>
      <c r="C444" s="8"/>
      <c r="D444" s="17"/>
      <c r="E444" s="30"/>
      <c r="F444" s="30"/>
      <c r="BF444" s="8"/>
    </row>
    <row r="445" spans="1:58" hidden="1" x14ac:dyDescent="0.25">
      <c r="A445" s="424"/>
      <c r="B445" s="23"/>
      <c r="C445" s="8"/>
      <c r="D445" s="17"/>
      <c r="E445" s="30"/>
      <c r="F445" s="30"/>
      <c r="BF445" s="8"/>
    </row>
    <row r="446" spans="1:58" hidden="1" x14ac:dyDescent="0.25">
      <c r="A446" s="424"/>
      <c r="B446" s="23"/>
      <c r="C446" s="8"/>
      <c r="D446" s="17"/>
      <c r="E446" s="30"/>
      <c r="F446" s="30"/>
      <c r="BF446" s="8"/>
    </row>
    <row r="447" spans="1:58" hidden="1" x14ac:dyDescent="0.25">
      <c r="A447" s="424"/>
      <c r="B447" s="23"/>
      <c r="C447" s="8"/>
      <c r="D447" s="17"/>
      <c r="E447" s="30"/>
      <c r="F447" s="30"/>
      <c r="BF447" s="8"/>
    </row>
    <row r="448" spans="1:58" hidden="1" x14ac:dyDescent="0.25">
      <c r="A448" s="424"/>
      <c r="B448" s="23"/>
      <c r="C448" s="8"/>
      <c r="D448" s="17"/>
      <c r="E448" s="30"/>
      <c r="F448" s="30"/>
      <c r="BF448" s="8"/>
    </row>
    <row r="449" spans="1:58" hidden="1" x14ac:dyDescent="0.25">
      <c r="A449" s="424"/>
      <c r="B449" s="23"/>
      <c r="C449" s="8"/>
      <c r="D449" s="17"/>
      <c r="E449" s="30"/>
      <c r="F449" s="30"/>
      <c r="BF449" s="8"/>
    </row>
    <row r="450" spans="1:58" hidden="1" x14ac:dyDescent="0.25">
      <c r="A450" s="424"/>
      <c r="B450" s="23"/>
      <c r="C450" s="8"/>
      <c r="D450" s="17"/>
      <c r="E450" s="30"/>
      <c r="F450" s="30"/>
      <c r="BF450" s="8"/>
    </row>
    <row r="451" spans="1:58" hidden="1" x14ac:dyDescent="0.25">
      <c r="A451" s="424"/>
      <c r="B451" s="23"/>
      <c r="C451" s="8"/>
      <c r="D451" s="17"/>
      <c r="E451" s="30"/>
      <c r="F451" s="30"/>
      <c r="BF451" s="8"/>
    </row>
    <row r="452" spans="1:58" hidden="1" x14ac:dyDescent="0.25">
      <c r="A452" s="424"/>
      <c r="B452" s="23"/>
      <c r="C452" s="8"/>
      <c r="D452" s="17"/>
      <c r="E452" s="30"/>
      <c r="F452" s="30"/>
      <c r="BF452" s="8"/>
    </row>
    <row r="453" spans="1:58" hidden="1" x14ac:dyDescent="0.25">
      <c r="A453" s="424"/>
      <c r="B453" s="23"/>
      <c r="C453" s="8"/>
      <c r="D453" s="17"/>
      <c r="E453" s="30"/>
      <c r="F453" s="30"/>
      <c r="BF453" s="8"/>
    </row>
    <row r="454" spans="1:58" hidden="1" x14ac:dyDescent="0.25">
      <c r="A454" s="424"/>
      <c r="B454" s="23"/>
      <c r="C454" s="8"/>
      <c r="D454" s="17"/>
      <c r="E454" s="30"/>
      <c r="F454" s="30"/>
      <c r="BF454" s="8"/>
    </row>
    <row r="455" spans="1:58" hidden="1" x14ac:dyDescent="0.25">
      <c r="A455" s="424"/>
      <c r="B455" s="23"/>
      <c r="C455" s="8"/>
      <c r="D455" s="17"/>
      <c r="E455" s="30"/>
      <c r="F455" s="30"/>
      <c r="BF455" s="8"/>
    </row>
    <row r="456" spans="1:58" hidden="1" x14ac:dyDescent="0.25">
      <c r="A456" s="424"/>
      <c r="B456" s="23"/>
      <c r="C456" s="8"/>
      <c r="D456" s="17"/>
      <c r="E456" s="30"/>
      <c r="F456" s="30"/>
      <c r="BF456" s="8"/>
    </row>
    <row r="457" spans="1:58" hidden="1" x14ac:dyDescent="0.25">
      <c r="A457" s="424"/>
      <c r="B457" s="23"/>
      <c r="C457" s="8"/>
      <c r="D457" s="17"/>
      <c r="E457" s="30"/>
      <c r="F457" s="30"/>
      <c r="BF457" s="8"/>
    </row>
    <row r="458" spans="1:58" hidden="1" x14ac:dyDescent="0.25">
      <c r="A458" s="424"/>
      <c r="B458" s="23"/>
      <c r="C458" s="8"/>
      <c r="D458" s="17"/>
      <c r="E458" s="30"/>
      <c r="F458" s="30"/>
      <c r="BF458" s="8"/>
    </row>
    <row r="459" spans="1:58" hidden="1" x14ac:dyDescent="0.25">
      <c r="A459" s="424"/>
      <c r="B459" s="23"/>
      <c r="C459" s="8"/>
      <c r="D459" s="17"/>
      <c r="E459" s="30"/>
      <c r="F459" s="30"/>
      <c r="BF459" s="8"/>
    </row>
    <row r="460" spans="1:58" hidden="1" x14ac:dyDescent="0.25">
      <c r="A460" s="424"/>
      <c r="B460" s="23"/>
      <c r="C460" s="8"/>
      <c r="D460" s="17"/>
      <c r="E460" s="30"/>
      <c r="F460" s="30"/>
      <c r="BF460" s="8"/>
    </row>
    <row r="461" spans="1:58" hidden="1" x14ac:dyDescent="0.25">
      <c r="A461" s="424"/>
      <c r="B461" s="23"/>
      <c r="C461" s="8"/>
      <c r="D461" s="17"/>
      <c r="E461" s="30"/>
      <c r="F461" s="30"/>
      <c r="BF461" s="8"/>
    </row>
    <row r="462" spans="1:58" hidden="1" x14ac:dyDescent="0.25">
      <c r="A462" s="424"/>
      <c r="B462" s="23"/>
      <c r="C462" s="8"/>
      <c r="D462" s="17"/>
      <c r="E462" s="30"/>
      <c r="F462" s="30"/>
      <c r="BF462" s="8"/>
    </row>
    <row r="463" spans="1:58" hidden="1" x14ac:dyDescent="0.25">
      <c r="A463" s="424"/>
      <c r="B463" s="23"/>
      <c r="C463" s="8"/>
      <c r="D463" s="17"/>
      <c r="E463" s="30"/>
      <c r="F463" s="30"/>
      <c r="BF463" s="8"/>
    </row>
    <row r="464" spans="1:58" hidden="1" x14ac:dyDescent="0.25">
      <c r="A464" s="424"/>
      <c r="B464" s="23"/>
      <c r="C464" s="8"/>
      <c r="D464" s="17"/>
      <c r="E464" s="30"/>
      <c r="F464" s="30"/>
      <c r="BF464" s="8"/>
    </row>
    <row r="465" spans="1:58" hidden="1" x14ac:dyDescent="0.25">
      <c r="A465" s="424"/>
      <c r="B465" s="23"/>
      <c r="C465" s="8"/>
      <c r="D465" s="17"/>
      <c r="E465" s="30"/>
      <c r="F465" s="30"/>
      <c r="BF465" s="8"/>
    </row>
    <row r="466" spans="1:58" hidden="1" x14ac:dyDescent="0.25">
      <c r="A466" s="424"/>
      <c r="B466" s="23"/>
      <c r="C466" s="8"/>
      <c r="D466" s="17"/>
      <c r="E466" s="30"/>
      <c r="F466" s="30"/>
      <c r="BF466" s="8"/>
    </row>
    <row r="467" spans="1:58" hidden="1" x14ac:dyDescent="0.25">
      <c r="A467" s="424"/>
      <c r="B467" s="23"/>
      <c r="C467" s="8"/>
      <c r="D467" s="17"/>
      <c r="E467" s="30"/>
      <c r="F467" s="30"/>
      <c r="BF467" s="8"/>
    </row>
    <row r="468" spans="1:58" hidden="1" x14ac:dyDescent="0.25">
      <c r="A468" s="424"/>
      <c r="B468" s="23"/>
      <c r="C468" s="8"/>
      <c r="D468" s="17"/>
      <c r="E468" s="30"/>
      <c r="F468" s="30"/>
      <c r="BF468" s="8"/>
    </row>
    <row r="469" spans="1:58" hidden="1" x14ac:dyDescent="0.25">
      <c r="A469" s="424"/>
      <c r="B469" s="23"/>
      <c r="C469" s="8"/>
      <c r="D469" s="17"/>
      <c r="E469" s="30"/>
      <c r="F469" s="30"/>
      <c r="BF469" s="8"/>
    </row>
    <row r="470" spans="1:58" hidden="1" x14ac:dyDescent="0.25">
      <c r="A470" s="424"/>
      <c r="B470" s="23"/>
      <c r="C470" s="8"/>
      <c r="D470" s="17"/>
      <c r="E470" s="30"/>
      <c r="F470" s="30"/>
      <c r="BF470" s="8"/>
    </row>
    <row r="471" spans="1:58" hidden="1" x14ac:dyDescent="0.25">
      <c r="A471" s="424"/>
      <c r="B471" s="23"/>
      <c r="C471" s="8"/>
      <c r="D471" s="17"/>
      <c r="E471" s="30"/>
      <c r="F471" s="30"/>
      <c r="BF471" s="8"/>
    </row>
    <row r="472" spans="1:58" hidden="1" x14ac:dyDescent="0.25">
      <c r="A472" s="424"/>
      <c r="B472" s="23"/>
      <c r="C472" s="8"/>
      <c r="D472" s="17"/>
      <c r="E472" s="30"/>
      <c r="F472" s="30"/>
      <c r="BF472" s="8"/>
    </row>
    <row r="473" spans="1:58" hidden="1" x14ac:dyDescent="0.25">
      <c r="A473" s="424"/>
      <c r="B473" s="23"/>
      <c r="C473" s="8"/>
      <c r="D473" s="17"/>
      <c r="E473" s="30"/>
      <c r="F473" s="30"/>
      <c r="BF473" s="8"/>
    </row>
    <row r="474" spans="1:58" hidden="1" x14ac:dyDescent="0.25">
      <c r="A474" s="424"/>
      <c r="B474" s="23"/>
      <c r="C474" s="8"/>
      <c r="D474" s="17"/>
      <c r="E474" s="30"/>
      <c r="F474" s="30"/>
      <c r="BF474" s="8"/>
    </row>
    <row r="475" spans="1:58" hidden="1" x14ac:dyDescent="0.25">
      <c r="A475" s="424"/>
      <c r="B475" s="23"/>
      <c r="C475" s="8"/>
      <c r="D475" s="17"/>
      <c r="E475" s="30"/>
      <c r="F475" s="30"/>
      <c r="BF475" s="8"/>
    </row>
    <row r="476" spans="1:58" hidden="1" x14ac:dyDescent="0.25">
      <c r="A476" s="424"/>
      <c r="B476" s="23"/>
      <c r="C476" s="8"/>
      <c r="D476" s="17"/>
      <c r="E476" s="30"/>
      <c r="F476" s="30"/>
      <c r="BF476" s="8"/>
    </row>
    <row r="477" spans="1:58" hidden="1" x14ac:dyDescent="0.25">
      <c r="A477" s="424"/>
      <c r="B477" s="23"/>
      <c r="C477" s="8"/>
      <c r="D477" s="17"/>
      <c r="E477" s="30"/>
      <c r="F477" s="30"/>
      <c r="BF477" s="8"/>
    </row>
    <row r="478" spans="1:58" hidden="1" x14ac:dyDescent="0.25">
      <c r="A478" s="424"/>
      <c r="B478" s="23"/>
      <c r="C478" s="8"/>
      <c r="D478" s="17"/>
      <c r="E478" s="30"/>
      <c r="F478" s="30"/>
      <c r="BF478" s="8"/>
    </row>
    <row r="479" spans="1:58" hidden="1" x14ac:dyDescent="0.25">
      <c r="A479" s="424"/>
      <c r="B479" s="23"/>
      <c r="C479" s="8"/>
      <c r="D479" s="17"/>
      <c r="E479" s="30"/>
      <c r="F479" s="30"/>
      <c r="BF479" s="8"/>
    </row>
    <row r="480" spans="1:58" hidden="1" x14ac:dyDescent="0.25">
      <c r="A480" s="424"/>
      <c r="B480" s="23"/>
      <c r="C480" s="8"/>
      <c r="D480" s="17"/>
      <c r="E480" s="30"/>
      <c r="F480" s="30"/>
      <c r="BF480" s="8"/>
    </row>
    <row r="481" spans="1:58" hidden="1" x14ac:dyDescent="0.25">
      <c r="A481" s="424"/>
      <c r="B481" s="23"/>
      <c r="C481" s="8"/>
      <c r="D481" s="17"/>
      <c r="E481" s="30"/>
      <c r="F481" s="30"/>
      <c r="BF481" s="8"/>
    </row>
    <row r="482" spans="1:58" hidden="1" x14ac:dyDescent="0.25">
      <c r="A482" s="424"/>
      <c r="B482" s="23"/>
      <c r="C482" s="8"/>
      <c r="D482" s="17"/>
      <c r="E482" s="30"/>
      <c r="F482" s="30"/>
      <c r="BF482" s="8"/>
    </row>
    <row r="483" spans="1:58" hidden="1" x14ac:dyDescent="0.25">
      <c r="A483" s="424"/>
      <c r="B483" s="23"/>
      <c r="C483" s="8"/>
      <c r="D483" s="17"/>
      <c r="E483" s="30"/>
      <c r="F483" s="30"/>
      <c r="BF483" s="8"/>
    </row>
    <row r="484" spans="1:58" hidden="1" x14ac:dyDescent="0.25">
      <c r="A484" s="424"/>
      <c r="B484" s="23"/>
      <c r="C484" s="8"/>
      <c r="D484" s="17"/>
      <c r="E484" s="30"/>
      <c r="F484" s="30"/>
      <c r="BF484" s="8"/>
    </row>
    <row r="485" spans="1:58" hidden="1" x14ac:dyDescent="0.25">
      <c r="A485" s="424"/>
      <c r="B485" s="23"/>
      <c r="C485" s="8"/>
      <c r="D485" s="17"/>
      <c r="E485" s="30"/>
      <c r="F485" s="30"/>
      <c r="BF485" s="8"/>
    </row>
    <row r="486" spans="1:58" hidden="1" x14ac:dyDescent="0.25">
      <c r="A486" s="424"/>
      <c r="B486" s="23"/>
      <c r="C486" s="8"/>
      <c r="D486" s="17"/>
      <c r="E486" s="30"/>
      <c r="F486" s="30"/>
      <c r="BF486" s="8"/>
    </row>
    <row r="487" spans="1:58" hidden="1" x14ac:dyDescent="0.25">
      <c r="A487" s="424"/>
      <c r="B487" s="23"/>
      <c r="C487" s="8"/>
      <c r="D487" s="17"/>
      <c r="E487" s="30"/>
      <c r="F487" s="30"/>
      <c r="BF487" s="8"/>
    </row>
    <row r="488" spans="1:58" hidden="1" x14ac:dyDescent="0.25">
      <c r="A488" s="424"/>
      <c r="B488" s="23"/>
      <c r="C488" s="8"/>
      <c r="D488" s="17"/>
      <c r="E488" s="30"/>
      <c r="F488" s="30"/>
      <c r="BF488" s="8"/>
    </row>
    <row r="489" spans="1:58" hidden="1" x14ac:dyDescent="0.25">
      <c r="A489" s="424"/>
      <c r="B489" s="23"/>
      <c r="C489" s="8"/>
      <c r="D489" s="17"/>
      <c r="E489" s="30"/>
      <c r="F489" s="30"/>
      <c r="BF489" s="8"/>
    </row>
    <row r="490" spans="1:58" hidden="1" x14ac:dyDescent="0.25">
      <c r="A490" s="424"/>
      <c r="B490" s="23"/>
      <c r="C490" s="8"/>
      <c r="D490" s="17"/>
      <c r="E490" s="30"/>
      <c r="F490" s="30"/>
      <c r="BF490" s="8"/>
    </row>
    <row r="491" spans="1:58" hidden="1" x14ac:dyDescent="0.25">
      <c r="A491" s="424"/>
      <c r="B491" s="23"/>
      <c r="C491" s="8"/>
      <c r="D491" s="17"/>
      <c r="E491" s="30"/>
      <c r="F491" s="30"/>
      <c r="BF491" s="8"/>
    </row>
    <row r="492" spans="1:58" hidden="1" x14ac:dyDescent="0.25">
      <c r="A492" s="424"/>
      <c r="B492" s="23"/>
      <c r="C492" s="8"/>
      <c r="D492" s="17"/>
      <c r="E492" s="30"/>
      <c r="F492" s="30"/>
      <c r="BF492" s="8"/>
    </row>
    <row r="493" spans="1:58" hidden="1" x14ac:dyDescent="0.25">
      <c r="A493" s="424"/>
      <c r="B493" s="23"/>
      <c r="C493" s="8"/>
      <c r="D493" s="17"/>
      <c r="E493" s="30"/>
      <c r="F493" s="30"/>
      <c r="BF493" s="8"/>
    </row>
    <row r="494" spans="1:58" hidden="1" x14ac:dyDescent="0.25">
      <c r="A494" s="424"/>
      <c r="B494" s="23"/>
      <c r="C494" s="8"/>
      <c r="D494" s="17"/>
      <c r="E494" s="30"/>
      <c r="F494" s="30"/>
      <c r="BF494" s="8"/>
    </row>
    <row r="495" spans="1:58" hidden="1" x14ac:dyDescent="0.25">
      <c r="A495" s="424"/>
      <c r="B495" s="23"/>
      <c r="C495" s="8"/>
      <c r="D495" s="17"/>
      <c r="E495" s="30"/>
      <c r="F495" s="30"/>
      <c r="BF495" s="8"/>
    </row>
    <row r="496" spans="1:58" hidden="1" x14ac:dyDescent="0.25">
      <c r="A496" s="424"/>
      <c r="B496" s="23"/>
      <c r="C496" s="8"/>
      <c r="D496" s="17"/>
      <c r="E496" s="30"/>
      <c r="F496" s="30"/>
      <c r="BF496" s="8"/>
    </row>
    <row r="497" spans="1:58" hidden="1" x14ac:dyDescent="0.25">
      <c r="A497" s="424"/>
      <c r="B497" s="23"/>
      <c r="C497" s="8"/>
      <c r="D497" s="17"/>
      <c r="E497" s="30"/>
      <c r="F497" s="30"/>
      <c r="BF497" s="8"/>
    </row>
    <row r="498" spans="1:58" hidden="1" x14ac:dyDescent="0.25">
      <c r="A498" s="424"/>
      <c r="B498" s="23"/>
      <c r="C498" s="8"/>
      <c r="D498" s="17"/>
      <c r="E498" s="30"/>
      <c r="F498" s="30"/>
      <c r="BF498" s="8"/>
    </row>
    <row r="499" spans="1:58" hidden="1" x14ac:dyDescent="0.25">
      <c r="A499" s="424"/>
      <c r="B499" s="23"/>
      <c r="C499" s="8"/>
      <c r="D499" s="17"/>
      <c r="E499" s="30"/>
      <c r="F499" s="30"/>
      <c r="BF499" s="8"/>
    </row>
    <row r="500" spans="1:58" hidden="1" x14ac:dyDescent="0.25">
      <c r="A500" s="424"/>
      <c r="B500" s="23"/>
      <c r="C500" s="8"/>
      <c r="D500" s="17"/>
      <c r="E500" s="30"/>
      <c r="F500" s="30"/>
      <c r="BF500" s="8"/>
    </row>
    <row r="501" spans="1:58" hidden="1" x14ac:dyDescent="0.25">
      <c r="A501" s="424"/>
      <c r="B501" s="23"/>
      <c r="C501" s="8"/>
      <c r="D501" s="17"/>
      <c r="E501" s="30"/>
      <c r="F501" s="30"/>
      <c r="BF501" s="8"/>
    </row>
    <row r="502" spans="1:58" hidden="1" x14ac:dyDescent="0.25">
      <c r="A502" s="424"/>
      <c r="B502" s="23"/>
      <c r="C502" s="8"/>
      <c r="D502" s="17"/>
      <c r="E502" s="30"/>
      <c r="F502" s="30"/>
      <c r="BF502" s="8"/>
    </row>
    <row r="503" spans="1:58" hidden="1" x14ac:dyDescent="0.25">
      <c r="A503" s="424"/>
      <c r="B503" s="23"/>
      <c r="C503" s="8"/>
      <c r="D503" s="17"/>
      <c r="E503" s="30"/>
      <c r="F503" s="30"/>
      <c r="BF503" s="8"/>
    </row>
    <row r="504" spans="1:58" hidden="1" x14ac:dyDescent="0.25">
      <c r="A504" s="424"/>
      <c r="B504" s="23"/>
      <c r="C504" s="8"/>
      <c r="D504" s="17"/>
      <c r="E504" s="30"/>
      <c r="F504" s="30"/>
      <c r="BF504" s="8"/>
    </row>
    <row r="505" spans="1:58" hidden="1" x14ac:dyDescent="0.25">
      <c r="A505" s="424"/>
      <c r="B505" s="23"/>
      <c r="C505" s="8"/>
      <c r="D505" s="17"/>
      <c r="E505" s="30"/>
      <c r="F505" s="30"/>
      <c r="BF505" s="8"/>
    </row>
    <row r="506" spans="1:58" hidden="1" x14ac:dyDescent="0.25">
      <c r="A506" s="424"/>
      <c r="B506" s="23"/>
      <c r="C506" s="8"/>
      <c r="D506" s="17"/>
      <c r="E506" s="30"/>
      <c r="F506" s="30"/>
      <c r="BF506" s="8"/>
    </row>
    <row r="507" spans="1:58" hidden="1" x14ac:dyDescent="0.25">
      <c r="A507" s="424"/>
      <c r="B507" s="23"/>
      <c r="C507" s="8"/>
      <c r="D507" s="17"/>
      <c r="E507" s="30"/>
      <c r="F507" s="30"/>
      <c r="BF507" s="8"/>
    </row>
    <row r="508" spans="1:58" hidden="1" x14ac:dyDescent="0.25">
      <c r="A508" s="424"/>
      <c r="B508" s="23"/>
      <c r="C508" s="8"/>
      <c r="D508" s="17"/>
      <c r="E508" s="30"/>
      <c r="F508" s="30"/>
      <c r="BF508" s="8"/>
    </row>
    <row r="509" spans="1:58" hidden="1" x14ac:dyDescent="0.25">
      <c r="A509" s="424"/>
      <c r="B509" s="23"/>
      <c r="C509" s="8"/>
      <c r="D509" s="17"/>
      <c r="E509" s="30"/>
      <c r="F509" s="30"/>
      <c r="BF509" s="8"/>
    </row>
    <row r="510" spans="1:58" hidden="1" x14ac:dyDescent="0.25">
      <c r="A510" s="424"/>
      <c r="B510" s="23"/>
      <c r="C510" s="8"/>
      <c r="D510" s="17"/>
      <c r="E510" s="30"/>
      <c r="F510" s="30"/>
      <c r="BF510" s="8"/>
    </row>
    <row r="511" spans="1:58" hidden="1" x14ac:dyDescent="0.25">
      <c r="A511" s="424"/>
      <c r="B511" s="23"/>
      <c r="C511" s="8"/>
      <c r="D511" s="17"/>
      <c r="E511" s="30"/>
      <c r="F511" s="30"/>
      <c r="BF511" s="8"/>
    </row>
    <row r="512" spans="1:58" hidden="1" x14ac:dyDescent="0.25">
      <c r="A512" s="424"/>
      <c r="B512" s="23"/>
      <c r="C512" s="8"/>
      <c r="D512" s="17"/>
      <c r="E512" s="30"/>
      <c r="F512" s="30"/>
      <c r="BF512" s="8"/>
    </row>
    <row r="513" spans="1:58" hidden="1" x14ac:dyDescent="0.25">
      <c r="A513" s="424"/>
      <c r="B513" s="23"/>
      <c r="C513" s="8"/>
      <c r="D513" s="17"/>
      <c r="E513" s="30"/>
      <c r="F513" s="30"/>
      <c r="BF513" s="8"/>
    </row>
    <row r="514" spans="1:58" hidden="1" x14ac:dyDescent="0.25">
      <c r="A514" s="424"/>
      <c r="B514" s="23"/>
      <c r="C514" s="8"/>
      <c r="D514" s="17"/>
      <c r="E514" s="30"/>
      <c r="F514" s="30"/>
      <c r="BF514" s="8"/>
    </row>
    <row r="515" spans="1:58" hidden="1" x14ac:dyDescent="0.25">
      <c r="A515" s="424"/>
      <c r="B515" s="23"/>
      <c r="C515" s="8"/>
      <c r="D515" s="17"/>
      <c r="E515" s="30"/>
      <c r="F515" s="30"/>
      <c r="BF515" s="8"/>
    </row>
    <row r="516" spans="1:58" hidden="1" x14ac:dyDescent="0.25">
      <c r="A516" s="424"/>
      <c r="B516" s="23"/>
      <c r="C516" s="8"/>
      <c r="D516" s="17"/>
      <c r="E516" s="30"/>
      <c r="F516" s="30"/>
      <c r="BF516" s="8"/>
    </row>
    <row r="517" spans="1:58" hidden="1" x14ac:dyDescent="0.25">
      <c r="A517" s="424"/>
      <c r="B517" s="23"/>
      <c r="C517" s="8"/>
      <c r="D517" s="17"/>
      <c r="E517" s="30"/>
      <c r="F517" s="30"/>
      <c r="BF517" s="8"/>
    </row>
    <row r="518" spans="1:58" hidden="1" x14ac:dyDescent="0.25">
      <c r="A518" s="424"/>
      <c r="B518" s="23"/>
      <c r="C518" s="8"/>
      <c r="D518" s="17"/>
      <c r="E518" s="30"/>
      <c r="F518" s="30"/>
      <c r="BF518" s="8"/>
    </row>
    <row r="519" spans="1:58" hidden="1" x14ac:dyDescent="0.25">
      <c r="A519" s="424"/>
      <c r="B519" s="23"/>
      <c r="C519" s="8"/>
      <c r="D519" s="17"/>
      <c r="E519" s="30"/>
      <c r="F519" s="30"/>
      <c r="BF519" s="8"/>
    </row>
    <row r="520" spans="1:58" hidden="1" x14ac:dyDescent="0.25">
      <c r="A520" s="424"/>
      <c r="B520" s="23"/>
      <c r="C520" s="8"/>
      <c r="D520" s="17"/>
      <c r="E520" s="30"/>
      <c r="F520" s="30"/>
      <c r="BF520" s="8"/>
    </row>
    <row r="521" spans="1:58" hidden="1" x14ac:dyDescent="0.25">
      <c r="A521" s="424"/>
      <c r="B521" s="23"/>
      <c r="C521" s="8"/>
      <c r="D521" s="17"/>
      <c r="E521" s="30"/>
      <c r="F521" s="30"/>
      <c r="BF521" s="8"/>
    </row>
    <row r="522" spans="1:58" hidden="1" x14ac:dyDescent="0.25">
      <c r="A522" s="424"/>
      <c r="B522" s="23"/>
      <c r="C522" s="8"/>
      <c r="D522" s="17"/>
      <c r="E522" s="30"/>
      <c r="F522" s="30"/>
      <c r="BF522" s="8"/>
    </row>
    <row r="523" spans="1:58" hidden="1" x14ac:dyDescent="0.25">
      <c r="A523" s="424"/>
      <c r="B523" s="23"/>
      <c r="C523" s="8"/>
      <c r="D523" s="17"/>
      <c r="E523" s="30"/>
      <c r="F523" s="30"/>
      <c r="BF523" s="8"/>
    </row>
    <row r="524" spans="1:58" hidden="1" x14ac:dyDescent="0.25">
      <c r="A524" s="424"/>
      <c r="B524" s="23"/>
      <c r="C524" s="8"/>
      <c r="D524" s="17"/>
      <c r="E524" s="30"/>
      <c r="F524" s="30"/>
      <c r="BF524" s="8"/>
    </row>
    <row r="525" spans="1:58" hidden="1" x14ac:dyDescent="0.25">
      <c r="A525" s="424"/>
      <c r="B525" s="23"/>
      <c r="C525" s="8"/>
      <c r="D525" s="17"/>
      <c r="E525" s="30"/>
      <c r="F525" s="30"/>
      <c r="BF525" s="8"/>
    </row>
    <row r="526" spans="1:58" hidden="1" x14ac:dyDescent="0.25">
      <c r="A526" s="424"/>
      <c r="B526" s="23"/>
      <c r="C526" s="8"/>
      <c r="D526" s="17"/>
      <c r="E526" s="30"/>
      <c r="F526" s="30"/>
      <c r="BF526" s="8"/>
    </row>
    <row r="527" spans="1:58" hidden="1" x14ac:dyDescent="0.25">
      <c r="A527" s="424"/>
      <c r="B527" s="23"/>
      <c r="C527" s="8"/>
      <c r="D527" s="17"/>
      <c r="E527" s="30"/>
      <c r="F527" s="30"/>
      <c r="BF527" s="8"/>
    </row>
    <row r="528" spans="1:58" hidden="1" x14ac:dyDescent="0.25">
      <c r="A528" s="424"/>
      <c r="B528" s="23"/>
      <c r="C528" s="8"/>
      <c r="D528" s="17"/>
      <c r="E528" s="30"/>
      <c r="F528" s="30"/>
      <c r="BF528" s="8"/>
    </row>
    <row r="529" spans="1:58" hidden="1" x14ac:dyDescent="0.25">
      <c r="A529" s="424"/>
      <c r="B529" s="23"/>
      <c r="C529" s="8"/>
      <c r="D529" s="17"/>
      <c r="E529" s="30"/>
      <c r="F529" s="30"/>
      <c r="BF529" s="8"/>
    </row>
    <row r="530" spans="1:58" hidden="1" x14ac:dyDescent="0.25">
      <c r="A530" s="424"/>
      <c r="B530" s="23"/>
      <c r="C530" s="8"/>
      <c r="D530" s="17"/>
      <c r="E530" s="30"/>
      <c r="F530" s="30"/>
      <c r="BF530" s="8"/>
    </row>
    <row r="531" spans="1:58" hidden="1" x14ac:dyDescent="0.25">
      <c r="A531" s="424"/>
      <c r="B531" s="23"/>
      <c r="C531" s="8"/>
      <c r="D531" s="17"/>
      <c r="E531" s="30"/>
      <c r="F531" s="30"/>
      <c r="BF531" s="8"/>
    </row>
    <row r="532" spans="1:58" hidden="1" x14ac:dyDescent="0.25">
      <c r="A532" s="424"/>
      <c r="B532" s="23"/>
      <c r="C532" s="8"/>
      <c r="D532" s="17"/>
      <c r="E532" s="30"/>
      <c r="F532" s="30"/>
      <c r="BF532" s="8"/>
    </row>
    <row r="533" spans="1:58" hidden="1" x14ac:dyDescent="0.25">
      <c r="A533" s="424"/>
      <c r="B533" s="23"/>
      <c r="C533" s="8"/>
      <c r="D533" s="17"/>
      <c r="E533" s="30"/>
      <c r="F533" s="30"/>
      <c r="BF533" s="8"/>
    </row>
    <row r="534" spans="1:58" hidden="1" x14ac:dyDescent="0.25">
      <c r="A534" s="424"/>
      <c r="B534" s="23"/>
      <c r="C534" s="8"/>
      <c r="D534" s="17"/>
      <c r="E534" s="30"/>
      <c r="F534" s="30"/>
      <c r="BF534" s="8"/>
    </row>
    <row r="535" spans="1:58" hidden="1" x14ac:dyDescent="0.25">
      <c r="A535" s="424"/>
      <c r="B535" s="23"/>
      <c r="C535" s="8"/>
      <c r="D535" s="17"/>
      <c r="E535" s="30"/>
      <c r="F535" s="30"/>
      <c r="BF535" s="8"/>
    </row>
    <row r="536" spans="1:58" hidden="1" x14ac:dyDescent="0.25">
      <c r="A536" s="424"/>
      <c r="B536" s="23"/>
      <c r="C536" s="8"/>
      <c r="D536" s="17"/>
      <c r="E536" s="30"/>
      <c r="F536" s="30"/>
      <c r="BF536" s="8"/>
    </row>
    <row r="537" spans="1:58" hidden="1" x14ac:dyDescent="0.25">
      <c r="A537" s="424"/>
      <c r="B537" s="23"/>
      <c r="C537" s="8"/>
      <c r="D537" s="17"/>
      <c r="E537" s="30"/>
      <c r="F537" s="30"/>
      <c r="BF537" s="8"/>
    </row>
    <row r="538" spans="1:58" hidden="1" x14ac:dyDescent="0.25">
      <c r="A538" s="424"/>
      <c r="B538" s="23"/>
      <c r="C538" s="8"/>
      <c r="D538" s="17"/>
      <c r="E538" s="30"/>
      <c r="F538" s="30"/>
      <c r="BF538" s="8"/>
    </row>
    <row r="539" spans="1:58" hidden="1" x14ac:dyDescent="0.25">
      <c r="A539" s="424"/>
      <c r="B539" s="23"/>
      <c r="C539" s="8"/>
      <c r="D539" s="17"/>
      <c r="E539" s="30"/>
      <c r="F539" s="30"/>
      <c r="BF539" s="8"/>
    </row>
    <row r="540" spans="1:58" hidden="1" x14ac:dyDescent="0.25">
      <c r="A540" s="424"/>
      <c r="B540" s="23"/>
      <c r="C540" s="8"/>
      <c r="D540" s="17"/>
      <c r="E540" s="30"/>
      <c r="F540" s="30"/>
      <c r="BF540" s="8"/>
    </row>
    <row r="541" spans="1:58" hidden="1" x14ac:dyDescent="0.25">
      <c r="A541" s="424"/>
      <c r="B541" s="23"/>
      <c r="C541" s="8"/>
      <c r="D541" s="17"/>
      <c r="E541" s="30"/>
      <c r="F541" s="30"/>
      <c r="BF541" s="8"/>
    </row>
    <row r="542" spans="1:58" hidden="1" x14ac:dyDescent="0.25">
      <c r="A542" s="424"/>
      <c r="B542" s="23"/>
      <c r="C542" s="8"/>
      <c r="D542" s="17"/>
      <c r="E542" s="30"/>
      <c r="F542" s="30"/>
      <c r="BF542" s="8"/>
    </row>
    <row r="543" spans="1:58" hidden="1" x14ac:dyDescent="0.25">
      <c r="A543" s="424"/>
      <c r="B543" s="23"/>
      <c r="C543" s="8"/>
      <c r="D543" s="17"/>
      <c r="E543" s="30"/>
      <c r="F543" s="30"/>
      <c r="BF543" s="8"/>
    </row>
    <row r="544" spans="1:58" hidden="1" x14ac:dyDescent="0.25">
      <c r="A544" s="424"/>
      <c r="B544" s="23"/>
      <c r="C544" s="8"/>
      <c r="D544" s="17"/>
      <c r="E544" s="30"/>
      <c r="F544" s="30"/>
      <c r="BF544" s="8"/>
    </row>
    <row r="545" spans="1:58" hidden="1" x14ac:dyDescent="0.25">
      <c r="A545" s="424"/>
      <c r="B545" s="23"/>
      <c r="C545" s="8"/>
      <c r="D545" s="17"/>
      <c r="E545" s="30"/>
      <c r="F545" s="30"/>
      <c r="BF545" s="8"/>
    </row>
    <row r="546" spans="1:58" hidden="1" x14ac:dyDescent="0.25">
      <c r="A546" s="424"/>
      <c r="B546" s="23"/>
      <c r="C546" s="8"/>
      <c r="D546" s="17"/>
      <c r="E546" s="30"/>
      <c r="F546" s="30"/>
      <c r="BF546" s="8"/>
    </row>
    <row r="547" spans="1:58" hidden="1" x14ac:dyDescent="0.25">
      <c r="A547" s="424"/>
      <c r="B547" s="23"/>
      <c r="C547" s="8"/>
      <c r="D547" s="17"/>
      <c r="E547" s="30"/>
      <c r="F547" s="30"/>
      <c r="BF547" s="8"/>
    </row>
    <row r="548" spans="1:58" hidden="1" x14ac:dyDescent="0.25">
      <c r="A548" s="424"/>
      <c r="B548" s="23"/>
      <c r="C548" s="8"/>
      <c r="D548" s="17"/>
      <c r="E548" s="30"/>
      <c r="F548" s="30"/>
      <c r="BF548" s="8"/>
    </row>
    <row r="549" spans="1:58" hidden="1" x14ac:dyDescent="0.25">
      <c r="A549" s="424"/>
      <c r="B549" s="23"/>
      <c r="C549" s="8"/>
      <c r="D549" s="17"/>
      <c r="E549" s="30"/>
      <c r="F549" s="30"/>
      <c r="BF549" s="8"/>
    </row>
    <row r="550" spans="1:58" hidden="1" x14ac:dyDescent="0.25">
      <c r="A550" s="424"/>
      <c r="B550" s="23"/>
      <c r="C550" s="8"/>
      <c r="D550" s="17"/>
      <c r="E550" s="30"/>
      <c r="F550" s="30"/>
      <c r="BF550" s="8"/>
    </row>
    <row r="551" spans="1:58" hidden="1" x14ac:dyDescent="0.25">
      <c r="A551" s="424"/>
      <c r="B551" s="23"/>
      <c r="C551" s="8"/>
      <c r="D551" s="17"/>
      <c r="E551" s="30"/>
      <c r="F551" s="30"/>
      <c r="BF551" s="8"/>
    </row>
    <row r="552" spans="1:58" hidden="1" x14ac:dyDescent="0.25">
      <c r="A552" s="424"/>
      <c r="B552" s="23"/>
      <c r="C552" s="8"/>
      <c r="D552" s="17"/>
      <c r="E552" s="30"/>
      <c r="F552" s="30"/>
      <c r="BF552" s="8"/>
    </row>
    <row r="553" spans="1:58" hidden="1" x14ac:dyDescent="0.25">
      <c r="A553" s="424"/>
      <c r="B553" s="23"/>
      <c r="C553" s="8"/>
      <c r="D553" s="17"/>
      <c r="E553" s="30"/>
      <c r="F553" s="30"/>
      <c r="BF553" s="8"/>
    </row>
    <row r="554" spans="1:58" hidden="1" x14ac:dyDescent="0.25">
      <c r="A554" s="424"/>
      <c r="B554" s="23"/>
      <c r="C554" s="8"/>
      <c r="D554" s="17"/>
      <c r="E554" s="30"/>
      <c r="F554" s="30"/>
      <c r="BF554" s="8"/>
    </row>
    <row r="555" spans="1:58" hidden="1" x14ac:dyDescent="0.25">
      <c r="A555" s="424"/>
      <c r="B555" s="23"/>
      <c r="C555" s="8"/>
      <c r="D555" s="17"/>
      <c r="E555" s="30"/>
      <c r="F555" s="30"/>
      <c r="BF555" s="8"/>
    </row>
    <row r="556" spans="1:58" hidden="1" x14ac:dyDescent="0.25">
      <c r="A556" s="424"/>
      <c r="B556" s="23"/>
      <c r="C556" s="8"/>
      <c r="D556" s="17"/>
      <c r="E556" s="30"/>
      <c r="F556" s="30"/>
      <c r="BF556" s="8"/>
    </row>
    <row r="557" spans="1:58" hidden="1" x14ac:dyDescent="0.25">
      <c r="A557" s="424"/>
      <c r="B557" s="23"/>
      <c r="C557" s="8"/>
      <c r="D557" s="17"/>
      <c r="E557" s="30"/>
      <c r="F557" s="30"/>
      <c r="BF557" s="8"/>
    </row>
    <row r="558" spans="1:58" hidden="1" x14ac:dyDescent="0.25">
      <c r="A558" s="424"/>
      <c r="B558" s="23"/>
      <c r="C558" s="8"/>
      <c r="D558" s="17"/>
      <c r="E558" s="30"/>
      <c r="F558" s="30"/>
      <c r="BF558" s="8"/>
    </row>
    <row r="559" spans="1:58" hidden="1" x14ac:dyDescent="0.25">
      <c r="A559" s="424"/>
      <c r="B559" s="23"/>
      <c r="C559" s="8"/>
      <c r="D559" s="17"/>
      <c r="E559" s="30"/>
      <c r="F559" s="30"/>
      <c r="BF559" s="8"/>
    </row>
    <row r="560" spans="1:58" hidden="1" x14ac:dyDescent="0.25">
      <c r="A560" s="424"/>
      <c r="B560" s="23"/>
      <c r="C560" s="8"/>
      <c r="D560" s="17"/>
      <c r="E560" s="30"/>
      <c r="F560" s="30"/>
      <c r="BF560" s="8"/>
    </row>
    <row r="561" spans="1:58" hidden="1" x14ac:dyDescent="0.25">
      <c r="A561" s="424"/>
      <c r="B561" s="23"/>
      <c r="C561" s="8"/>
      <c r="D561" s="17"/>
      <c r="E561" s="30"/>
      <c r="F561" s="30"/>
      <c r="BF561" s="8"/>
    </row>
    <row r="562" spans="1:58" hidden="1" x14ac:dyDescent="0.25">
      <c r="A562" s="424"/>
      <c r="B562" s="23"/>
      <c r="C562" s="8"/>
      <c r="D562" s="17"/>
      <c r="E562" s="30"/>
      <c r="F562" s="30"/>
      <c r="BF562" s="8"/>
    </row>
    <row r="563" spans="1:58" hidden="1" x14ac:dyDescent="0.25">
      <c r="A563" s="424"/>
      <c r="B563" s="23"/>
      <c r="C563" s="8"/>
      <c r="D563" s="17"/>
      <c r="E563" s="30"/>
      <c r="F563" s="30"/>
      <c r="BF563" s="8"/>
    </row>
    <row r="564" spans="1:58" hidden="1" x14ac:dyDescent="0.25">
      <c r="A564" s="424"/>
      <c r="B564" s="23"/>
      <c r="C564" s="8"/>
      <c r="D564" s="17"/>
      <c r="E564" s="30"/>
      <c r="F564" s="30"/>
      <c r="BF564" s="8"/>
    </row>
    <row r="565" spans="1:58" hidden="1" x14ac:dyDescent="0.25">
      <c r="A565" s="424"/>
      <c r="B565" s="23"/>
      <c r="C565" s="8"/>
      <c r="D565" s="17"/>
      <c r="E565" s="30"/>
      <c r="F565" s="30"/>
      <c r="BF565" s="8"/>
    </row>
    <row r="566" spans="1:58" hidden="1" x14ac:dyDescent="0.25">
      <c r="A566" s="424"/>
      <c r="B566" s="23"/>
      <c r="C566" s="8"/>
      <c r="D566" s="17"/>
      <c r="E566" s="30"/>
      <c r="F566" s="30"/>
      <c r="BF566" s="8"/>
    </row>
    <row r="567" spans="1:58" hidden="1" x14ac:dyDescent="0.25">
      <c r="A567" s="424"/>
      <c r="B567" s="23"/>
      <c r="C567" s="8"/>
      <c r="D567" s="17"/>
      <c r="E567" s="30"/>
      <c r="F567" s="30"/>
      <c r="BF567" s="8"/>
    </row>
    <row r="568" spans="1:58" hidden="1" x14ac:dyDescent="0.25">
      <c r="A568" s="424"/>
      <c r="B568" s="23"/>
      <c r="C568" s="8"/>
      <c r="D568" s="17"/>
      <c r="E568" s="30"/>
      <c r="F568" s="30"/>
      <c r="BF568" s="8"/>
    </row>
    <row r="569" spans="1:58" hidden="1" x14ac:dyDescent="0.25">
      <c r="A569" s="424"/>
      <c r="B569" s="23"/>
      <c r="C569" s="8"/>
      <c r="D569" s="17"/>
      <c r="E569" s="30"/>
      <c r="F569" s="30"/>
      <c r="BF569" s="8"/>
    </row>
    <row r="570" spans="1:58" hidden="1" x14ac:dyDescent="0.25">
      <c r="A570" s="424"/>
      <c r="B570" s="23"/>
      <c r="C570" s="8"/>
      <c r="D570" s="17"/>
      <c r="E570" s="30"/>
      <c r="F570" s="30"/>
      <c r="BF570" s="8"/>
    </row>
    <row r="571" spans="1:58" hidden="1" x14ac:dyDescent="0.25">
      <c r="A571" s="424"/>
      <c r="B571" s="23"/>
      <c r="C571" s="8"/>
      <c r="D571" s="17"/>
      <c r="E571" s="30"/>
      <c r="F571" s="30"/>
      <c r="BF571" s="8"/>
    </row>
    <row r="572" spans="1:58" hidden="1" x14ac:dyDescent="0.25">
      <c r="A572" s="424"/>
      <c r="B572" s="23"/>
      <c r="C572" s="8"/>
      <c r="D572" s="17"/>
      <c r="E572" s="30"/>
      <c r="F572" s="30"/>
      <c r="BF572" s="8"/>
    </row>
    <row r="573" spans="1:58" hidden="1" x14ac:dyDescent="0.25">
      <c r="A573" s="424"/>
      <c r="B573" s="23"/>
      <c r="C573" s="8"/>
      <c r="D573" s="17"/>
      <c r="E573" s="30"/>
      <c r="F573" s="30"/>
      <c r="BF573" s="8"/>
    </row>
    <row r="574" spans="1:58" hidden="1" x14ac:dyDescent="0.25">
      <c r="A574" s="424"/>
      <c r="B574" s="23"/>
      <c r="C574" s="8"/>
      <c r="D574" s="17"/>
      <c r="E574" s="30"/>
      <c r="F574" s="30"/>
      <c r="BF574" s="8"/>
    </row>
    <row r="575" spans="1:58" hidden="1" x14ac:dyDescent="0.25">
      <c r="A575" s="424"/>
      <c r="B575" s="23"/>
      <c r="C575" s="8"/>
      <c r="D575" s="17"/>
      <c r="E575" s="30"/>
      <c r="F575" s="30"/>
      <c r="BF575" s="8"/>
    </row>
    <row r="576" spans="1:58" hidden="1" x14ac:dyDescent="0.25">
      <c r="A576" s="424"/>
      <c r="B576" s="23"/>
      <c r="C576" s="8"/>
      <c r="D576" s="17"/>
      <c r="E576" s="30"/>
      <c r="F576" s="30"/>
      <c r="BF576" s="8"/>
    </row>
    <row r="577" spans="1:58" hidden="1" x14ac:dyDescent="0.25">
      <c r="A577" s="424"/>
      <c r="B577" s="23"/>
      <c r="C577" s="8"/>
      <c r="D577" s="17"/>
      <c r="E577" s="30"/>
      <c r="F577" s="30"/>
      <c r="BF577" s="8"/>
    </row>
    <row r="578" spans="1:58" hidden="1" x14ac:dyDescent="0.25">
      <c r="A578" s="424"/>
      <c r="B578" s="23"/>
      <c r="C578" s="8"/>
      <c r="D578" s="17"/>
      <c r="E578" s="30"/>
      <c r="F578" s="30"/>
      <c r="BF578" s="8"/>
    </row>
    <row r="579" spans="1:58" hidden="1" x14ac:dyDescent="0.25">
      <c r="A579" s="424"/>
      <c r="B579" s="23"/>
      <c r="C579" s="8"/>
      <c r="D579" s="17"/>
      <c r="E579" s="30"/>
      <c r="F579" s="30"/>
      <c r="BF579" s="8"/>
    </row>
    <row r="580" spans="1:58" hidden="1" x14ac:dyDescent="0.25">
      <c r="A580" s="424"/>
      <c r="B580" s="23"/>
      <c r="C580" s="8"/>
      <c r="D580" s="17"/>
      <c r="E580" s="30"/>
      <c r="F580" s="30"/>
      <c r="BF580" s="8"/>
    </row>
    <row r="581" spans="1:58" hidden="1" x14ac:dyDescent="0.25">
      <c r="A581" s="424"/>
      <c r="B581" s="23"/>
      <c r="C581" s="8"/>
      <c r="D581" s="17"/>
      <c r="E581" s="30"/>
      <c r="F581" s="30"/>
      <c r="BF581" s="8"/>
    </row>
    <row r="582" spans="1:58" hidden="1" x14ac:dyDescent="0.25">
      <c r="A582" s="424"/>
      <c r="B582" s="23"/>
      <c r="C582" s="8"/>
      <c r="D582" s="17"/>
      <c r="E582" s="30"/>
      <c r="F582" s="30"/>
      <c r="BF582" s="8"/>
    </row>
    <row r="583" spans="1:58" hidden="1" x14ac:dyDescent="0.25">
      <c r="A583" s="424"/>
      <c r="B583" s="23"/>
      <c r="C583" s="8"/>
      <c r="D583" s="17"/>
      <c r="E583" s="30"/>
      <c r="F583" s="30"/>
      <c r="BF583" s="8"/>
    </row>
    <row r="584" spans="1:58" hidden="1" x14ac:dyDescent="0.25">
      <c r="A584" s="424"/>
      <c r="B584" s="23"/>
      <c r="C584" s="8"/>
      <c r="D584" s="17"/>
      <c r="E584" s="30"/>
      <c r="F584" s="30"/>
      <c r="BF584" s="8"/>
    </row>
    <row r="585" spans="1:58" hidden="1" x14ac:dyDescent="0.25">
      <c r="A585" s="424"/>
      <c r="B585" s="23"/>
      <c r="C585" s="8"/>
      <c r="D585" s="17"/>
      <c r="E585" s="30"/>
      <c r="F585" s="30"/>
      <c r="BF585" s="8"/>
    </row>
    <row r="586" spans="1:58" hidden="1" x14ac:dyDescent="0.25">
      <c r="A586" s="424"/>
      <c r="B586" s="23"/>
      <c r="C586" s="8"/>
      <c r="D586" s="17"/>
      <c r="E586" s="30"/>
      <c r="F586" s="30"/>
      <c r="BF586" s="8"/>
    </row>
    <row r="587" spans="1:58" hidden="1" x14ac:dyDescent="0.25">
      <c r="A587" s="424"/>
      <c r="B587" s="23"/>
      <c r="C587" s="8"/>
      <c r="D587" s="17"/>
      <c r="E587" s="30"/>
      <c r="F587" s="30"/>
      <c r="BF587" s="8"/>
    </row>
    <row r="588" spans="1:58" hidden="1" x14ac:dyDescent="0.25">
      <c r="A588" s="424"/>
      <c r="B588" s="23"/>
      <c r="C588" s="8"/>
      <c r="D588" s="17"/>
      <c r="E588" s="30"/>
      <c r="F588" s="30"/>
      <c r="BF588" s="8"/>
    </row>
    <row r="589" spans="1:58" hidden="1" x14ac:dyDescent="0.25">
      <c r="A589" s="424"/>
      <c r="B589" s="23"/>
      <c r="C589" s="8"/>
      <c r="D589" s="17"/>
      <c r="E589" s="30"/>
      <c r="F589" s="30"/>
      <c r="BF589" s="8"/>
    </row>
    <row r="590" spans="1:58" hidden="1" x14ac:dyDescent="0.25">
      <c r="A590" s="424"/>
      <c r="B590" s="23"/>
      <c r="C590" s="8"/>
      <c r="D590" s="17"/>
      <c r="E590" s="30"/>
      <c r="F590" s="30"/>
      <c r="BF590" s="8"/>
    </row>
    <row r="591" spans="1:58" hidden="1" x14ac:dyDescent="0.25">
      <c r="A591" s="424"/>
      <c r="B591" s="23"/>
      <c r="C591" s="8"/>
      <c r="D591" s="17"/>
      <c r="E591" s="30"/>
      <c r="F591" s="30"/>
      <c r="BF591" s="8"/>
    </row>
    <row r="592" spans="1:58" hidden="1" x14ac:dyDescent="0.25">
      <c r="A592" s="424"/>
      <c r="B592" s="23"/>
      <c r="C592" s="8"/>
      <c r="D592" s="17"/>
      <c r="E592" s="30"/>
      <c r="F592" s="30"/>
      <c r="BF592" s="8"/>
    </row>
    <row r="593" spans="1:58" hidden="1" x14ac:dyDescent="0.25">
      <c r="A593" s="424"/>
      <c r="B593" s="23"/>
      <c r="C593" s="8"/>
      <c r="D593" s="17"/>
      <c r="E593" s="30"/>
      <c r="F593" s="30"/>
      <c r="BF593" s="8"/>
    </row>
    <row r="594" spans="1:58" hidden="1" x14ac:dyDescent="0.25">
      <c r="A594" s="424"/>
      <c r="B594" s="23"/>
      <c r="C594" s="8"/>
      <c r="D594" s="17"/>
      <c r="E594" s="30"/>
      <c r="F594" s="30"/>
      <c r="BF594" s="8"/>
    </row>
    <row r="595" spans="1:58" hidden="1" x14ac:dyDescent="0.25">
      <c r="A595" s="424"/>
      <c r="B595" s="23"/>
      <c r="C595" s="8"/>
      <c r="D595" s="17"/>
      <c r="E595" s="30"/>
      <c r="F595" s="30"/>
      <c r="BF595" s="8"/>
    </row>
    <row r="596" spans="1:58" hidden="1" x14ac:dyDescent="0.25">
      <c r="A596" s="424"/>
      <c r="B596" s="23"/>
      <c r="C596" s="8"/>
      <c r="D596" s="17"/>
      <c r="E596" s="30"/>
      <c r="F596" s="30"/>
      <c r="BF596" s="8"/>
    </row>
    <row r="597" spans="1:58" hidden="1" x14ac:dyDescent="0.25">
      <c r="A597" s="424"/>
      <c r="B597" s="23"/>
      <c r="C597" s="8"/>
      <c r="D597" s="17"/>
      <c r="E597" s="30"/>
      <c r="F597" s="30"/>
      <c r="BF597" s="8"/>
    </row>
    <row r="598" spans="1:58" hidden="1" x14ac:dyDescent="0.25">
      <c r="A598" s="424"/>
      <c r="B598" s="23"/>
      <c r="C598" s="8"/>
      <c r="D598" s="17"/>
      <c r="E598" s="30"/>
      <c r="F598" s="30"/>
      <c r="BF598" s="8"/>
    </row>
    <row r="599" spans="1:58" hidden="1" x14ac:dyDescent="0.25">
      <c r="A599" s="424"/>
      <c r="B599" s="23"/>
      <c r="C599" s="8"/>
      <c r="D599" s="17"/>
      <c r="E599" s="30"/>
      <c r="F599" s="30"/>
      <c r="BF599" s="8"/>
    </row>
    <row r="600" spans="1:58" hidden="1" x14ac:dyDescent="0.25">
      <c r="A600" s="424"/>
      <c r="B600" s="23"/>
      <c r="C600" s="8"/>
      <c r="D600" s="17"/>
      <c r="E600" s="30"/>
      <c r="F600" s="30"/>
      <c r="BF600" s="8"/>
    </row>
    <row r="601" spans="1:58" hidden="1" x14ac:dyDescent="0.25">
      <c r="A601" s="424"/>
      <c r="B601" s="23"/>
      <c r="C601" s="8"/>
      <c r="D601" s="17"/>
      <c r="E601" s="30"/>
      <c r="F601" s="30"/>
      <c r="BF601" s="8"/>
    </row>
    <row r="602" spans="1:58" hidden="1" x14ac:dyDescent="0.25">
      <c r="A602" s="424"/>
      <c r="B602" s="23"/>
      <c r="C602" s="8"/>
      <c r="D602" s="17"/>
      <c r="E602" s="30"/>
      <c r="F602" s="30"/>
      <c r="BF602" s="8"/>
    </row>
    <row r="603" spans="1:58" hidden="1" x14ac:dyDescent="0.25">
      <c r="A603" s="424"/>
      <c r="B603" s="23"/>
      <c r="C603" s="8"/>
      <c r="D603" s="17"/>
      <c r="E603" s="30"/>
      <c r="F603" s="30"/>
      <c r="BF603" s="8"/>
    </row>
    <row r="604" spans="1:58" hidden="1" x14ac:dyDescent="0.25">
      <c r="A604" s="424"/>
      <c r="B604" s="23"/>
      <c r="C604" s="8"/>
      <c r="D604" s="17"/>
      <c r="E604" s="30"/>
      <c r="F604" s="30"/>
      <c r="BF604" s="8"/>
    </row>
    <row r="605" spans="1:58" hidden="1" x14ac:dyDescent="0.25">
      <c r="A605" s="424"/>
      <c r="B605" s="23"/>
      <c r="C605" s="8"/>
      <c r="D605" s="17"/>
      <c r="E605" s="30"/>
      <c r="F605" s="30"/>
      <c r="BF605" s="8"/>
    </row>
    <row r="606" spans="1:58" hidden="1" x14ac:dyDescent="0.25">
      <c r="A606" s="424"/>
      <c r="B606" s="23"/>
      <c r="C606" s="8"/>
      <c r="D606" s="17"/>
      <c r="E606" s="30"/>
      <c r="F606" s="30"/>
      <c r="BF606" s="8"/>
    </row>
    <row r="607" spans="1:58" hidden="1" x14ac:dyDescent="0.25">
      <c r="A607" s="424"/>
      <c r="B607" s="23"/>
      <c r="C607" s="8"/>
      <c r="D607" s="17"/>
      <c r="E607" s="30"/>
      <c r="F607" s="30"/>
      <c r="BF607" s="8"/>
    </row>
    <row r="608" spans="1:58" hidden="1" x14ac:dyDescent="0.25">
      <c r="A608" s="424"/>
      <c r="B608" s="23"/>
      <c r="C608" s="8"/>
      <c r="D608" s="17"/>
      <c r="E608" s="30"/>
      <c r="F608" s="30"/>
      <c r="BF608" s="8"/>
    </row>
    <row r="609" spans="1:58" hidden="1" x14ac:dyDescent="0.25">
      <c r="A609" s="424"/>
      <c r="B609" s="23"/>
      <c r="C609" s="8"/>
      <c r="D609" s="17"/>
      <c r="E609" s="30"/>
      <c r="F609" s="30"/>
      <c r="BF609" s="8"/>
    </row>
    <row r="610" spans="1:58" hidden="1" x14ac:dyDescent="0.25">
      <c r="A610" s="424"/>
      <c r="B610" s="23"/>
      <c r="C610" s="8"/>
      <c r="D610" s="17"/>
      <c r="E610" s="30"/>
      <c r="F610" s="30"/>
      <c r="BF610" s="8"/>
    </row>
    <row r="611" spans="1:58" hidden="1" x14ac:dyDescent="0.25">
      <c r="A611" s="424"/>
      <c r="B611" s="23"/>
      <c r="C611" s="8"/>
      <c r="D611" s="17"/>
      <c r="E611" s="30"/>
      <c r="F611" s="30"/>
      <c r="BF611" s="8"/>
    </row>
    <row r="612" spans="1:58" hidden="1" x14ac:dyDescent="0.25">
      <c r="A612" s="424"/>
      <c r="B612" s="23"/>
      <c r="C612" s="8"/>
      <c r="D612" s="17"/>
      <c r="E612" s="30"/>
      <c r="F612" s="30"/>
      <c r="BF612" s="8"/>
    </row>
    <row r="613" spans="1:58" hidden="1" x14ac:dyDescent="0.25">
      <c r="A613" s="424"/>
      <c r="B613" s="23"/>
      <c r="C613" s="8"/>
      <c r="D613" s="17"/>
      <c r="E613" s="30"/>
      <c r="F613" s="30"/>
      <c r="BF613" s="8"/>
    </row>
    <row r="614" spans="1:58" hidden="1" x14ac:dyDescent="0.25">
      <c r="A614" s="424"/>
      <c r="B614" s="23"/>
      <c r="C614" s="8"/>
      <c r="D614" s="17"/>
      <c r="E614" s="30"/>
      <c r="F614" s="30"/>
      <c r="BF614" s="8"/>
    </row>
    <row r="615" spans="1:58" hidden="1" x14ac:dyDescent="0.25">
      <c r="A615" s="424"/>
      <c r="B615" s="23"/>
      <c r="C615" s="8"/>
      <c r="D615" s="17"/>
      <c r="E615" s="30"/>
      <c r="F615" s="30"/>
      <c r="BF615" s="8"/>
    </row>
    <row r="616" spans="1:58" hidden="1" x14ac:dyDescent="0.25">
      <c r="A616" s="424"/>
      <c r="B616" s="23"/>
      <c r="C616" s="8"/>
      <c r="D616" s="17"/>
      <c r="E616" s="30"/>
      <c r="F616" s="30"/>
      <c r="BF616" s="8"/>
    </row>
    <row r="617" spans="1:58" hidden="1" x14ac:dyDescent="0.25">
      <c r="A617" s="424"/>
      <c r="B617" s="23"/>
      <c r="C617" s="8"/>
      <c r="D617" s="17"/>
      <c r="E617" s="30"/>
      <c r="F617" s="30"/>
      <c r="BF617" s="8"/>
    </row>
    <row r="618" spans="1:58" hidden="1" x14ac:dyDescent="0.25">
      <c r="A618" s="424"/>
      <c r="B618" s="23"/>
      <c r="C618" s="8"/>
      <c r="D618" s="17"/>
      <c r="E618" s="30"/>
      <c r="F618" s="30"/>
      <c r="BF618" s="8"/>
    </row>
    <row r="619" spans="1:58" hidden="1" x14ac:dyDescent="0.25">
      <c r="A619" s="424"/>
      <c r="B619" s="23"/>
      <c r="C619" s="8"/>
      <c r="D619" s="17"/>
      <c r="E619" s="30"/>
      <c r="F619" s="30"/>
      <c r="BF619" s="8"/>
    </row>
    <row r="620" spans="1:58" hidden="1" x14ac:dyDescent="0.25">
      <c r="A620" s="424"/>
      <c r="B620" s="23"/>
      <c r="C620" s="8"/>
      <c r="D620" s="17"/>
      <c r="E620" s="30"/>
      <c r="F620" s="30"/>
      <c r="BF620" s="8"/>
    </row>
    <row r="621" spans="1:58" hidden="1" x14ac:dyDescent="0.25">
      <c r="A621" s="424"/>
      <c r="B621" s="23"/>
      <c r="C621" s="8"/>
      <c r="D621" s="17"/>
      <c r="E621" s="30"/>
      <c r="F621" s="30"/>
      <c r="BF621" s="8"/>
    </row>
    <row r="622" spans="1:58" hidden="1" x14ac:dyDescent="0.25">
      <c r="A622" s="424"/>
      <c r="B622" s="23"/>
      <c r="C622" s="8"/>
      <c r="D622" s="17"/>
      <c r="E622" s="30"/>
      <c r="F622" s="30"/>
      <c r="BF622" s="8"/>
    </row>
    <row r="623" spans="1:58" hidden="1" x14ac:dyDescent="0.25">
      <c r="A623" s="424"/>
      <c r="B623" s="23"/>
      <c r="C623" s="8"/>
      <c r="D623" s="17"/>
      <c r="E623" s="30"/>
      <c r="F623" s="30"/>
      <c r="BF623" s="8"/>
    </row>
    <row r="624" spans="1:58" hidden="1" x14ac:dyDescent="0.25">
      <c r="A624" s="424"/>
      <c r="B624" s="23"/>
      <c r="C624" s="8"/>
      <c r="D624" s="17"/>
      <c r="E624" s="30"/>
      <c r="F624" s="30"/>
      <c r="BF624" s="8"/>
    </row>
    <row r="625" spans="1:58" hidden="1" x14ac:dyDescent="0.25">
      <c r="A625" s="424"/>
      <c r="B625" s="23"/>
      <c r="C625" s="8"/>
      <c r="D625" s="17"/>
      <c r="E625" s="30"/>
      <c r="F625" s="30"/>
      <c r="BF625" s="8"/>
    </row>
    <row r="626" spans="1:58" hidden="1" x14ac:dyDescent="0.25">
      <c r="A626" s="424"/>
      <c r="B626" s="23"/>
      <c r="C626" s="8"/>
      <c r="D626" s="17"/>
      <c r="E626" s="30"/>
      <c r="F626" s="30"/>
      <c r="BF626" s="8"/>
    </row>
    <row r="627" spans="1:58" hidden="1" x14ac:dyDescent="0.25">
      <c r="A627" s="424"/>
      <c r="B627" s="23"/>
      <c r="C627" s="8"/>
      <c r="D627" s="17"/>
      <c r="E627" s="30"/>
      <c r="F627" s="30"/>
      <c r="BF627" s="8"/>
    </row>
    <row r="628" spans="1:58" hidden="1" x14ac:dyDescent="0.25">
      <c r="A628" s="424"/>
      <c r="B628" s="23"/>
      <c r="C628" s="8"/>
      <c r="D628" s="17"/>
      <c r="E628" s="30"/>
      <c r="F628" s="30"/>
      <c r="BF628" s="8"/>
    </row>
    <row r="629" spans="1:58" hidden="1" x14ac:dyDescent="0.25">
      <c r="A629" s="424"/>
      <c r="B629" s="23"/>
      <c r="C629" s="8"/>
      <c r="D629" s="17"/>
      <c r="E629" s="30"/>
      <c r="F629" s="30"/>
      <c r="BF629" s="8"/>
    </row>
    <row r="630" spans="1:58" hidden="1" x14ac:dyDescent="0.25">
      <c r="A630" s="424"/>
      <c r="B630" s="23"/>
      <c r="C630" s="8"/>
      <c r="D630" s="17"/>
      <c r="E630" s="30"/>
      <c r="F630" s="30"/>
      <c r="BF630" s="8"/>
    </row>
    <row r="631" spans="1:58" hidden="1" x14ac:dyDescent="0.25">
      <c r="A631" s="424"/>
      <c r="B631" s="23"/>
      <c r="C631" s="8"/>
      <c r="D631" s="17"/>
      <c r="E631" s="30"/>
      <c r="F631" s="30"/>
      <c r="BF631" s="8"/>
    </row>
    <row r="632" spans="1:58" hidden="1" x14ac:dyDescent="0.25">
      <c r="A632" s="424"/>
      <c r="B632" s="23"/>
      <c r="C632" s="8"/>
      <c r="D632" s="17"/>
      <c r="E632" s="30"/>
      <c r="F632" s="30"/>
      <c r="BF632" s="8"/>
    </row>
    <row r="633" spans="1:58" hidden="1" x14ac:dyDescent="0.25">
      <c r="A633" s="424"/>
      <c r="B633" s="23"/>
      <c r="C633" s="8"/>
      <c r="D633" s="17"/>
      <c r="E633" s="30"/>
      <c r="F633" s="30"/>
      <c r="BF633" s="8"/>
    </row>
    <row r="634" spans="1:58" hidden="1" x14ac:dyDescent="0.25">
      <c r="A634" s="424"/>
      <c r="B634" s="23"/>
      <c r="C634" s="8"/>
      <c r="D634" s="17"/>
      <c r="E634" s="30"/>
      <c r="F634" s="30"/>
      <c r="BF634" s="8"/>
    </row>
    <row r="635" spans="1:58" hidden="1" x14ac:dyDescent="0.25">
      <c r="A635" s="424"/>
      <c r="B635" s="23"/>
      <c r="C635" s="8"/>
      <c r="D635" s="17"/>
      <c r="E635" s="30"/>
      <c r="F635" s="30"/>
      <c r="BF635" s="8"/>
    </row>
    <row r="636" spans="1:58" hidden="1" x14ac:dyDescent="0.25">
      <c r="A636" s="424"/>
      <c r="B636" s="23"/>
      <c r="C636" s="8"/>
      <c r="D636" s="17"/>
      <c r="E636" s="30"/>
      <c r="F636" s="30"/>
      <c r="BF636" s="8"/>
    </row>
    <row r="637" spans="1:58" hidden="1" x14ac:dyDescent="0.25">
      <c r="A637" s="424"/>
      <c r="B637" s="23"/>
      <c r="C637" s="8"/>
      <c r="D637" s="17"/>
      <c r="E637" s="30"/>
      <c r="F637" s="30"/>
      <c r="BF637" s="8"/>
    </row>
    <row r="638" spans="1:58" hidden="1" x14ac:dyDescent="0.25">
      <c r="A638" s="424"/>
      <c r="B638" s="23"/>
      <c r="C638" s="8"/>
      <c r="D638" s="17"/>
      <c r="E638" s="30"/>
      <c r="F638" s="30"/>
      <c r="BF638" s="8"/>
    </row>
    <row r="639" spans="1:58" hidden="1" x14ac:dyDescent="0.25">
      <c r="A639" s="424"/>
      <c r="B639" s="23"/>
      <c r="C639" s="8"/>
      <c r="D639" s="17"/>
      <c r="E639" s="30"/>
      <c r="F639" s="30"/>
      <c r="BF639" s="8"/>
    </row>
    <row r="640" spans="1:58" hidden="1" x14ac:dyDescent="0.25">
      <c r="A640" s="424"/>
      <c r="B640" s="23"/>
      <c r="C640" s="8"/>
      <c r="D640" s="17"/>
      <c r="E640" s="30"/>
      <c r="F640" s="30"/>
      <c r="BF640" s="8"/>
    </row>
    <row r="641" spans="1:58" hidden="1" x14ac:dyDescent="0.25">
      <c r="A641" s="424"/>
      <c r="B641" s="23"/>
      <c r="C641" s="8"/>
      <c r="D641" s="17"/>
      <c r="E641" s="30"/>
      <c r="F641" s="30"/>
      <c r="BF641" s="8"/>
    </row>
    <row r="642" spans="1:58" hidden="1" x14ac:dyDescent="0.25">
      <c r="A642" s="424"/>
      <c r="B642" s="23"/>
      <c r="C642" s="8"/>
      <c r="D642" s="17"/>
      <c r="E642" s="30"/>
      <c r="F642" s="30"/>
      <c r="BF642" s="8"/>
    </row>
    <row r="643" spans="1:58" hidden="1" x14ac:dyDescent="0.25">
      <c r="A643" s="424"/>
      <c r="B643" s="23"/>
      <c r="C643" s="8"/>
      <c r="D643" s="17"/>
      <c r="E643" s="30"/>
      <c r="F643" s="30"/>
      <c r="BF643" s="8"/>
    </row>
    <row r="644" spans="1:58" hidden="1" x14ac:dyDescent="0.25">
      <c r="A644" s="424"/>
      <c r="B644" s="23"/>
      <c r="C644" s="8"/>
      <c r="D644" s="17"/>
      <c r="E644" s="30"/>
      <c r="F644" s="30"/>
      <c r="BF644" s="8"/>
    </row>
    <row r="645" spans="1:58" hidden="1" x14ac:dyDescent="0.25">
      <c r="A645" s="424"/>
      <c r="B645" s="23"/>
      <c r="C645" s="8"/>
      <c r="D645" s="17"/>
      <c r="E645" s="30"/>
      <c r="F645" s="30"/>
      <c r="BF645" s="8"/>
    </row>
    <row r="646" spans="1:58" hidden="1" x14ac:dyDescent="0.25">
      <c r="A646" s="424"/>
      <c r="B646" s="23"/>
      <c r="C646" s="8"/>
      <c r="D646" s="17"/>
      <c r="E646" s="30"/>
      <c r="F646" s="30"/>
      <c r="BF646" s="8"/>
    </row>
    <row r="647" spans="1:58" hidden="1" x14ac:dyDescent="0.25">
      <c r="A647" s="424"/>
      <c r="B647" s="23"/>
      <c r="C647" s="8"/>
      <c r="D647" s="17"/>
      <c r="E647" s="30"/>
      <c r="F647" s="30"/>
      <c r="BF647" s="8"/>
    </row>
    <row r="648" spans="1:58" hidden="1" x14ac:dyDescent="0.25">
      <c r="A648" s="424"/>
      <c r="B648" s="23"/>
      <c r="C648" s="8"/>
      <c r="D648" s="17"/>
      <c r="E648" s="30"/>
      <c r="F648" s="30"/>
      <c r="BF648" s="8"/>
    </row>
    <row r="649" spans="1:58" hidden="1" x14ac:dyDescent="0.25">
      <c r="A649" s="424"/>
      <c r="B649" s="23"/>
      <c r="C649" s="8"/>
      <c r="D649" s="17"/>
      <c r="E649" s="30"/>
      <c r="F649" s="30"/>
      <c r="BF649" s="8"/>
    </row>
    <row r="650" spans="1:58" hidden="1" x14ac:dyDescent="0.25">
      <c r="A650" s="424"/>
      <c r="B650" s="23"/>
      <c r="C650" s="8"/>
      <c r="D650" s="17"/>
      <c r="E650" s="30"/>
      <c r="F650" s="30"/>
      <c r="BF650" s="8"/>
    </row>
    <row r="651" spans="1:58" hidden="1" x14ac:dyDescent="0.25">
      <c r="A651" s="424"/>
      <c r="B651" s="23"/>
      <c r="C651" s="8"/>
      <c r="D651" s="17"/>
      <c r="E651" s="30"/>
      <c r="F651" s="30"/>
      <c r="BF651" s="8"/>
    </row>
    <row r="652" spans="1:58" hidden="1" x14ac:dyDescent="0.25">
      <c r="A652" s="424"/>
      <c r="B652" s="23"/>
      <c r="C652" s="8"/>
      <c r="D652" s="17"/>
      <c r="E652" s="30"/>
      <c r="F652" s="30"/>
      <c r="BF652" s="8"/>
    </row>
    <row r="653" spans="1:58" hidden="1" x14ac:dyDescent="0.25">
      <c r="A653" s="424"/>
      <c r="B653" s="23"/>
      <c r="C653" s="8"/>
      <c r="D653" s="17"/>
      <c r="E653" s="30"/>
      <c r="F653" s="30"/>
      <c r="BF653" s="8"/>
    </row>
    <row r="654" spans="1:58" hidden="1" x14ac:dyDescent="0.25">
      <c r="A654" s="424"/>
      <c r="B654" s="23"/>
      <c r="C654" s="8"/>
      <c r="D654" s="17"/>
      <c r="E654" s="30"/>
      <c r="F654" s="30"/>
      <c r="BF654" s="8"/>
    </row>
    <row r="655" spans="1:58" hidden="1" x14ac:dyDescent="0.25">
      <c r="A655" s="424"/>
      <c r="B655" s="23"/>
      <c r="C655" s="8"/>
      <c r="D655" s="17"/>
      <c r="E655" s="30"/>
      <c r="F655" s="30"/>
      <c r="BF655" s="8"/>
    </row>
    <row r="656" spans="1:58" hidden="1" x14ac:dyDescent="0.25">
      <c r="A656" s="424"/>
      <c r="B656" s="23"/>
      <c r="C656" s="8"/>
      <c r="D656" s="17"/>
      <c r="E656" s="30"/>
      <c r="F656" s="30"/>
      <c r="BF656" s="8"/>
    </row>
    <row r="657" spans="1:58" hidden="1" x14ac:dyDescent="0.25">
      <c r="A657" s="424"/>
      <c r="B657" s="23"/>
      <c r="C657" s="8"/>
      <c r="D657" s="17"/>
      <c r="E657" s="30"/>
      <c r="F657" s="30"/>
      <c r="BF657" s="8"/>
    </row>
    <row r="658" spans="1:58" hidden="1" x14ac:dyDescent="0.25">
      <c r="A658" s="424"/>
      <c r="B658" s="23"/>
      <c r="C658" s="8"/>
      <c r="D658" s="17"/>
      <c r="E658" s="30"/>
      <c r="F658" s="30"/>
      <c r="BF658" s="8"/>
    </row>
    <row r="659" spans="1:58" hidden="1" x14ac:dyDescent="0.25">
      <c r="A659" s="424"/>
      <c r="B659" s="23"/>
      <c r="C659" s="8"/>
      <c r="D659" s="17"/>
      <c r="E659" s="30"/>
      <c r="F659" s="30"/>
      <c r="BF659" s="8"/>
    </row>
    <row r="660" spans="1:58" hidden="1" x14ac:dyDescent="0.25">
      <c r="A660" s="424"/>
      <c r="B660" s="23"/>
      <c r="C660" s="8"/>
      <c r="D660" s="17"/>
      <c r="E660" s="30"/>
      <c r="F660" s="30"/>
      <c r="BF660" s="8"/>
    </row>
    <row r="661" spans="1:58" hidden="1" x14ac:dyDescent="0.25">
      <c r="A661" s="424"/>
      <c r="B661" s="23"/>
      <c r="C661" s="8"/>
      <c r="D661" s="17"/>
      <c r="E661" s="30"/>
      <c r="F661" s="30"/>
      <c r="BF661" s="8"/>
    </row>
    <row r="662" spans="1:58" hidden="1" x14ac:dyDescent="0.25">
      <c r="A662" s="424"/>
      <c r="B662" s="23"/>
      <c r="C662" s="8"/>
      <c r="D662" s="17"/>
      <c r="E662" s="30"/>
      <c r="F662" s="30"/>
      <c r="BF662" s="8"/>
    </row>
    <row r="663" spans="1:58" hidden="1" x14ac:dyDescent="0.25">
      <c r="A663" s="424"/>
      <c r="B663" s="23"/>
      <c r="C663" s="8"/>
      <c r="D663" s="17"/>
      <c r="E663" s="30"/>
      <c r="F663" s="30"/>
      <c r="BF663" s="8"/>
    </row>
    <row r="664" spans="1:58" hidden="1" x14ac:dyDescent="0.25">
      <c r="A664" s="424"/>
      <c r="B664" s="23"/>
      <c r="C664" s="8"/>
      <c r="D664" s="17"/>
      <c r="E664" s="30"/>
      <c r="F664" s="30"/>
      <c r="BF664" s="8"/>
    </row>
    <row r="665" spans="1:58" hidden="1" x14ac:dyDescent="0.25">
      <c r="A665" s="424"/>
      <c r="B665" s="23"/>
      <c r="C665" s="8"/>
      <c r="D665" s="17"/>
      <c r="E665" s="30"/>
      <c r="F665" s="30"/>
      <c r="BF665" s="8"/>
    </row>
    <row r="666" spans="1:58" hidden="1" x14ac:dyDescent="0.25">
      <c r="A666" s="424"/>
      <c r="B666" s="23"/>
      <c r="C666" s="8"/>
      <c r="D666" s="17"/>
      <c r="E666" s="30"/>
      <c r="F666" s="30"/>
      <c r="BF666" s="8"/>
    </row>
    <row r="667" spans="1:58" hidden="1" x14ac:dyDescent="0.25">
      <c r="A667" s="424"/>
      <c r="B667" s="23"/>
      <c r="C667" s="8"/>
      <c r="D667" s="17"/>
      <c r="E667" s="30"/>
      <c r="F667" s="30"/>
      <c r="BF667" s="8"/>
    </row>
    <row r="668" spans="1:58" hidden="1" x14ac:dyDescent="0.25">
      <c r="A668" s="424"/>
      <c r="B668" s="23"/>
      <c r="C668" s="8"/>
      <c r="D668" s="17"/>
      <c r="E668" s="30"/>
      <c r="F668" s="30"/>
      <c r="BF668" s="8"/>
    </row>
    <row r="669" spans="1:58" hidden="1" x14ac:dyDescent="0.25">
      <c r="A669" s="424"/>
      <c r="B669" s="23"/>
      <c r="C669" s="8"/>
      <c r="D669" s="17"/>
      <c r="E669" s="30"/>
      <c r="F669" s="30"/>
      <c r="BF669" s="8"/>
    </row>
    <row r="670" spans="1:58" hidden="1" x14ac:dyDescent="0.25">
      <c r="A670" s="424"/>
      <c r="B670" s="23"/>
      <c r="C670" s="8"/>
      <c r="D670" s="17"/>
      <c r="E670" s="30"/>
      <c r="F670" s="30"/>
      <c r="BF670" s="8"/>
    </row>
    <row r="671" spans="1:58" hidden="1" x14ac:dyDescent="0.25">
      <c r="A671" s="424"/>
      <c r="B671" s="23"/>
      <c r="C671" s="8"/>
      <c r="D671" s="17"/>
      <c r="E671" s="30"/>
      <c r="F671" s="30"/>
      <c r="BF671" s="8"/>
    </row>
    <row r="672" spans="1:58" hidden="1" x14ac:dyDescent="0.25">
      <c r="A672" s="424"/>
      <c r="B672" s="23"/>
      <c r="C672" s="8"/>
      <c r="D672" s="17"/>
      <c r="E672" s="30"/>
      <c r="F672" s="30"/>
      <c r="BF672" s="8"/>
    </row>
    <row r="673" spans="1:58" hidden="1" x14ac:dyDescent="0.25">
      <c r="A673" s="424"/>
      <c r="B673" s="23"/>
      <c r="C673" s="8"/>
      <c r="D673" s="17"/>
      <c r="E673" s="30"/>
      <c r="F673" s="30"/>
      <c r="BF673" s="8"/>
    </row>
    <row r="674" spans="1:58" hidden="1" x14ac:dyDescent="0.25">
      <c r="A674" s="424"/>
      <c r="B674" s="23"/>
      <c r="C674" s="8"/>
      <c r="D674" s="17"/>
      <c r="E674" s="30"/>
      <c r="F674" s="30"/>
      <c r="BF674" s="8"/>
    </row>
    <row r="675" spans="1:58" hidden="1" x14ac:dyDescent="0.25">
      <c r="A675" s="424"/>
      <c r="B675" s="23"/>
      <c r="C675" s="8"/>
      <c r="D675" s="17"/>
      <c r="E675" s="30"/>
      <c r="F675" s="30"/>
      <c r="BF675" s="8"/>
    </row>
    <row r="676" spans="1:58" hidden="1" x14ac:dyDescent="0.25">
      <c r="A676" s="424"/>
      <c r="B676" s="23"/>
      <c r="C676" s="8"/>
      <c r="D676" s="17"/>
      <c r="E676" s="30"/>
      <c r="F676" s="30"/>
      <c r="BF676" s="8"/>
    </row>
    <row r="677" spans="1:58" hidden="1" x14ac:dyDescent="0.25">
      <c r="A677" s="424"/>
      <c r="B677" s="23"/>
      <c r="C677" s="8"/>
      <c r="D677" s="17"/>
      <c r="E677" s="30"/>
      <c r="F677" s="30"/>
      <c r="BF677" s="8"/>
    </row>
    <row r="678" spans="1:58" hidden="1" x14ac:dyDescent="0.25">
      <c r="A678" s="424"/>
      <c r="B678" s="23"/>
      <c r="C678" s="8"/>
      <c r="D678" s="17"/>
      <c r="E678" s="30"/>
      <c r="F678" s="30"/>
      <c r="BF678" s="8"/>
    </row>
    <row r="679" spans="1:58" hidden="1" x14ac:dyDescent="0.25">
      <c r="A679" s="424"/>
      <c r="B679" s="23"/>
      <c r="C679" s="8"/>
      <c r="D679" s="17"/>
      <c r="E679" s="30"/>
      <c r="F679" s="30"/>
      <c r="BF679" s="8"/>
    </row>
    <row r="680" spans="1:58" hidden="1" x14ac:dyDescent="0.25">
      <c r="A680" s="424"/>
      <c r="B680" s="23"/>
      <c r="C680" s="8"/>
      <c r="D680" s="17"/>
      <c r="E680" s="30"/>
      <c r="F680" s="30"/>
      <c r="BF680" s="8"/>
    </row>
    <row r="681" spans="1:58" hidden="1" x14ac:dyDescent="0.25">
      <c r="A681" s="424"/>
      <c r="B681" s="23"/>
      <c r="C681" s="8"/>
      <c r="D681" s="17"/>
      <c r="E681" s="30"/>
      <c r="F681" s="30"/>
      <c r="BF681" s="8"/>
    </row>
    <row r="682" spans="1:58" hidden="1" x14ac:dyDescent="0.25">
      <c r="A682" s="424"/>
      <c r="B682" s="23"/>
      <c r="C682" s="8"/>
      <c r="D682" s="17"/>
      <c r="E682" s="30"/>
      <c r="F682" s="30"/>
      <c r="BF682" s="8"/>
    </row>
    <row r="683" spans="1:58" hidden="1" x14ac:dyDescent="0.25">
      <c r="A683" s="424"/>
      <c r="B683" s="23"/>
      <c r="C683" s="8"/>
      <c r="D683" s="17"/>
      <c r="E683" s="30"/>
      <c r="F683" s="30"/>
      <c r="BF683" s="8"/>
    </row>
    <row r="684" spans="1:58" hidden="1" x14ac:dyDescent="0.25">
      <c r="A684" s="424"/>
      <c r="B684" s="23"/>
      <c r="C684" s="8"/>
      <c r="D684" s="17"/>
      <c r="E684" s="30"/>
      <c r="F684" s="30"/>
      <c r="BF684" s="8"/>
    </row>
    <row r="685" spans="1:58" hidden="1" x14ac:dyDescent="0.25">
      <c r="A685" s="424"/>
      <c r="B685" s="23"/>
      <c r="C685" s="8"/>
      <c r="D685" s="17"/>
      <c r="E685" s="30"/>
      <c r="F685" s="30"/>
      <c r="BF685" s="8"/>
    </row>
    <row r="686" spans="1:58" hidden="1" x14ac:dyDescent="0.25">
      <c r="A686" s="424"/>
      <c r="B686" s="23"/>
      <c r="C686" s="8"/>
      <c r="D686" s="17"/>
      <c r="E686" s="30"/>
      <c r="F686" s="30"/>
      <c r="BF686" s="8"/>
    </row>
    <row r="687" spans="1:58" hidden="1" x14ac:dyDescent="0.25">
      <c r="A687" s="424"/>
      <c r="B687" s="23"/>
      <c r="C687" s="8"/>
      <c r="D687" s="17"/>
      <c r="E687" s="30"/>
      <c r="F687" s="30"/>
      <c r="BF687" s="8"/>
    </row>
    <row r="688" spans="1:58" hidden="1" x14ac:dyDescent="0.25">
      <c r="A688" s="424"/>
      <c r="B688" s="23"/>
      <c r="C688" s="8"/>
      <c r="D688" s="17"/>
      <c r="E688" s="30"/>
      <c r="F688" s="30"/>
      <c r="BF688" s="8"/>
    </row>
    <row r="689" spans="1:58" hidden="1" x14ac:dyDescent="0.25">
      <c r="A689" s="424"/>
      <c r="B689" s="23"/>
      <c r="C689" s="8"/>
      <c r="D689" s="17"/>
      <c r="E689" s="30"/>
      <c r="F689" s="30"/>
      <c r="BF689" s="8"/>
    </row>
    <row r="690" spans="1:58" hidden="1" x14ac:dyDescent="0.25">
      <c r="A690" s="424"/>
      <c r="B690" s="23"/>
      <c r="C690" s="8"/>
      <c r="D690" s="17"/>
      <c r="E690" s="30"/>
      <c r="F690" s="30"/>
      <c r="BF690" s="8"/>
    </row>
    <row r="691" spans="1:58" hidden="1" x14ac:dyDescent="0.25">
      <c r="A691" s="424"/>
      <c r="B691" s="23"/>
      <c r="C691" s="8"/>
      <c r="D691" s="17"/>
      <c r="E691" s="30"/>
      <c r="F691" s="30"/>
      <c r="BF691" s="8"/>
    </row>
    <row r="692" spans="1:58" hidden="1" x14ac:dyDescent="0.25">
      <c r="A692" s="424"/>
      <c r="B692" s="23"/>
      <c r="C692" s="8"/>
      <c r="D692" s="17"/>
      <c r="E692" s="30"/>
      <c r="F692" s="30"/>
      <c r="BF692" s="8"/>
    </row>
    <row r="693" spans="1:58" hidden="1" x14ac:dyDescent="0.25">
      <c r="A693" s="424"/>
      <c r="B693" s="23"/>
      <c r="C693" s="8"/>
      <c r="D693" s="17"/>
      <c r="E693" s="30"/>
      <c r="F693" s="30"/>
      <c r="BF693" s="8"/>
    </row>
    <row r="694" spans="1:58" hidden="1" x14ac:dyDescent="0.25">
      <c r="A694" s="424"/>
      <c r="B694" s="23"/>
      <c r="C694" s="8"/>
      <c r="D694" s="17"/>
      <c r="E694" s="30"/>
      <c r="F694" s="30"/>
      <c r="BF694" s="8"/>
    </row>
    <row r="695" spans="1:58" hidden="1" x14ac:dyDescent="0.25">
      <c r="A695" s="424"/>
      <c r="B695" s="23"/>
      <c r="C695" s="8"/>
      <c r="D695" s="17"/>
      <c r="E695" s="30"/>
      <c r="F695" s="30"/>
      <c r="BF695" s="8"/>
    </row>
    <row r="696" spans="1:58" hidden="1" x14ac:dyDescent="0.25">
      <c r="A696" s="424"/>
      <c r="B696" s="23"/>
      <c r="C696" s="8"/>
      <c r="D696" s="17"/>
      <c r="E696" s="30"/>
      <c r="F696" s="30"/>
      <c r="BF696" s="8"/>
    </row>
    <row r="697" spans="1:58" hidden="1" x14ac:dyDescent="0.25">
      <c r="A697" s="424"/>
      <c r="B697" s="23"/>
      <c r="C697" s="8"/>
      <c r="D697" s="17"/>
      <c r="E697" s="30"/>
      <c r="F697" s="30"/>
      <c r="BF697" s="8"/>
    </row>
    <row r="698" spans="1:58" hidden="1" x14ac:dyDescent="0.25">
      <c r="A698" s="424"/>
      <c r="B698" s="23"/>
      <c r="C698" s="8"/>
      <c r="D698" s="17"/>
      <c r="E698" s="30"/>
      <c r="F698" s="30"/>
      <c r="BF698" s="8"/>
    </row>
    <row r="699" spans="1:58" hidden="1" x14ac:dyDescent="0.25">
      <c r="A699" s="424"/>
      <c r="B699" s="23"/>
      <c r="C699" s="8"/>
      <c r="D699" s="17"/>
      <c r="E699" s="30"/>
      <c r="F699" s="30"/>
      <c r="BF699" s="8"/>
    </row>
    <row r="700" spans="1:58" hidden="1" x14ac:dyDescent="0.25">
      <c r="A700" s="424"/>
      <c r="B700" s="23"/>
      <c r="C700" s="8"/>
      <c r="D700" s="17"/>
      <c r="E700" s="30"/>
      <c r="F700" s="30"/>
      <c r="BF700" s="8"/>
    </row>
    <row r="701" spans="1:58" hidden="1" x14ac:dyDescent="0.25">
      <c r="A701" s="424"/>
      <c r="B701" s="23"/>
      <c r="C701" s="8"/>
      <c r="D701" s="17"/>
      <c r="E701" s="30"/>
      <c r="F701" s="30"/>
      <c r="BF701" s="8"/>
    </row>
    <row r="702" spans="1:58" hidden="1" x14ac:dyDescent="0.25">
      <c r="A702" s="424"/>
      <c r="B702" s="23"/>
      <c r="C702" s="8"/>
      <c r="D702" s="17"/>
      <c r="E702" s="30"/>
      <c r="F702" s="30"/>
      <c r="BF702" s="8"/>
    </row>
    <row r="703" spans="1:58" hidden="1" x14ac:dyDescent="0.25">
      <c r="A703" s="424"/>
      <c r="B703" s="23"/>
      <c r="C703" s="8"/>
      <c r="D703" s="17"/>
      <c r="E703" s="30"/>
      <c r="F703" s="30"/>
      <c r="BF703" s="8"/>
    </row>
    <row r="704" spans="1:58" hidden="1" x14ac:dyDescent="0.25">
      <c r="A704" s="424"/>
      <c r="B704" s="23"/>
      <c r="C704" s="8"/>
      <c r="D704" s="17"/>
      <c r="E704" s="30"/>
      <c r="F704" s="30"/>
      <c r="BF704" s="8"/>
    </row>
    <row r="705" spans="1:58" hidden="1" x14ac:dyDescent="0.25">
      <c r="A705" s="424"/>
      <c r="B705" s="23"/>
      <c r="C705" s="8"/>
      <c r="D705" s="17"/>
      <c r="E705" s="30"/>
      <c r="F705" s="30"/>
      <c r="BF705" s="8"/>
    </row>
    <row r="706" spans="1:58" hidden="1" x14ac:dyDescent="0.25">
      <c r="A706" s="424"/>
      <c r="B706" s="23"/>
      <c r="C706" s="8"/>
      <c r="D706" s="17"/>
      <c r="E706" s="30"/>
      <c r="F706" s="30"/>
      <c r="BF706" s="8"/>
    </row>
    <row r="707" spans="1:58" hidden="1" x14ac:dyDescent="0.25">
      <c r="A707" s="424"/>
      <c r="B707" s="23"/>
      <c r="C707" s="8"/>
      <c r="D707" s="17"/>
      <c r="E707" s="30"/>
      <c r="F707" s="30"/>
      <c r="BF707" s="8"/>
    </row>
    <row r="708" spans="1:58" hidden="1" x14ac:dyDescent="0.25">
      <c r="A708" s="424"/>
      <c r="B708" s="23"/>
      <c r="C708" s="8"/>
      <c r="D708" s="17"/>
      <c r="E708" s="30"/>
      <c r="F708" s="30"/>
      <c r="BF708" s="8"/>
    </row>
    <row r="709" spans="1:58" hidden="1" x14ac:dyDescent="0.25">
      <c r="A709" s="424"/>
      <c r="B709" s="23"/>
      <c r="C709" s="8"/>
      <c r="D709" s="17"/>
      <c r="E709" s="30"/>
      <c r="F709" s="30"/>
      <c r="BF709" s="8"/>
    </row>
    <row r="710" spans="1:58" hidden="1" x14ac:dyDescent="0.25">
      <c r="A710" s="424"/>
      <c r="B710" s="23"/>
      <c r="C710" s="8"/>
      <c r="D710" s="17"/>
      <c r="E710" s="30"/>
      <c r="F710" s="30"/>
      <c r="BF710" s="8"/>
    </row>
    <row r="711" spans="1:58" hidden="1" x14ac:dyDescent="0.25">
      <c r="A711" s="424"/>
      <c r="B711" s="23"/>
      <c r="C711" s="8"/>
      <c r="D711" s="17"/>
      <c r="E711" s="30"/>
      <c r="F711" s="30"/>
      <c r="BF711" s="8"/>
    </row>
    <row r="712" spans="1:58" hidden="1" x14ac:dyDescent="0.25">
      <c r="A712" s="424"/>
      <c r="B712" s="23"/>
      <c r="C712" s="8"/>
      <c r="D712" s="17"/>
      <c r="E712" s="30"/>
      <c r="F712" s="30"/>
      <c r="BF712" s="8"/>
    </row>
    <row r="713" spans="1:58" hidden="1" x14ac:dyDescent="0.25">
      <c r="A713" s="424"/>
      <c r="B713" s="23"/>
      <c r="C713" s="8"/>
      <c r="D713" s="17"/>
      <c r="E713" s="30"/>
      <c r="F713" s="30"/>
      <c r="BF713" s="8"/>
    </row>
    <row r="714" spans="1:58" hidden="1" x14ac:dyDescent="0.25">
      <c r="A714" s="424"/>
      <c r="B714" s="23"/>
      <c r="C714" s="8"/>
      <c r="D714" s="17"/>
      <c r="E714" s="30"/>
      <c r="F714" s="30"/>
      <c r="BF714" s="8"/>
    </row>
    <row r="715" spans="1:58" hidden="1" x14ac:dyDescent="0.25">
      <c r="A715" s="424"/>
      <c r="B715" s="23"/>
      <c r="C715" s="8"/>
      <c r="D715" s="17"/>
      <c r="E715" s="30"/>
      <c r="F715" s="30"/>
      <c r="BF715" s="8"/>
    </row>
    <row r="716" spans="1:58" hidden="1" x14ac:dyDescent="0.25">
      <c r="A716" s="424"/>
      <c r="B716" s="23"/>
      <c r="C716" s="8"/>
      <c r="D716" s="17"/>
      <c r="E716" s="30"/>
      <c r="F716" s="30"/>
      <c r="BF716" s="8"/>
    </row>
    <row r="717" spans="1:58" hidden="1" x14ac:dyDescent="0.25">
      <c r="A717" s="424"/>
      <c r="B717" s="23"/>
      <c r="C717" s="8"/>
      <c r="D717" s="17"/>
      <c r="E717" s="30"/>
      <c r="F717" s="30"/>
      <c r="BF717" s="8"/>
    </row>
    <row r="718" spans="1:58" hidden="1" x14ac:dyDescent="0.25">
      <c r="A718" s="424"/>
      <c r="B718" s="23"/>
      <c r="C718" s="8"/>
      <c r="D718" s="17"/>
      <c r="E718" s="30"/>
      <c r="F718" s="30"/>
      <c r="BF718" s="8"/>
    </row>
    <row r="719" spans="1:58" hidden="1" x14ac:dyDescent="0.25">
      <c r="A719" s="424"/>
      <c r="B719" s="23"/>
      <c r="C719" s="8"/>
      <c r="D719" s="17"/>
      <c r="E719" s="30"/>
      <c r="F719" s="30"/>
      <c r="BF719" s="8"/>
    </row>
    <row r="720" spans="1:58" hidden="1" x14ac:dyDescent="0.25">
      <c r="A720" s="424"/>
      <c r="B720" s="23"/>
      <c r="C720" s="8"/>
      <c r="D720" s="17"/>
      <c r="E720" s="30"/>
      <c r="F720" s="30"/>
      <c r="BF720" s="8"/>
    </row>
    <row r="721" spans="1:58" hidden="1" x14ac:dyDescent="0.25">
      <c r="A721" s="424"/>
      <c r="B721" s="23"/>
      <c r="C721" s="8"/>
      <c r="D721" s="17"/>
      <c r="E721" s="30"/>
      <c r="F721" s="30"/>
      <c r="BF721" s="8"/>
    </row>
    <row r="722" spans="1:58" hidden="1" x14ac:dyDescent="0.25">
      <c r="A722" s="424"/>
      <c r="B722" s="23"/>
      <c r="C722" s="8"/>
      <c r="D722" s="17"/>
      <c r="E722" s="30"/>
      <c r="F722" s="30"/>
      <c r="BF722" s="8"/>
    </row>
    <row r="723" spans="1:58" hidden="1" x14ac:dyDescent="0.25">
      <c r="A723" s="424"/>
      <c r="B723" s="23"/>
      <c r="C723" s="8"/>
      <c r="D723" s="17"/>
      <c r="E723" s="30"/>
      <c r="F723" s="30"/>
      <c r="BF723" s="8"/>
    </row>
    <row r="724" spans="1:58" hidden="1" x14ac:dyDescent="0.25">
      <c r="A724" s="424"/>
      <c r="B724" s="23"/>
      <c r="C724" s="8"/>
      <c r="D724" s="17"/>
      <c r="E724" s="30"/>
      <c r="F724" s="30"/>
      <c r="BF724" s="8"/>
    </row>
    <row r="725" spans="1:58" hidden="1" x14ac:dyDescent="0.25">
      <c r="A725" s="424"/>
      <c r="B725" s="23"/>
      <c r="C725" s="8"/>
      <c r="D725" s="17"/>
      <c r="E725" s="30"/>
      <c r="F725" s="30"/>
      <c r="BF725" s="8"/>
    </row>
    <row r="726" spans="1:58" hidden="1" x14ac:dyDescent="0.25">
      <c r="A726" s="424"/>
      <c r="B726" s="23"/>
      <c r="C726" s="8"/>
      <c r="D726" s="17"/>
      <c r="E726" s="30"/>
      <c r="F726" s="30"/>
      <c r="BF726" s="8"/>
    </row>
    <row r="727" spans="1:58" hidden="1" x14ac:dyDescent="0.25">
      <c r="A727" s="424"/>
      <c r="B727" s="23"/>
      <c r="C727" s="8"/>
      <c r="D727" s="17"/>
      <c r="E727" s="30"/>
      <c r="F727" s="30"/>
      <c r="BF727" s="8"/>
    </row>
    <row r="728" spans="1:58" hidden="1" x14ac:dyDescent="0.25">
      <c r="A728" s="424"/>
      <c r="B728" s="23"/>
      <c r="C728" s="8"/>
      <c r="D728" s="17"/>
      <c r="E728" s="30"/>
      <c r="F728" s="30"/>
      <c r="BF728" s="8"/>
    </row>
    <row r="729" spans="1:58" hidden="1" x14ac:dyDescent="0.25">
      <c r="A729" s="424"/>
      <c r="B729" s="23"/>
      <c r="C729" s="8"/>
      <c r="D729" s="17"/>
      <c r="E729" s="30"/>
      <c r="F729" s="30"/>
      <c r="BF729" s="8"/>
    </row>
    <row r="730" spans="1:58" hidden="1" x14ac:dyDescent="0.25">
      <c r="A730" s="424"/>
      <c r="B730" s="23"/>
      <c r="C730" s="8"/>
      <c r="D730" s="17"/>
      <c r="E730" s="30"/>
      <c r="F730" s="30"/>
      <c r="BF730" s="8"/>
    </row>
    <row r="731" spans="1:58" hidden="1" x14ac:dyDescent="0.25">
      <c r="A731" s="424"/>
      <c r="B731" s="23"/>
      <c r="C731" s="8"/>
      <c r="D731" s="17"/>
      <c r="E731" s="30"/>
      <c r="F731" s="30"/>
      <c r="BF731" s="8"/>
    </row>
    <row r="732" spans="1:58" hidden="1" x14ac:dyDescent="0.25">
      <c r="A732" s="424"/>
      <c r="B732" s="23"/>
      <c r="C732" s="8"/>
      <c r="D732" s="17"/>
      <c r="E732" s="30"/>
      <c r="F732" s="30"/>
      <c r="BF732" s="8"/>
    </row>
    <row r="733" spans="1:58" hidden="1" x14ac:dyDescent="0.25">
      <c r="A733" s="424"/>
      <c r="B733" s="23"/>
      <c r="C733" s="8"/>
      <c r="D733" s="17"/>
      <c r="E733" s="30"/>
      <c r="F733" s="30"/>
      <c r="BF733" s="8"/>
    </row>
    <row r="734" spans="1:58" hidden="1" x14ac:dyDescent="0.25">
      <c r="A734" s="424"/>
      <c r="B734" s="23"/>
      <c r="C734" s="8"/>
      <c r="D734" s="17"/>
      <c r="E734" s="30"/>
      <c r="F734" s="30"/>
      <c r="BF734" s="8"/>
    </row>
    <row r="735" spans="1:58" hidden="1" x14ac:dyDescent="0.25">
      <c r="A735" s="424"/>
      <c r="B735" s="23"/>
      <c r="C735" s="8"/>
      <c r="D735" s="17"/>
      <c r="E735" s="30"/>
      <c r="F735" s="30"/>
      <c r="BF735" s="8"/>
    </row>
    <row r="736" spans="1:58" hidden="1" x14ac:dyDescent="0.25">
      <c r="A736" s="424"/>
      <c r="B736" s="23"/>
      <c r="C736" s="8"/>
      <c r="D736" s="17"/>
      <c r="E736" s="30"/>
      <c r="F736" s="30"/>
      <c r="BF736" s="8"/>
    </row>
    <row r="737" spans="1:58" hidden="1" x14ac:dyDescent="0.25">
      <c r="A737" s="424"/>
      <c r="B737" s="23"/>
      <c r="C737" s="8"/>
      <c r="D737" s="17"/>
      <c r="E737" s="30"/>
      <c r="F737" s="30"/>
      <c r="BF737" s="8"/>
    </row>
    <row r="738" spans="1:58" hidden="1" x14ac:dyDescent="0.25">
      <c r="A738" s="424"/>
      <c r="B738" s="23"/>
      <c r="C738" s="8"/>
      <c r="D738" s="17"/>
      <c r="E738" s="30"/>
      <c r="F738" s="30"/>
      <c r="BF738" s="8"/>
    </row>
    <row r="739" spans="1:58" hidden="1" x14ac:dyDescent="0.25">
      <c r="A739" s="424"/>
      <c r="B739" s="23"/>
      <c r="C739" s="8"/>
      <c r="D739" s="17"/>
      <c r="E739" s="30"/>
      <c r="F739" s="30"/>
      <c r="BF739" s="8"/>
    </row>
    <row r="740" spans="1:58" hidden="1" x14ac:dyDescent="0.25">
      <c r="A740" s="424"/>
      <c r="B740" s="23"/>
      <c r="C740" s="8"/>
      <c r="D740" s="17"/>
      <c r="E740" s="30"/>
      <c r="F740" s="30"/>
      <c r="BF740" s="8"/>
    </row>
    <row r="741" spans="1:58" hidden="1" x14ac:dyDescent="0.25">
      <c r="A741" s="424"/>
      <c r="B741" s="23"/>
      <c r="C741" s="8"/>
      <c r="D741" s="17"/>
      <c r="E741" s="30"/>
      <c r="F741" s="30"/>
      <c r="BF741" s="8"/>
    </row>
    <row r="742" spans="1:58" hidden="1" x14ac:dyDescent="0.25">
      <c r="A742" s="424"/>
      <c r="B742" s="23"/>
      <c r="C742" s="8"/>
      <c r="D742" s="17"/>
      <c r="E742" s="30"/>
      <c r="F742" s="30"/>
      <c r="BF742" s="8"/>
    </row>
    <row r="743" spans="1:58" hidden="1" x14ac:dyDescent="0.25">
      <c r="A743" s="424"/>
      <c r="B743" s="23"/>
      <c r="C743" s="8"/>
      <c r="D743" s="17"/>
      <c r="E743" s="30"/>
      <c r="F743" s="30"/>
      <c r="BF743" s="8"/>
    </row>
    <row r="744" spans="1:58" hidden="1" x14ac:dyDescent="0.25">
      <c r="A744" s="424"/>
      <c r="B744" s="23"/>
      <c r="C744" s="8"/>
      <c r="D744" s="17"/>
      <c r="E744" s="30"/>
      <c r="F744" s="30"/>
      <c r="BF744" s="8"/>
    </row>
    <row r="745" spans="1:58" hidden="1" x14ac:dyDescent="0.25">
      <c r="A745" s="424"/>
      <c r="B745" s="23"/>
      <c r="C745" s="8"/>
      <c r="D745" s="17"/>
      <c r="E745" s="30"/>
      <c r="F745" s="30"/>
      <c r="BF745" s="8"/>
    </row>
    <row r="746" spans="1:58" hidden="1" x14ac:dyDescent="0.25">
      <c r="A746" s="424"/>
      <c r="B746" s="23"/>
      <c r="C746" s="8"/>
      <c r="D746" s="17"/>
      <c r="E746" s="30"/>
      <c r="F746" s="30"/>
      <c r="BF746" s="8"/>
    </row>
    <row r="747" spans="1:58" hidden="1" x14ac:dyDescent="0.25">
      <c r="A747" s="424"/>
      <c r="B747" s="23"/>
      <c r="C747" s="8"/>
      <c r="D747" s="17"/>
      <c r="E747" s="30"/>
      <c r="F747" s="30"/>
      <c r="BF747" s="8"/>
    </row>
    <row r="748" spans="1:58" hidden="1" x14ac:dyDescent="0.25">
      <c r="A748" s="424"/>
      <c r="B748" s="23"/>
      <c r="C748" s="8"/>
      <c r="D748" s="17"/>
      <c r="E748" s="30"/>
      <c r="F748" s="30"/>
      <c r="BF748" s="8"/>
    </row>
    <row r="749" spans="1:58" hidden="1" x14ac:dyDescent="0.25">
      <c r="A749" s="424"/>
      <c r="B749" s="23"/>
      <c r="C749" s="8"/>
      <c r="D749" s="17"/>
      <c r="E749" s="30"/>
      <c r="F749" s="30"/>
      <c r="BF749" s="8"/>
    </row>
    <row r="750" spans="1:58" hidden="1" x14ac:dyDescent="0.25">
      <c r="A750" s="424"/>
      <c r="B750" s="23"/>
      <c r="C750" s="8"/>
      <c r="D750" s="17"/>
      <c r="E750" s="30"/>
      <c r="F750" s="30"/>
      <c r="BF750" s="8"/>
    </row>
    <row r="751" spans="1:58" hidden="1" x14ac:dyDescent="0.25">
      <c r="A751" s="424"/>
      <c r="B751" s="23"/>
      <c r="C751" s="8"/>
      <c r="D751" s="17"/>
      <c r="E751" s="30"/>
      <c r="F751" s="30"/>
      <c r="BF751" s="8"/>
    </row>
    <row r="752" spans="1:58" hidden="1" x14ac:dyDescent="0.25">
      <c r="A752" s="424"/>
      <c r="B752" s="23"/>
      <c r="C752" s="8"/>
      <c r="D752" s="17"/>
      <c r="E752" s="30"/>
      <c r="F752" s="30"/>
      <c r="BF752" s="8"/>
    </row>
    <row r="753" spans="1:58" hidden="1" x14ac:dyDescent="0.25">
      <c r="A753" s="424"/>
      <c r="B753" s="23"/>
      <c r="C753" s="8"/>
      <c r="D753" s="17"/>
      <c r="E753" s="30"/>
      <c r="F753" s="30"/>
      <c r="BF753" s="8"/>
    </row>
    <row r="754" spans="1:58" hidden="1" x14ac:dyDescent="0.25">
      <c r="A754" s="424"/>
      <c r="B754" s="23"/>
      <c r="C754" s="8"/>
      <c r="D754" s="17"/>
      <c r="E754" s="30"/>
      <c r="F754" s="30"/>
      <c r="BF754" s="8"/>
    </row>
    <row r="755" spans="1:58" hidden="1" x14ac:dyDescent="0.25">
      <c r="A755" s="424"/>
      <c r="B755" s="23"/>
      <c r="C755" s="8"/>
      <c r="D755" s="17"/>
      <c r="E755" s="30"/>
      <c r="F755" s="30"/>
      <c r="BF755" s="8"/>
    </row>
    <row r="756" spans="1:58" hidden="1" x14ac:dyDescent="0.25">
      <c r="A756" s="424"/>
      <c r="B756" s="23"/>
      <c r="C756" s="8"/>
      <c r="D756" s="17"/>
      <c r="E756" s="30"/>
      <c r="F756" s="30"/>
      <c r="BF756" s="8"/>
    </row>
    <row r="757" spans="1:58" hidden="1" x14ac:dyDescent="0.25">
      <c r="A757" s="424"/>
      <c r="B757" s="23"/>
      <c r="C757" s="8"/>
      <c r="D757" s="17"/>
      <c r="E757" s="30"/>
      <c r="F757" s="30"/>
      <c r="BF757" s="8"/>
    </row>
    <row r="758" spans="1:58" hidden="1" x14ac:dyDescent="0.25">
      <c r="A758" s="424"/>
      <c r="B758" s="23"/>
      <c r="C758" s="8"/>
      <c r="D758" s="17"/>
      <c r="E758" s="30"/>
      <c r="F758" s="30"/>
      <c r="BF758" s="8"/>
    </row>
    <row r="759" spans="1:58" hidden="1" x14ac:dyDescent="0.25">
      <c r="A759" s="424"/>
      <c r="B759" s="23"/>
      <c r="C759" s="8"/>
      <c r="D759" s="17"/>
      <c r="E759" s="30"/>
      <c r="F759" s="30"/>
      <c r="BF759" s="8"/>
    </row>
    <row r="760" spans="1:58" hidden="1" x14ac:dyDescent="0.25">
      <c r="A760" s="424"/>
      <c r="B760" s="23"/>
      <c r="C760" s="8"/>
      <c r="D760" s="17"/>
      <c r="E760" s="30"/>
      <c r="F760" s="30"/>
      <c r="BF760" s="8"/>
    </row>
    <row r="761" spans="1:58" hidden="1" x14ac:dyDescent="0.25">
      <c r="A761" s="424"/>
      <c r="B761" s="23"/>
      <c r="C761" s="8"/>
      <c r="D761" s="17"/>
      <c r="E761" s="30"/>
      <c r="F761" s="30"/>
      <c r="BF761" s="8"/>
    </row>
    <row r="762" spans="1:58" hidden="1" x14ac:dyDescent="0.25">
      <c r="A762" s="424"/>
      <c r="B762" s="23"/>
      <c r="C762" s="8"/>
      <c r="D762" s="17"/>
      <c r="E762" s="30"/>
      <c r="F762" s="30"/>
      <c r="BF762" s="8"/>
    </row>
    <row r="763" spans="1:58" hidden="1" x14ac:dyDescent="0.25">
      <c r="A763" s="424"/>
      <c r="B763" s="23"/>
      <c r="C763" s="8"/>
      <c r="D763" s="17"/>
      <c r="E763" s="30"/>
      <c r="F763" s="30"/>
      <c r="BF763" s="8"/>
    </row>
    <row r="764" spans="1:58" hidden="1" x14ac:dyDescent="0.25">
      <c r="A764" s="424"/>
      <c r="B764" s="23"/>
      <c r="C764" s="8"/>
      <c r="D764" s="17"/>
      <c r="E764" s="30"/>
      <c r="F764" s="30"/>
      <c r="BF764" s="8"/>
    </row>
    <row r="765" spans="1:58" hidden="1" x14ac:dyDescent="0.25">
      <c r="A765" s="424"/>
      <c r="B765" s="23"/>
      <c r="C765" s="8"/>
      <c r="D765" s="17"/>
      <c r="E765" s="30"/>
      <c r="F765" s="30"/>
      <c r="BF765" s="8"/>
    </row>
    <row r="766" spans="1:58" hidden="1" x14ac:dyDescent="0.25">
      <c r="A766" s="424"/>
      <c r="B766" s="23"/>
      <c r="C766" s="8"/>
      <c r="D766" s="17"/>
      <c r="E766" s="30"/>
      <c r="F766" s="30"/>
      <c r="BF766" s="8"/>
    </row>
    <row r="767" spans="1:58" hidden="1" x14ac:dyDescent="0.25">
      <c r="A767" s="424"/>
      <c r="B767" s="23"/>
      <c r="C767" s="8"/>
      <c r="D767" s="17"/>
      <c r="E767" s="30"/>
      <c r="F767" s="30"/>
      <c r="BF767" s="8"/>
    </row>
    <row r="768" spans="1:58" hidden="1" x14ac:dyDescent="0.25">
      <c r="A768" s="424"/>
      <c r="B768" s="23"/>
      <c r="C768" s="8"/>
      <c r="D768" s="17"/>
      <c r="E768" s="30"/>
      <c r="F768" s="30"/>
      <c r="BF768" s="8"/>
    </row>
    <row r="769" spans="1:58" hidden="1" x14ac:dyDescent="0.25">
      <c r="A769" s="424"/>
      <c r="B769" s="23"/>
      <c r="C769" s="8"/>
      <c r="D769" s="17"/>
      <c r="E769" s="30"/>
      <c r="F769" s="30"/>
      <c r="BF769" s="8"/>
    </row>
    <row r="770" spans="1:58" hidden="1" x14ac:dyDescent="0.25">
      <c r="A770" s="424"/>
      <c r="B770" s="23"/>
      <c r="C770" s="8"/>
      <c r="D770" s="17"/>
      <c r="E770" s="30"/>
      <c r="F770" s="30"/>
      <c r="BF770" s="8"/>
    </row>
    <row r="771" spans="1:58" hidden="1" x14ac:dyDescent="0.25">
      <c r="A771" s="424"/>
      <c r="B771" s="23"/>
      <c r="C771" s="8"/>
      <c r="D771" s="17"/>
      <c r="E771" s="30"/>
      <c r="F771" s="30"/>
      <c r="BF771" s="8"/>
    </row>
    <row r="772" spans="1:58" hidden="1" x14ac:dyDescent="0.25">
      <c r="A772" s="424"/>
      <c r="B772" s="23"/>
      <c r="C772" s="8"/>
      <c r="D772" s="17"/>
      <c r="E772" s="30"/>
      <c r="F772" s="30"/>
      <c r="BF772" s="8"/>
    </row>
    <row r="773" spans="1:58" hidden="1" x14ac:dyDescent="0.25">
      <c r="A773" s="424"/>
      <c r="B773" s="23"/>
      <c r="C773" s="8"/>
      <c r="D773" s="17"/>
      <c r="E773" s="30"/>
      <c r="F773" s="30"/>
      <c r="BF773" s="8"/>
    </row>
    <row r="774" spans="1:58" hidden="1" x14ac:dyDescent="0.25">
      <c r="A774" s="424"/>
      <c r="B774" s="23"/>
      <c r="C774" s="8"/>
      <c r="D774" s="17"/>
      <c r="E774" s="30"/>
      <c r="F774" s="30"/>
      <c r="BF774" s="8"/>
    </row>
    <row r="775" spans="1:58" hidden="1" x14ac:dyDescent="0.25">
      <c r="A775" s="424"/>
      <c r="B775" s="23"/>
      <c r="C775" s="8"/>
      <c r="D775" s="17"/>
      <c r="E775" s="30"/>
      <c r="F775" s="30"/>
      <c r="BF775" s="8"/>
    </row>
    <row r="776" spans="1:58" hidden="1" x14ac:dyDescent="0.25">
      <c r="A776" s="424"/>
      <c r="B776" s="23"/>
      <c r="C776" s="8"/>
      <c r="D776" s="17"/>
      <c r="E776" s="30"/>
      <c r="F776" s="30"/>
      <c r="BF776" s="8"/>
    </row>
    <row r="777" spans="1:58" hidden="1" x14ac:dyDescent="0.25">
      <c r="A777" s="424"/>
      <c r="B777" s="23"/>
      <c r="C777" s="8"/>
      <c r="D777" s="17"/>
      <c r="E777" s="30"/>
      <c r="F777" s="30"/>
      <c r="BF777" s="8"/>
    </row>
    <row r="778" spans="1:58" hidden="1" x14ac:dyDescent="0.25">
      <c r="A778" s="424"/>
      <c r="B778" s="23"/>
      <c r="C778" s="8"/>
      <c r="D778" s="17"/>
      <c r="E778" s="30"/>
      <c r="F778" s="30"/>
      <c r="BF778" s="8"/>
    </row>
    <row r="779" spans="1:58" hidden="1" x14ac:dyDescent="0.25">
      <c r="A779" s="424"/>
      <c r="B779" s="23"/>
      <c r="C779" s="8"/>
      <c r="D779" s="17"/>
      <c r="E779" s="30"/>
      <c r="F779" s="30"/>
      <c r="BF779" s="8"/>
    </row>
    <row r="780" spans="1:58" hidden="1" x14ac:dyDescent="0.25">
      <c r="A780" s="424"/>
      <c r="B780" s="23"/>
      <c r="C780" s="8"/>
      <c r="D780" s="17"/>
      <c r="E780" s="30"/>
      <c r="F780" s="30"/>
      <c r="BF780" s="8"/>
    </row>
    <row r="781" spans="1:58" hidden="1" x14ac:dyDescent="0.25">
      <c r="A781" s="424"/>
      <c r="B781" s="23"/>
      <c r="C781" s="8"/>
      <c r="D781" s="17"/>
      <c r="E781" s="30"/>
      <c r="F781" s="30"/>
      <c r="BF781" s="8"/>
    </row>
    <row r="782" spans="1:58" hidden="1" x14ac:dyDescent="0.25">
      <c r="A782" s="424"/>
      <c r="B782" s="23"/>
      <c r="C782" s="8"/>
      <c r="D782" s="17"/>
      <c r="E782" s="30"/>
      <c r="F782" s="30"/>
      <c r="BF782" s="8"/>
    </row>
    <row r="783" spans="1:58" hidden="1" x14ac:dyDescent="0.25">
      <c r="A783" s="424"/>
      <c r="B783" s="23"/>
      <c r="C783" s="8"/>
      <c r="D783" s="17"/>
      <c r="E783" s="30"/>
      <c r="F783" s="30"/>
      <c r="BF783" s="8"/>
    </row>
    <row r="784" spans="1:58" hidden="1" x14ac:dyDescent="0.25">
      <c r="A784" s="424"/>
      <c r="B784" s="23"/>
      <c r="C784" s="8"/>
      <c r="D784" s="17"/>
      <c r="E784" s="30"/>
      <c r="F784" s="30"/>
      <c r="BF784" s="8"/>
    </row>
    <row r="785" spans="1:58" hidden="1" x14ac:dyDescent="0.25">
      <c r="A785" s="424"/>
      <c r="B785" s="23"/>
      <c r="C785" s="8"/>
      <c r="D785" s="17"/>
      <c r="E785" s="30"/>
      <c r="F785" s="30"/>
      <c r="BF785" s="8"/>
    </row>
    <row r="786" spans="1:58" hidden="1" x14ac:dyDescent="0.25">
      <c r="A786" s="424"/>
      <c r="B786" s="23"/>
      <c r="C786" s="8"/>
      <c r="D786" s="17"/>
      <c r="E786" s="30"/>
      <c r="F786" s="30"/>
      <c r="BF786" s="8"/>
    </row>
    <row r="787" spans="1:58" hidden="1" x14ac:dyDescent="0.25">
      <c r="A787" s="424"/>
      <c r="B787" s="23"/>
      <c r="C787" s="8"/>
      <c r="D787" s="17"/>
      <c r="E787" s="30"/>
      <c r="F787" s="30"/>
      <c r="BF787" s="8"/>
    </row>
    <row r="788" spans="1:58" hidden="1" x14ac:dyDescent="0.25">
      <c r="A788" s="424"/>
      <c r="B788" s="23"/>
      <c r="C788" s="8"/>
      <c r="D788" s="17"/>
      <c r="E788" s="30"/>
      <c r="F788" s="30"/>
      <c r="BF788" s="8"/>
    </row>
    <row r="789" spans="1:58" hidden="1" x14ac:dyDescent="0.25">
      <c r="A789" s="424"/>
      <c r="B789" s="23"/>
      <c r="C789" s="8"/>
      <c r="D789" s="17"/>
      <c r="E789" s="30"/>
      <c r="F789" s="30"/>
      <c r="BF789" s="8"/>
    </row>
    <row r="790" spans="1:58" hidden="1" x14ac:dyDescent="0.25">
      <c r="A790" s="424"/>
      <c r="B790" s="23"/>
      <c r="C790" s="8"/>
      <c r="D790" s="17"/>
      <c r="E790" s="30"/>
      <c r="F790" s="30"/>
      <c r="BF790" s="8"/>
    </row>
    <row r="791" spans="1:58" hidden="1" x14ac:dyDescent="0.25">
      <c r="A791" s="424"/>
      <c r="B791" s="23"/>
      <c r="C791" s="8"/>
      <c r="D791" s="17"/>
      <c r="E791" s="30"/>
      <c r="F791" s="30"/>
      <c r="BF791" s="8"/>
    </row>
    <row r="792" spans="1:58" hidden="1" x14ac:dyDescent="0.25">
      <c r="A792" s="424"/>
      <c r="B792" s="23"/>
      <c r="C792" s="8"/>
      <c r="D792" s="17"/>
      <c r="E792" s="30"/>
      <c r="F792" s="30"/>
      <c r="BF792" s="8"/>
    </row>
    <row r="793" spans="1:58" hidden="1" x14ac:dyDescent="0.25">
      <c r="A793" s="424"/>
      <c r="B793" s="23"/>
      <c r="C793" s="8"/>
      <c r="D793" s="17"/>
      <c r="E793" s="30"/>
      <c r="F793" s="30"/>
      <c r="BF793" s="8"/>
    </row>
    <row r="794" spans="1:58" hidden="1" x14ac:dyDescent="0.25">
      <c r="A794" s="424"/>
      <c r="B794" s="23"/>
      <c r="C794" s="8"/>
      <c r="D794" s="17"/>
      <c r="E794" s="30"/>
      <c r="F794" s="30"/>
      <c r="BF794" s="8"/>
    </row>
    <row r="795" spans="1:58" hidden="1" x14ac:dyDescent="0.25">
      <c r="A795" s="424"/>
      <c r="B795" s="23"/>
      <c r="C795" s="8"/>
      <c r="D795" s="17"/>
      <c r="E795" s="30"/>
      <c r="F795" s="30"/>
      <c r="BF795" s="8"/>
    </row>
    <row r="796" spans="1:58" hidden="1" x14ac:dyDescent="0.25">
      <c r="A796" s="424"/>
      <c r="B796" s="23"/>
      <c r="C796" s="8"/>
      <c r="D796" s="17"/>
      <c r="E796" s="30"/>
      <c r="F796" s="30"/>
      <c r="BF796" s="8"/>
    </row>
    <row r="797" spans="1:58" hidden="1" x14ac:dyDescent="0.25">
      <c r="A797" s="424"/>
      <c r="B797" s="23"/>
      <c r="C797" s="8"/>
      <c r="D797" s="17"/>
      <c r="E797" s="30"/>
      <c r="F797" s="30"/>
      <c r="BF797" s="8"/>
    </row>
    <row r="798" spans="1:58" hidden="1" x14ac:dyDescent="0.25">
      <c r="A798" s="424"/>
      <c r="B798" s="23"/>
      <c r="C798" s="8"/>
      <c r="D798" s="17"/>
      <c r="E798" s="30"/>
      <c r="F798" s="30"/>
      <c r="BF798" s="8"/>
    </row>
    <row r="799" spans="1:58" hidden="1" x14ac:dyDescent="0.25">
      <c r="A799" s="424"/>
      <c r="B799" s="23"/>
      <c r="C799" s="8"/>
      <c r="D799" s="17"/>
      <c r="E799" s="30"/>
      <c r="F799" s="30"/>
      <c r="BF799" s="8"/>
    </row>
    <row r="800" spans="1:58" hidden="1" x14ac:dyDescent="0.25">
      <c r="A800" s="424"/>
      <c r="B800" s="23"/>
      <c r="C800" s="8"/>
      <c r="D800" s="17"/>
      <c r="E800" s="30"/>
      <c r="F800" s="30"/>
      <c r="BF800" s="8"/>
    </row>
    <row r="801" spans="1:58" hidden="1" x14ac:dyDescent="0.25">
      <c r="A801" s="424"/>
      <c r="B801" s="23"/>
      <c r="C801" s="8"/>
      <c r="D801" s="17"/>
      <c r="E801" s="30"/>
      <c r="F801" s="30"/>
      <c r="BF801" s="8"/>
    </row>
    <row r="802" spans="1:58" hidden="1" x14ac:dyDescent="0.25">
      <c r="A802" s="424"/>
      <c r="B802" s="23"/>
      <c r="C802" s="8"/>
      <c r="D802" s="17"/>
      <c r="E802" s="30"/>
      <c r="F802" s="30"/>
      <c r="BF802" s="8"/>
    </row>
    <row r="803" spans="1:58" hidden="1" x14ac:dyDescent="0.25">
      <c r="A803" s="424"/>
      <c r="B803" s="23"/>
      <c r="C803" s="8"/>
      <c r="D803" s="17"/>
      <c r="E803" s="30"/>
      <c r="F803" s="30"/>
      <c r="BF803" s="8"/>
    </row>
    <row r="804" spans="1:58" hidden="1" x14ac:dyDescent="0.25">
      <c r="A804" s="424"/>
      <c r="B804" s="23"/>
      <c r="C804" s="8"/>
      <c r="D804" s="17"/>
      <c r="E804" s="30"/>
      <c r="F804" s="30"/>
      <c r="BF804" s="8"/>
    </row>
    <row r="805" spans="1:58" hidden="1" x14ac:dyDescent="0.25">
      <c r="A805" s="424"/>
      <c r="B805" s="23"/>
      <c r="C805" s="8"/>
      <c r="D805" s="17"/>
      <c r="E805" s="30"/>
      <c r="F805" s="30"/>
      <c r="BF805" s="8"/>
    </row>
    <row r="806" spans="1:58" hidden="1" x14ac:dyDescent="0.25">
      <c r="A806" s="424"/>
      <c r="B806" s="23"/>
      <c r="C806" s="8"/>
      <c r="D806" s="17"/>
      <c r="E806" s="30"/>
      <c r="F806" s="30"/>
      <c r="BF806" s="8"/>
    </row>
    <row r="807" spans="1:58" hidden="1" x14ac:dyDescent="0.25">
      <c r="A807" s="424"/>
      <c r="B807" s="23"/>
      <c r="C807" s="8"/>
      <c r="D807" s="17"/>
      <c r="E807" s="30"/>
      <c r="F807" s="30"/>
      <c r="BF807" s="8"/>
    </row>
    <row r="808" spans="1:58" hidden="1" x14ac:dyDescent="0.25">
      <c r="A808" s="424"/>
      <c r="B808" s="23"/>
      <c r="C808" s="8"/>
      <c r="D808" s="17"/>
      <c r="E808" s="30"/>
      <c r="F808" s="30"/>
      <c r="BF808" s="8"/>
    </row>
    <row r="809" spans="1:58" hidden="1" x14ac:dyDescent="0.25">
      <c r="A809" s="424"/>
      <c r="B809" s="23"/>
      <c r="C809" s="8"/>
      <c r="D809" s="17"/>
      <c r="E809" s="30"/>
      <c r="F809" s="30"/>
      <c r="BF809" s="8"/>
    </row>
    <row r="810" spans="1:58" hidden="1" x14ac:dyDescent="0.25">
      <c r="A810" s="424"/>
      <c r="B810" s="23"/>
      <c r="C810" s="8"/>
      <c r="D810" s="17"/>
      <c r="E810" s="30"/>
      <c r="F810" s="30"/>
      <c r="BF810" s="8"/>
    </row>
    <row r="811" spans="1:58" hidden="1" x14ac:dyDescent="0.25">
      <c r="A811" s="424"/>
      <c r="B811" s="23"/>
      <c r="C811" s="8"/>
      <c r="D811" s="17"/>
      <c r="E811" s="30"/>
      <c r="F811" s="30"/>
      <c r="BF811" s="8"/>
    </row>
    <row r="812" spans="1:58" hidden="1" x14ac:dyDescent="0.25">
      <c r="A812" s="424"/>
      <c r="B812" s="23"/>
      <c r="C812" s="8"/>
      <c r="D812" s="17"/>
      <c r="E812" s="30"/>
      <c r="F812" s="30"/>
      <c r="BF812" s="8"/>
    </row>
    <row r="813" spans="1:58" hidden="1" x14ac:dyDescent="0.25">
      <c r="A813" s="424"/>
      <c r="B813" s="23"/>
      <c r="C813" s="8"/>
      <c r="D813" s="17"/>
      <c r="E813" s="30"/>
      <c r="F813" s="30"/>
      <c r="BF813" s="8"/>
    </row>
    <row r="814" spans="1:58" hidden="1" x14ac:dyDescent="0.25">
      <c r="A814" s="424"/>
      <c r="B814" s="23"/>
      <c r="C814" s="8"/>
      <c r="D814" s="17"/>
      <c r="E814" s="30"/>
      <c r="F814" s="30"/>
      <c r="BF814" s="8"/>
    </row>
    <row r="815" spans="1:58" hidden="1" x14ac:dyDescent="0.25">
      <c r="A815" s="424"/>
      <c r="B815" s="23"/>
      <c r="C815" s="8"/>
      <c r="D815" s="17"/>
      <c r="E815" s="30"/>
      <c r="F815" s="30"/>
      <c r="BF815" s="8"/>
    </row>
    <row r="816" spans="1:58" hidden="1" x14ac:dyDescent="0.25">
      <c r="A816" s="424"/>
      <c r="B816" s="23"/>
      <c r="C816" s="8"/>
      <c r="D816" s="17"/>
      <c r="E816" s="30"/>
      <c r="F816" s="30"/>
      <c r="BF816" s="8"/>
    </row>
    <row r="817" spans="1:58" hidden="1" x14ac:dyDescent="0.25">
      <c r="A817" s="424"/>
      <c r="B817" s="23"/>
      <c r="C817" s="8"/>
      <c r="D817" s="17"/>
      <c r="E817" s="30"/>
      <c r="F817" s="30"/>
      <c r="BF817" s="8"/>
    </row>
    <row r="818" spans="1:58" hidden="1" x14ac:dyDescent="0.25">
      <c r="A818" s="424"/>
      <c r="B818" s="23"/>
      <c r="C818" s="8"/>
      <c r="D818" s="17"/>
      <c r="E818" s="30"/>
      <c r="F818" s="30"/>
      <c r="BF818" s="8"/>
    </row>
    <row r="819" spans="1:58" hidden="1" x14ac:dyDescent="0.25">
      <c r="A819" s="424"/>
      <c r="B819" s="23"/>
      <c r="C819" s="8"/>
      <c r="D819" s="17"/>
      <c r="E819" s="30"/>
      <c r="F819" s="30"/>
      <c r="BF819" s="8"/>
    </row>
    <row r="820" spans="1:58" hidden="1" x14ac:dyDescent="0.25">
      <c r="A820" s="424"/>
      <c r="B820" s="23"/>
      <c r="C820" s="8"/>
      <c r="D820" s="17"/>
      <c r="E820" s="30"/>
      <c r="F820" s="30"/>
      <c r="BF820" s="8"/>
    </row>
    <row r="821" spans="1:58" hidden="1" x14ac:dyDescent="0.25">
      <c r="A821" s="424"/>
      <c r="B821" s="23"/>
      <c r="C821" s="8"/>
      <c r="D821" s="17"/>
      <c r="E821" s="30"/>
      <c r="F821" s="30"/>
      <c r="BF821" s="8"/>
    </row>
    <row r="822" spans="1:58" hidden="1" x14ac:dyDescent="0.25">
      <c r="A822" s="424"/>
      <c r="B822" s="23"/>
      <c r="C822" s="8"/>
      <c r="D822" s="17"/>
      <c r="E822" s="30"/>
      <c r="F822" s="30"/>
      <c r="BF822" s="8"/>
    </row>
    <row r="823" spans="1:58" hidden="1" x14ac:dyDescent="0.25">
      <c r="A823" s="424"/>
      <c r="B823" s="23"/>
      <c r="C823" s="8"/>
      <c r="D823" s="17"/>
      <c r="E823" s="30"/>
      <c r="F823" s="30"/>
      <c r="BF823" s="8"/>
    </row>
    <row r="824" spans="1:58" hidden="1" x14ac:dyDescent="0.25">
      <c r="A824" s="424"/>
      <c r="B824" s="23"/>
      <c r="C824" s="8"/>
      <c r="D824" s="17"/>
      <c r="E824" s="30"/>
      <c r="F824" s="30"/>
      <c r="BF824" s="8"/>
    </row>
    <row r="825" spans="1:58" hidden="1" x14ac:dyDescent="0.25">
      <c r="A825" s="424"/>
      <c r="B825" s="23"/>
      <c r="C825" s="8"/>
      <c r="D825" s="17"/>
      <c r="E825" s="30"/>
      <c r="F825" s="30"/>
      <c r="BF825" s="8"/>
    </row>
    <row r="826" spans="1:58" hidden="1" x14ac:dyDescent="0.25">
      <c r="A826" s="424"/>
      <c r="B826" s="23"/>
      <c r="C826" s="8"/>
      <c r="D826" s="17"/>
      <c r="E826" s="30"/>
      <c r="F826" s="30"/>
      <c r="BF826" s="8"/>
    </row>
    <row r="827" spans="1:58" hidden="1" x14ac:dyDescent="0.25">
      <c r="A827" s="424"/>
      <c r="B827" s="23"/>
      <c r="C827" s="8"/>
      <c r="D827" s="17"/>
      <c r="E827" s="30"/>
      <c r="F827" s="30"/>
      <c r="BF827" s="8"/>
    </row>
    <row r="828" spans="1:58" hidden="1" x14ac:dyDescent="0.25">
      <c r="A828" s="424"/>
      <c r="B828" s="23"/>
      <c r="C828" s="8"/>
      <c r="D828" s="17"/>
      <c r="E828" s="30"/>
      <c r="F828" s="30"/>
      <c r="BF828" s="8"/>
    </row>
    <row r="829" spans="1:58" hidden="1" x14ac:dyDescent="0.25">
      <c r="A829" s="424"/>
      <c r="B829" s="23"/>
      <c r="C829" s="8"/>
      <c r="D829" s="17"/>
      <c r="E829" s="30"/>
      <c r="F829" s="30"/>
      <c r="BF829" s="8"/>
    </row>
    <row r="830" spans="1:58" hidden="1" x14ac:dyDescent="0.25">
      <c r="A830" s="424"/>
      <c r="B830" s="23"/>
      <c r="C830" s="8"/>
      <c r="D830" s="17"/>
      <c r="E830" s="30"/>
      <c r="F830" s="30"/>
      <c r="BF830" s="8"/>
    </row>
    <row r="831" spans="1:58" hidden="1" x14ac:dyDescent="0.25">
      <c r="A831" s="424"/>
      <c r="B831" s="23"/>
      <c r="C831" s="8"/>
      <c r="D831" s="17"/>
      <c r="E831" s="30"/>
      <c r="F831" s="30"/>
      <c r="BF831" s="8"/>
    </row>
    <row r="832" spans="1:58" hidden="1" x14ac:dyDescent="0.25">
      <c r="A832" s="424"/>
      <c r="B832" s="23"/>
      <c r="C832" s="8"/>
      <c r="D832" s="17"/>
      <c r="E832" s="30"/>
      <c r="F832" s="30"/>
      <c r="BF832" s="8"/>
    </row>
    <row r="833" spans="1:58" hidden="1" x14ac:dyDescent="0.25">
      <c r="A833" s="424"/>
      <c r="B833" s="23"/>
      <c r="C833" s="8"/>
      <c r="D833" s="17"/>
      <c r="E833" s="30"/>
      <c r="F833" s="30"/>
      <c r="BF833" s="8"/>
    </row>
    <row r="834" spans="1:58" hidden="1" x14ac:dyDescent="0.25">
      <c r="A834" s="424"/>
      <c r="B834" s="23"/>
      <c r="C834" s="8"/>
      <c r="D834" s="17"/>
      <c r="E834" s="30"/>
      <c r="F834" s="30"/>
      <c r="BF834" s="8"/>
    </row>
    <row r="835" spans="1:58" hidden="1" x14ac:dyDescent="0.25">
      <c r="A835" s="424"/>
      <c r="B835" s="23"/>
      <c r="C835" s="8"/>
      <c r="D835" s="17"/>
      <c r="E835" s="30"/>
      <c r="F835" s="30"/>
      <c r="BF835" s="8"/>
    </row>
    <row r="836" spans="1:58" hidden="1" x14ac:dyDescent="0.25">
      <c r="A836" s="424"/>
      <c r="B836" s="23"/>
      <c r="C836" s="8"/>
      <c r="D836" s="17"/>
      <c r="E836" s="30"/>
      <c r="F836" s="30"/>
      <c r="BF836" s="8"/>
    </row>
    <row r="837" spans="1:58" hidden="1" x14ac:dyDescent="0.25">
      <c r="A837" s="424"/>
      <c r="B837" s="23"/>
      <c r="C837" s="8"/>
      <c r="D837" s="17"/>
      <c r="E837" s="30"/>
      <c r="F837" s="30"/>
      <c r="BF837" s="8"/>
    </row>
    <row r="838" spans="1:58" hidden="1" x14ac:dyDescent="0.25">
      <c r="A838" s="424"/>
      <c r="B838" s="23"/>
      <c r="C838" s="8"/>
      <c r="D838" s="17"/>
      <c r="E838" s="30"/>
      <c r="F838" s="30"/>
      <c r="BF838" s="8"/>
    </row>
    <row r="839" spans="1:58" hidden="1" x14ac:dyDescent="0.25">
      <c r="A839" s="424"/>
      <c r="B839" s="23"/>
      <c r="C839" s="8"/>
      <c r="D839" s="17"/>
      <c r="E839" s="30"/>
      <c r="F839" s="30"/>
      <c r="BF839" s="8"/>
    </row>
    <row r="840" spans="1:58" hidden="1" x14ac:dyDescent="0.25">
      <c r="A840" s="424"/>
      <c r="B840" s="23"/>
      <c r="C840" s="8"/>
      <c r="D840" s="17"/>
      <c r="E840" s="30"/>
      <c r="F840" s="30"/>
      <c r="BF840" s="8"/>
    </row>
    <row r="841" spans="1:58" hidden="1" x14ac:dyDescent="0.25">
      <c r="A841" s="424"/>
      <c r="B841" s="23"/>
      <c r="C841" s="8"/>
      <c r="D841" s="17"/>
      <c r="E841" s="30"/>
      <c r="F841" s="30"/>
      <c r="BF841" s="8"/>
    </row>
    <row r="842" spans="1:58" hidden="1" x14ac:dyDescent="0.25">
      <c r="A842" s="424"/>
      <c r="B842" s="23"/>
      <c r="C842" s="8"/>
      <c r="D842" s="17"/>
      <c r="E842" s="30"/>
      <c r="F842" s="30"/>
      <c r="BF842" s="8"/>
    </row>
    <row r="843" spans="1:58" hidden="1" x14ac:dyDescent="0.25">
      <c r="A843" s="424"/>
      <c r="B843" s="23"/>
      <c r="C843" s="8"/>
      <c r="D843" s="17"/>
      <c r="E843" s="30"/>
      <c r="F843" s="30"/>
      <c r="BF843" s="8"/>
    </row>
    <row r="844" spans="1:58" hidden="1" x14ac:dyDescent="0.25">
      <c r="A844" s="424"/>
      <c r="B844" s="23"/>
      <c r="C844" s="8"/>
      <c r="D844" s="17"/>
      <c r="E844" s="30"/>
      <c r="F844" s="30"/>
      <c r="BF844" s="8"/>
    </row>
    <row r="845" spans="1:58" hidden="1" x14ac:dyDescent="0.25">
      <c r="A845" s="424"/>
      <c r="B845" s="23"/>
      <c r="C845" s="8"/>
      <c r="D845" s="17"/>
      <c r="E845" s="30"/>
      <c r="F845" s="30"/>
      <c r="BF845" s="8"/>
    </row>
    <row r="846" spans="1:58" hidden="1" x14ac:dyDescent="0.25">
      <c r="A846" s="424"/>
      <c r="B846" s="23"/>
      <c r="C846" s="8"/>
      <c r="D846" s="17"/>
      <c r="E846" s="30"/>
      <c r="F846" s="30"/>
      <c r="BF846" s="8"/>
    </row>
    <row r="847" spans="1:58" hidden="1" x14ac:dyDescent="0.25">
      <c r="A847" s="424"/>
      <c r="B847" s="23"/>
      <c r="C847" s="8"/>
      <c r="D847" s="17"/>
      <c r="E847" s="30"/>
      <c r="F847" s="30"/>
      <c r="BF847" s="8"/>
    </row>
    <row r="848" spans="1:58" hidden="1" x14ac:dyDescent="0.25">
      <c r="A848" s="424"/>
      <c r="B848" s="23"/>
      <c r="C848" s="8"/>
      <c r="D848" s="17"/>
      <c r="E848" s="30"/>
      <c r="F848" s="30"/>
      <c r="BF848" s="8"/>
    </row>
    <row r="849" spans="1:58" hidden="1" x14ac:dyDescent="0.25">
      <c r="A849" s="424"/>
      <c r="B849" s="23"/>
      <c r="C849" s="8"/>
      <c r="D849" s="17"/>
      <c r="E849" s="30"/>
      <c r="F849" s="30"/>
      <c r="BF849" s="8"/>
    </row>
    <row r="850" spans="1:58" hidden="1" x14ac:dyDescent="0.25">
      <c r="A850" s="424"/>
      <c r="B850" s="23"/>
      <c r="C850" s="8"/>
      <c r="D850" s="17"/>
      <c r="E850" s="30"/>
      <c r="F850" s="30"/>
      <c r="BF850" s="8"/>
    </row>
    <row r="851" spans="1:58" hidden="1" x14ac:dyDescent="0.25">
      <c r="A851" s="424"/>
      <c r="B851" s="23"/>
      <c r="C851" s="8"/>
      <c r="D851" s="17"/>
      <c r="E851" s="30"/>
      <c r="F851" s="30"/>
      <c r="BF851" s="8"/>
    </row>
    <row r="852" spans="1:58" hidden="1" x14ac:dyDescent="0.25">
      <c r="A852" s="424"/>
      <c r="B852" s="23"/>
      <c r="C852" s="8"/>
      <c r="D852" s="17"/>
      <c r="E852" s="30"/>
      <c r="F852" s="30"/>
      <c r="BF852" s="8"/>
    </row>
    <row r="853" spans="1:58" hidden="1" x14ac:dyDescent="0.25">
      <c r="A853" s="424"/>
      <c r="B853" s="23"/>
      <c r="C853" s="8"/>
      <c r="D853" s="17"/>
      <c r="E853" s="30"/>
      <c r="F853" s="30"/>
      <c r="BF853" s="8"/>
    </row>
    <row r="854" spans="1:58" hidden="1" x14ac:dyDescent="0.25">
      <c r="A854" s="424"/>
      <c r="B854" s="23"/>
      <c r="C854" s="8"/>
      <c r="D854" s="17"/>
      <c r="E854" s="30"/>
      <c r="F854" s="30"/>
      <c r="BF854" s="8"/>
    </row>
    <row r="855" spans="1:58" hidden="1" x14ac:dyDescent="0.25">
      <c r="A855" s="424"/>
      <c r="B855" s="23"/>
      <c r="C855" s="8"/>
      <c r="D855" s="17"/>
      <c r="E855" s="30"/>
      <c r="F855" s="30"/>
      <c r="BF855" s="8"/>
    </row>
    <row r="856" spans="1:58" hidden="1" x14ac:dyDescent="0.25">
      <c r="A856" s="424"/>
      <c r="B856" s="23"/>
      <c r="C856" s="8"/>
      <c r="D856" s="17"/>
      <c r="E856" s="30"/>
      <c r="F856" s="30"/>
      <c r="BF856" s="8"/>
    </row>
    <row r="857" spans="1:58" hidden="1" x14ac:dyDescent="0.25">
      <c r="A857" s="424"/>
      <c r="B857" s="23"/>
      <c r="C857" s="8"/>
      <c r="D857" s="17"/>
      <c r="E857" s="30"/>
      <c r="F857" s="30"/>
      <c r="BF857" s="8"/>
    </row>
    <row r="858" spans="1:58" hidden="1" x14ac:dyDescent="0.25">
      <c r="A858" s="424"/>
      <c r="B858" s="23"/>
      <c r="C858" s="8"/>
      <c r="D858" s="17"/>
      <c r="E858" s="30"/>
      <c r="F858" s="30"/>
      <c r="BF858" s="8"/>
    </row>
    <row r="859" spans="1:58" hidden="1" x14ac:dyDescent="0.25">
      <c r="A859" s="424"/>
      <c r="B859" s="23"/>
      <c r="C859" s="8"/>
      <c r="D859" s="17"/>
      <c r="E859" s="30"/>
      <c r="F859" s="30"/>
      <c r="BF859" s="8"/>
    </row>
    <row r="860" spans="1:58" hidden="1" x14ac:dyDescent="0.25">
      <c r="A860" s="424"/>
      <c r="B860" s="23"/>
      <c r="C860" s="8"/>
      <c r="D860" s="17"/>
      <c r="E860" s="30"/>
      <c r="F860" s="30"/>
      <c r="BF860" s="8"/>
    </row>
    <row r="861" spans="1:58" hidden="1" x14ac:dyDescent="0.25">
      <c r="A861" s="424"/>
      <c r="B861" s="23"/>
      <c r="C861" s="8"/>
      <c r="D861" s="17"/>
      <c r="E861" s="30"/>
      <c r="F861" s="30"/>
      <c r="BF861" s="8"/>
    </row>
    <row r="862" spans="1:58" hidden="1" x14ac:dyDescent="0.25">
      <c r="A862" s="424"/>
      <c r="B862" s="23"/>
      <c r="C862" s="8"/>
      <c r="D862" s="17"/>
      <c r="E862" s="30"/>
      <c r="F862" s="30"/>
      <c r="BF862" s="8"/>
    </row>
    <row r="863" spans="1:58" hidden="1" x14ac:dyDescent="0.25">
      <c r="A863" s="424"/>
      <c r="B863" s="23"/>
      <c r="C863" s="8"/>
      <c r="D863" s="17"/>
      <c r="E863" s="30"/>
      <c r="F863" s="30"/>
      <c r="BF863" s="8"/>
    </row>
    <row r="864" spans="1:58" hidden="1" x14ac:dyDescent="0.25">
      <c r="A864" s="424"/>
      <c r="B864" s="23"/>
      <c r="C864" s="8"/>
      <c r="D864" s="17"/>
      <c r="E864" s="30"/>
      <c r="F864" s="30"/>
      <c r="BF864" s="8"/>
    </row>
    <row r="865" spans="1:58" hidden="1" x14ac:dyDescent="0.25">
      <c r="A865" s="424"/>
      <c r="B865" s="23"/>
      <c r="C865" s="8"/>
      <c r="D865" s="17"/>
      <c r="E865" s="30"/>
      <c r="F865" s="30"/>
      <c r="BF865" s="8"/>
    </row>
    <row r="866" spans="1:58" hidden="1" x14ac:dyDescent="0.25">
      <c r="A866" s="424"/>
      <c r="B866" s="23"/>
      <c r="C866" s="8"/>
      <c r="D866" s="17"/>
      <c r="E866" s="30"/>
      <c r="F866" s="30"/>
      <c r="BF866" s="8"/>
    </row>
    <row r="867" spans="1:58" hidden="1" x14ac:dyDescent="0.25">
      <c r="A867" s="424"/>
      <c r="B867" s="23"/>
      <c r="C867" s="8"/>
      <c r="D867" s="17"/>
      <c r="E867" s="30"/>
      <c r="F867" s="30"/>
      <c r="BF867" s="8"/>
    </row>
    <row r="868" spans="1:58" hidden="1" x14ac:dyDescent="0.25">
      <c r="A868" s="424"/>
      <c r="B868" s="23"/>
      <c r="C868" s="8"/>
      <c r="D868" s="17"/>
      <c r="E868" s="30"/>
      <c r="F868" s="30"/>
      <c r="BF868" s="8"/>
    </row>
    <row r="869" spans="1:58" hidden="1" x14ac:dyDescent="0.25">
      <c r="A869" s="424"/>
      <c r="B869" s="23"/>
      <c r="C869" s="8"/>
      <c r="D869" s="17"/>
      <c r="E869" s="30"/>
      <c r="F869" s="30"/>
      <c r="BF869" s="8"/>
    </row>
    <row r="870" spans="1:58" hidden="1" x14ac:dyDescent="0.25">
      <c r="A870" s="424"/>
      <c r="B870" s="23"/>
      <c r="C870" s="8"/>
      <c r="D870" s="17"/>
      <c r="E870" s="30"/>
      <c r="F870" s="30"/>
      <c r="BF870" s="8"/>
    </row>
    <row r="871" spans="1:58" hidden="1" x14ac:dyDescent="0.25">
      <c r="A871" s="424"/>
      <c r="B871" s="23"/>
      <c r="C871" s="8"/>
      <c r="D871" s="17"/>
      <c r="E871" s="30"/>
      <c r="F871" s="30"/>
      <c r="BF871" s="8"/>
    </row>
    <row r="872" spans="1:58" hidden="1" x14ac:dyDescent="0.25">
      <c r="A872" s="424"/>
      <c r="B872" s="23"/>
      <c r="C872" s="8"/>
      <c r="D872" s="17"/>
      <c r="E872" s="30"/>
      <c r="F872" s="30"/>
      <c r="BF872" s="8"/>
    </row>
    <row r="873" spans="1:58" hidden="1" x14ac:dyDescent="0.25">
      <c r="A873" s="424"/>
      <c r="B873" s="23"/>
      <c r="C873" s="8"/>
      <c r="D873" s="17"/>
      <c r="E873" s="30"/>
      <c r="F873" s="30"/>
      <c r="BF873" s="8"/>
    </row>
    <row r="874" spans="1:58" hidden="1" x14ac:dyDescent="0.25">
      <c r="A874" s="424"/>
      <c r="B874" s="23"/>
      <c r="C874" s="8"/>
      <c r="D874" s="17"/>
      <c r="E874" s="30"/>
      <c r="F874" s="30"/>
      <c r="BF874" s="8"/>
    </row>
    <row r="875" spans="1:58" hidden="1" x14ac:dyDescent="0.25">
      <c r="A875" s="424"/>
      <c r="B875" s="23"/>
      <c r="C875" s="8"/>
      <c r="D875" s="17"/>
      <c r="E875" s="30"/>
      <c r="F875" s="30"/>
      <c r="BF875" s="8"/>
    </row>
    <row r="876" spans="1:58" hidden="1" x14ac:dyDescent="0.25">
      <c r="A876" s="424"/>
      <c r="B876" s="23"/>
      <c r="C876" s="8"/>
      <c r="D876" s="17"/>
      <c r="E876" s="30"/>
      <c r="F876" s="30"/>
      <c r="BF876" s="8"/>
    </row>
    <row r="877" spans="1:58" hidden="1" x14ac:dyDescent="0.25">
      <c r="A877" s="424"/>
      <c r="B877" s="23"/>
      <c r="C877" s="8"/>
      <c r="D877" s="17"/>
      <c r="E877" s="30"/>
      <c r="F877" s="30"/>
      <c r="BF877" s="8"/>
    </row>
    <row r="878" spans="1:58" hidden="1" x14ac:dyDescent="0.25">
      <c r="A878" s="424"/>
      <c r="B878" s="23"/>
      <c r="C878" s="8"/>
      <c r="D878" s="17"/>
      <c r="E878" s="30"/>
      <c r="F878" s="30"/>
      <c r="BF878" s="8"/>
    </row>
    <row r="879" spans="1:58" hidden="1" x14ac:dyDescent="0.25">
      <c r="A879" s="424"/>
      <c r="B879" s="23"/>
      <c r="C879" s="8"/>
      <c r="D879" s="17"/>
      <c r="E879" s="30"/>
      <c r="F879" s="30"/>
      <c r="BF879" s="8"/>
    </row>
    <row r="880" spans="1:58" hidden="1" x14ac:dyDescent="0.25">
      <c r="A880" s="424"/>
      <c r="B880" s="23"/>
      <c r="C880" s="8"/>
      <c r="D880" s="17"/>
      <c r="E880" s="30"/>
      <c r="F880" s="30"/>
      <c r="BF880" s="8"/>
    </row>
    <row r="881" spans="1:58" hidden="1" x14ac:dyDescent="0.25">
      <c r="A881" s="424"/>
      <c r="B881" s="23"/>
      <c r="C881" s="8"/>
      <c r="D881" s="17"/>
      <c r="E881" s="30"/>
      <c r="F881" s="30"/>
      <c r="BF881" s="8"/>
    </row>
    <row r="882" spans="1:58" hidden="1" x14ac:dyDescent="0.25">
      <c r="A882" s="424"/>
      <c r="B882" s="23"/>
      <c r="C882" s="8"/>
      <c r="D882" s="17"/>
      <c r="E882" s="30"/>
      <c r="F882" s="30"/>
      <c r="BF882" s="8"/>
    </row>
    <row r="883" spans="1:58" hidden="1" x14ac:dyDescent="0.25">
      <c r="A883" s="424"/>
      <c r="B883" s="23"/>
      <c r="C883" s="8"/>
      <c r="D883" s="17"/>
      <c r="E883" s="30"/>
      <c r="F883" s="30"/>
      <c r="BF883" s="8"/>
    </row>
    <row r="884" spans="1:58" hidden="1" x14ac:dyDescent="0.25">
      <c r="A884" s="424"/>
      <c r="B884" s="23"/>
      <c r="C884" s="8"/>
      <c r="D884" s="17"/>
      <c r="E884" s="30"/>
      <c r="F884" s="30"/>
      <c r="BF884" s="8"/>
    </row>
    <row r="885" spans="1:58" hidden="1" x14ac:dyDescent="0.25">
      <c r="A885" s="424"/>
      <c r="B885" s="23"/>
      <c r="C885" s="8"/>
      <c r="D885" s="17"/>
      <c r="E885" s="30"/>
      <c r="F885" s="30"/>
      <c r="BF885" s="8"/>
    </row>
    <row r="886" spans="1:58" hidden="1" x14ac:dyDescent="0.25">
      <c r="A886" s="424"/>
      <c r="B886" s="23"/>
      <c r="C886" s="8"/>
      <c r="D886" s="17"/>
      <c r="E886" s="30"/>
      <c r="F886" s="30"/>
      <c r="BF886" s="8"/>
    </row>
    <row r="887" spans="1:58" hidden="1" x14ac:dyDescent="0.25">
      <c r="A887" s="424"/>
      <c r="B887" s="23"/>
      <c r="C887" s="8"/>
      <c r="D887" s="17"/>
      <c r="E887" s="30"/>
      <c r="F887" s="30"/>
      <c r="BF887" s="8"/>
    </row>
    <row r="888" spans="1:58" hidden="1" x14ac:dyDescent="0.25">
      <c r="A888" s="424"/>
      <c r="B888" s="23"/>
      <c r="C888" s="8"/>
      <c r="D888" s="17"/>
      <c r="E888" s="30"/>
      <c r="F888" s="30"/>
      <c r="BF888" s="8"/>
    </row>
    <row r="889" spans="1:58" hidden="1" x14ac:dyDescent="0.25">
      <c r="A889" s="424"/>
      <c r="B889" s="23"/>
      <c r="C889" s="8"/>
      <c r="D889" s="17"/>
      <c r="E889" s="30"/>
      <c r="F889" s="30"/>
      <c r="BF889" s="8"/>
    </row>
    <row r="890" spans="1:58" hidden="1" x14ac:dyDescent="0.25">
      <c r="A890" s="424"/>
      <c r="B890" s="23"/>
      <c r="C890" s="8"/>
      <c r="D890" s="17"/>
      <c r="E890" s="30"/>
      <c r="F890" s="30"/>
      <c r="BF890" s="8"/>
    </row>
    <row r="891" spans="1:58" hidden="1" x14ac:dyDescent="0.25">
      <c r="A891" s="424"/>
      <c r="B891" s="23"/>
      <c r="C891" s="8"/>
      <c r="D891" s="17"/>
      <c r="E891" s="30"/>
      <c r="F891" s="30"/>
      <c r="BF891" s="8"/>
    </row>
    <row r="892" spans="1:58" hidden="1" x14ac:dyDescent="0.25">
      <c r="A892" s="424"/>
      <c r="B892" s="23"/>
      <c r="C892" s="8"/>
      <c r="D892" s="17"/>
      <c r="E892" s="30"/>
      <c r="F892" s="30"/>
      <c r="BF892" s="8"/>
    </row>
    <row r="893" spans="1:58" hidden="1" x14ac:dyDescent="0.25">
      <c r="A893" s="424"/>
      <c r="B893" s="23"/>
      <c r="C893" s="8"/>
      <c r="D893" s="17"/>
      <c r="E893" s="30"/>
      <c r="F893" s="30"/>
      <c r="BF893" s="8"/>
    </row>
    <row r="894" spans="1:58" hidden="1" x14ac:dyDescent="0.25">
      <c r="A894" s="424"/>
      <c r="B894" s="23"/>
      <c r="C894" s="8"/>
      <c r="D894" s="17"/>
      <c r="E894" s="30"/>
      <c r="F894" s="30"/>
      <c r="BF894" s="8"/>
    </row>
    <row r="895" spans="1:58" hidden="1" x14ac:dyDescent="0.25">
      <c r="A895" s="424"/>
      <c r="B895" s="23"/>
      <c r="C895" s="8"/>
      <c r="D895" s="17"/>
      <c r="E895" s="30"/>
      <c r="F895" s="30"/>
      <c r="BF895" s="8"/>
    </row>
    <row r="896" spans="1:58" hidden="1" x14ac:dyDescent="0.25">
      <c r="A896" s="424"/>
      <c r="B896" s="23"/>
      <c r="C896" s="8"/>
      <c r="D896" s="17"/>
      <c r="E896" s="30"/>
      <c r="F896" s="30"/>
      <c r="BF896" s="8"/>
    </row>
    <row r="897" spans="1:58" hidden="1" x14ac:dyDescent="0.25">
      <c r="A897" s="424"/>
      <c r="B897" s="23"/>
      <c r="C897" s="8"/>
      <c r="D897" s="17"/>
      <c r="E897" s="30"/>
      <c r="F897" s="30"/>
      <c r="BF897" s="8"/>
    </row>
    <row r="898" spans="1:58" hidden="1" x14ac:dyDescent="0.25">
      <c r="A898" s="424"/>
      <c r="B898" s="23"/>
      <c r="C898" s="8"/>
      <c r="D898" s="17"/>
      <c r="E898" s="30"/>
      <c r="F898" s="30"/>
      <c r="BF898" s="8"/>
    </row>
    <row r="899" spans="1:58" hidden="1" x14ac:dyDescent="0.25">
      <c r="A899" s="424"/>
      <c r="B899" s="23"/>
      <c r="C899" s="8"/>
      <c r="D899" s="17"/>
      <c r="E899" s="30"/>
      <c r="F899" s="30"/>
      <c r="BF899" s="8"/>
    </row>
    <row r="900" spans="1:58" hidden="1" x14ac:dyDescent="0.25">
      <c r="A900" s="424"/>
      <c r="B900" s="23"/>
      <c r="C900" s="8"/>
      <c r="D900" s="17"/>
      <c r="E900" s="30"/>
      <c r="F900" s="30"/>
      <c r="BF900" s="8"/>
    </row>
    <row r="901" spans="1:58" hidden="1" x14ac:dyDescent="0.25">
      <c r="A901" s="424"/>
      <c r="B901" s="23"/>
      <c r="C901" s="8"/>
      <c r="D901" s="17"/>
      <c r="E901" s="30"/>
      <c r="F901" s="30"/>
      <c r="BF901" s="8"/>
    </row>
    <row r="902" spans="1:58" hidden="1" x14ac:dyDescent="0.25">
      <c r="A902" s="424"/>
      <c r="B902" s="23"/>
      <c r="C902" s="8"/>
      <c r="D902" s="17"/>
      <c r="E902" s="30"/>
      <c r="F902" s="30"/>
      <c r="BF902" s="8"/>
    </row>
    <row r="903" spans="1:58" hidden="1" x14ac:dyDescent="0.25">
      <c r="A903" s="424"/>
      <c r="B903" s="23"/>
      <c r="C903" s="8"/>
      <c r="D903" s="17"/>
      <c r="E903" s="30"/>
      <c r="F903" s="30"/>
      <c r="BF903" s="8"/>
    </row>
    <row r="904" spans="1:58" hidden="1" x14ac:dyDescent="0.25">
      <c r="A904" s="424"/>
      <c r="B904" s="23"/>
      <c r="C904" s="8"/>
      <c r="D904" s="17"/>
      <c r="E904" s="30"/>
      <c r="F904" s="30"/>
      <c r="BF904" s="8"/>
    </row>
    <row r="905" spans="1:58" hidden="1" x14ac:dyDescent="0.25">
      <c r="A905" s="424"/>
      <c r="B905" s="23"/>
      <c r="C905" s="8"/>
      <c r="D905" s="17"/>
      <c r="E905" s="30"/>
      <c r="F905" s="30"/>
      <c r="BF905" s="8"/>
    </row>
    <row r="906" spans="1:58" hidden="1" x14ac:dyDescent="0.25">
      <c r="A906" s="424"/>
      <c r="B906" s="23"/>
      <c r="C906" s="8"/>
      <c r="D906" s="17"/>
      <c r="E906" s="30"/>
      <c r="F906" s="30"/>
      <c r="BF906" s="8"/>
    </row>
    <row r="907" spans="1:58" hidden="1" x14ac:dyDescent="0.25">
      <c r="A907" s="424"/>
      <c r="B907" s="23"/>
      <c r="C907" s="8"/>
      <c r="D907" s="17"/>
      <c r="E907" s="30"/>
      <c r="F907" s="30"/>
      <c r="BF907" s="8"/>
    </row>
    <row r="908" spans="1:58" hidden="1" x14ac:dyDescent="0.25">
      <c r="A908" s="424"/>
      <c r="B908" s="23"/>
      <c r="C908" s="8"/>
      <c r="D908" s="17"/>
      <c r="E908" s="30"/>
      <c r="F908" s="30"/>
      <c r="BF908" s="8"/>
    </row>
    <row r="909" spans="1:58" hidden="1" x14ac:dyDescent="0.25">
      <c r="A909" s="424"/>
      <c r="B909" s="23"/>
      <c r="C909" s="8"/>
      <c r="D909" s="17"/>
      <c r="E909" s="30"/>
      <c r="F909" s="30"/>
      <c r="BF909" s="8"/>
    </row>
    <row r="910" spans="1:58" hidden="1" x14ac:dyDescent="0.25">
      <c r="A910" s="424"/>
      <c r="B910" s="23"/>
      <c r="C910" s="8"/>
      <c r="D910" s="17"/>
      <c r="E910" s="30"/>
      <c r="F910" s="30"/>
      <c r="BF910" s="8"/>
    </row>
    <row r="911" spans="1:58" hidden="1" x14ac:dyDescent="0.25">
      <c r="A911" s="424"/>
      <c r="B911" s="23"/>
      <c r="C911" s="8"/>
      <c r="D911" s="17"/>
      <c r="E911" s="30"/>
      <c r="F911" s="30"/>
      <c r="BF911" s="8"/>
    </row>
    <row r="912" spans="1:58" hidden="1" x14ac:dyDescent="0.25">
      <c r="A912" s="424"/>
      <c r="B912" s="23"/>
      <c r="C912" s="8"/>
      <c r="D912" s="17"/>
      <c r="E912" s="30"/>
      <c r="F912" s="30"/>
      <c r="BF912" s="8"/>
    </row>
    <row r="913" spans="1:58" hidden="1" x14ac:dyDescent="0.25">
      <c r="A913" s="424"/>
      <c r="B913" s="23"/>
      <c r="C913" s="8"/>
      <c r="D913" s="17"/>
      <c r="E913" s="30"/>
      <c r="F913" s="30"/>
      <c r="BF913" s="8"/>
    </row>
    <row r="914" spans="1:58" hidden="1" x14ac:dyDescent="0.25">
      <c r="A914" s="424"/>
      <c r="B914" s="23"/>
      <c r="C914" s="8"/>
      <c r="D914" s="17"/>
      <c r="E914" s="30"/>
      <c r="F914" s="30"/>
      <c r="BF914" s="8"/>
    </row>
    <row r="915" spans="1:58" hidden="1" x14ac:dyDescent="0.25">
      <c r="A915" s="424"/>
      <c r="B915" s="23"/>
      <c r="C915" s="8"/>
      <c r="D915" s="17"/>
      <c r="E915" s="30"/>
      <c r="F915" s="30"/>
      <c r="BF915" s="8"/>
    </row>
    <row r="916" spans="1:58" hidden="1" x14ac:dyDescent="0.25">
      <c r="A916" s="424"/>
      <c r="B916" s="23"/>
      <c r="C916" s="8"/>
      <c r="D916" s="17"/>
      <c r="E916" s="30"/>
      <c r="F916" s="30"/>
      <c r="BF916" s="8"/>
    </row>
    <row r="917" spans="1:58" hidden="1" x14ac:dyDescent="0.25">
      <c r="A917" s="424"/>
      <c r="B917" s="23"/>
      <c r="C917" s="8"/>
      <c r="D917" s="17"/>
      <c r="E917" s="30"/>
      <c r="F917" s="30"/>
      <c r="BF917" s="8"/>
    </row>
    <row r="918" spans="1:58" hidden="1" x14ac:dyDescent="0.25">
      <c r="A918" s="424"/>
      <c r="B918" s="23"/>
      <c r="C918" s="8"/>
      <c r="D918" s="17"/>
      <c r="E918" s="30"/>
      <c r="F918" s="30"/>
      <c r="BF918" s="8"/>
    </row>
    <row r="919" spans="1:58" hidden="1" x14ac:dyDescent="0.25">
      <c r="A919" s="424"/>
      <c r="B919" s="23"/>
      <c r="C919" s="8"/>
      <c r="D919" s="17"/>
      <c r="E919" s="30"/>
      <c r="F919" s="30"/>
      <c r="BF919" s="8"/>
    </row>
    <row r="920" spans="1:58" hidden="1" x14ac:dyDescent="0.25">
      <c r="A920" s="424"/>
      <c r="B920" s="23"/>
      <c r="C920" s="8"/>
      <c r="D920" s="17"/>
      <c r="E920" s="30"/>
      <c r="F920" s="30"/>
      <c r="BF920" s="8"/>
    </row>
    <row r="921" spans="1:58" hidden="1" x14ac:dyDescent="0.25">
      <c r="A921" s="424"/>
      <c r="B921" s="23"/>
      <c r="C921" s="8"/>
      <c r="D921" s="17"/>
      <c r="E921" s="30"/>
      <c r="F921" s="30"/>
      <c r="BF921" s="8"/>
    </row>
    <row r="922" spans="1:58" hidden="1" x14ac:dyDescent="0.25">
      <c r="A922" s="424"/>
      <c r="B922" s="23"/>
      <c r="C922" s="8"/>
      <c r="D922" s="17"/>
      <c r="E922" s="30"/>
      <c r="F922" s="30"/>
      <c r="BF922" s="8"/>
    </row>
    <row r="923" spans="1:58" hidden="1" x14ac:dyDescent="0.25">
      <c r="A923" s="424"/>
      <c r="B923" s="23"/>
      <c r="C923" s="8"/>
      <c r="D923" s="17"/>
      <c r="E923" s="30"/>
      <c r="F923" s="30"/>
      <c r="BF923" s="8"/>
    </row>
    <row r="924" spans="1:58" hidden="1" x14ac:dyDescent="0.25">
      <c r="A924" s="424"/>
      <c r="B924" s="23"/>
      <c r="C924" s="8"/>
      <c r="D924" s="17"/>
      <c r="E924" s="30"/>
      <c r="F924" s="30"/>
      <c r="BF924" s="8"/>
    </row>
    <row r="925" spans="1:58" hidden="1" x14ac:dyDescent="0.25">
      <c r="A925" s="424"/>
      <c r="B925" s="23"/>
      <c r="C925" s="8"/>
      <c r="D925" s="17"/>
      <c r="E925" s="30"/>
      <c r="F925" s="30"/>
      <c r="BF925" s="8"/>
    </row>
    <row r="926" spans="1:58" hidden="1" x14ac:dyDescent="0.25">
      <c r="A926" s="424"/>
      <c r="B926" s="23"/>
      <c r="C926" s="8"/>
      <c r="D926" s="17"/>
      <c r="E926" s="30"/>
      <c r="F926" s="30"/>
      <c r="BF926" s="8"/>
    </row>
    <row r="927" spans="1:58" hidden="1" x14ac:dyDescent="0.25">
      <c r="A927" s="424"/>
      <c r="B927" s="23"/>
      <c r="C927" s="8"/>
      <c r="D927" s="17"/>
      <c r="E927" s="30"/>
      <c r="F927" s="30"/>
      <c r="BF927" s="8"/>
    </row>
    <row r="928" spans="1:58" hidden="1" x14ac:dyDescent="0.25">
      <c r="A928" s="424"/>
      <c r="B928" s="23"/>
      <c r="C928" s="8"/>
      <c r="D928" s="17"/>
      <c r="E928" s="30"/>
      <c r="F928" s="30"/>
      <c r="BF928" s="8"/>
    </row>
    <row r="929" spans="1:58" hidden="1" x14ac:dyDescent="0.25">
      <c r="A929" s="424"/>
      <c r="B929" s="23"/>
      <c r="C929" s="8"/>
      <c r="D929" s="17"/>
      <c r="E929" s="30"/>
      <c r="F929" s="30"/>
      <c r="BF929" s="8"/>
    </row>
    <row r="930" spans="1:58" hidden="1" x14ac:dyDescent="0.25">
      <c r="A930" s="424"/>
      <c r="B930" s="23"/>
      <c r="C930" s="8"/>
      <c r="D930" s="17"/>
      <c r="E930" s="30"/>
      <c r="F930" s="30"/>
      <c r="BF930" s="8"/>
    </row>
    <row r="931" spans="1:58" hidden="1" x14ac:dyDescent="0.25">
      <c r="A931" s="424"/>
      <c r="B931" s="23"/>
      <c r="C931" s="8"/>
      <c r="D931" s="17"/>
      <c r="E931" s="30"/>
      <c r="F931" s="30"/>
      <c r="BF931" s="8"/>
    </row>
    <row r="932" spans="1:58" hidden="1" x14ac:dyDescent="0.25">
      <c r="A932" s="424"/>
      <c r="B932" s="23"/>
      <c r="C932" s="8"/>
      <c r="D932" s="17"/>
      <c r="E932" s="30"/>
      <c r="F932" s="30"/>
      <c r="BF932" s="8"/>
    </row>
    <row r="933" spans="1:58" hidden="1" x14ac:dyDescent="0.25">
      <c r="A933" s="424"/>
      <c r="B933" s="23"/>
      <c r="C933" s="8"/>
      <c r="D933" s="17"/>
      <c r="E933" s="30"/>
      <c r="F933" s="30"/>
      <c r="BF933" s="8"/>
    </row>
    <row r="934" spans="1:58" hidden="1" x14ac:dyDescent="0.25">
      <c r="A934" s="424"/>
      <c r="B934" s="23"/>
      <c r="C934" s="8"/>
      <c r="D934" s="17"/>
      <c r="E934" s="30"/>
      <c r="F934" s="30"/>
      <c r="BF934" s="8"/>
    </row>
    <row r="935" spans="1:58" hidden="1" x14ac:dyDescent="0.25">
      <c r="A935" s="424"/>
      <c r="B935" s="23"/>
      <c r="C935" s="8"/>
      <c r="D935" s="17"/>
      <c r="E935" s="30"/>
      <c r="F935" s="30"/>
      <c r="BF935" s="8"/>
    </row>
    <row r="936" spans="1:58" hidden="1" x14ac:dyDescent="0.25">
      <c r="A936" s="424"/>
      <c r="B936" s="23"/>
      <c r="C936" s="8"/>
      <c r="D936" s="17"/>
      <c r="E936" s="30"/>
      <c r="F936" s="30"/>
      <c r="BF936" s="8"/>
    </row>
    <row r="937" spans="1:58" hidden="1" x14ac:dyDescent="0.25">
      <c r="A937" s="424"/>
      <c r="B937" s="23"/>
      <c r="C937" s="8"/>
      <c r="D937" s="17"/>
      <c r="E937" s="30"/>
      <c r="F937" s="30"/>
      <c r="BF937" s="8"/>
    </row>
    <row r="938" spans="1:58" hidden="1" x14ac:dyDescent="0.25">
      <c r="A938" s="424"/>
      <c r="B938" s="23"/>
      <c r="C938" s="8"/>
      <c r="D938" s="17"/>
      <c r="E938" s="30"/>
      <c r="F938" s="30"/>
      <c r="BF938" s="8"/>
    </row>
    <row r="939" spans="1:58" hidden="1" x14ac:dyDescent="0.25">
      <c r="A939" s="424"/>
      <c r="B939" s="23"/>
      <c r="C939" s="8"/>
      <c r="D939" s="17"/>
      <c r="E939" s="30"/>
      <c r="F939" s="30"/>
      <c r="BF939" s="8"/>
    </row>
    <row r="940" spans="1:58" hidden="1" x14ac:dyDescent="0.25">
      <c r="A940" s="424"/>
      <c r="B940" s="23"/>
      <c r="C940" s="8"/>
      <c r="D940" s="17"/>
      <c r="E940" s="30"/>
      <c r="F940" s="30"/>
      <c r="BF940" s="8"/>
    </row>
    <row r="941" spans="1:58" hidden="1" x14ac:dyDescent="0.25">
      <c r="A941" s="424"/>
      <c r="B941" s="23"/>
      <c r="C941" s="8"/>
      <c r="D941" s="17"/>
      <c r="E941" s="30"/>
      <c r="F941" s="30"/>
      <c r="BF941" s="8"/>
    </row>
    <row r="942" spans="1:58" hidden="1" x14ac:dyDescent="0.25">
      <c r="A942" s="424"/>
      <c r="B942" s="23"/>
      <c r="C942" s="8"/>
      <c r="D942" s="17"/>
      <c r="E942" s="30"/>
      <c r="F942" s="30"/>
      <c r="BF942" s="8"/>
    </row>
    <row r="943" spans="1:58" hidden="1" x14ac:dyDescent="0.25">
      <c r="A943" s="424"/>
      <c r="B943" s="23"/>
      <c r="C943" s="8"/>
      <c r="D943" s="17"/>
      <c r="E943" s="30"/>
      <c r="F943" s="30"/>
      <c r="BF943" s="8"/>
    </row>
    <row r="944" spans="1:58" hidden="1" x14ac:dyDescent="0.25">
      <c r="A944" s="424"/>
      <c r="B944" s="23"/>
      <c r="C944" s="8"/>
      <c r="D944" s="17"/>
      <c r="E944" s="30"/>
      <c r="F944" s="30"/>
      <c r="BF944" s="8"/>
    </row>
    <row r="945" spans="1:58" hidden="1" x14ac:dyDescent="0.25">
      <c r="A945" s="424"/>
      <c r="B945" s="23"/>
      <c r="C945" s="8"/>
      <c r="D945" s="17"/>
      <c r="E945" s="30"/>
      <c r="F945" s="30"/>
      <c r="BF945" s="8"/>
    </row>
    <row r="946" spans="1:58" hidden="1" x14ac:dyDescent="0.25">
      <c r="A946" s="424"/>
      <c r="B946" s="23"/>
      <c r="C946" s="8"/>
      <c r="D946" s="17"/>
      <c r="E946" s="30"/>
      <c r="F946" s="30"/>
      <c r="BF946" s="8"/>
    </row>
    <row r="947" spans="1:58" hidden="1" x14ac:dyDescent="0.25">
      <c r="A947" s="424"/>
      <c r="B947" s="23"/>
      <c r="C947" s="8"/>
      <c r="D947" s="17"/>
      <c r="E947" s="30"/>
      <c r="F947" s="30"/>
      <c r="BF947" s="8"/>
    </row>
    <row r="948" spans="1:58" hidden="1" x14ac:dyDescent="0.25">
      <c r="A948" s="424"/>
      <c r="B948" s="23"/>
      <c r="C948" s="8"/>
      <c r="D948" s="17"/>
      <c r="E948" s="30"/>
      <c r="F948" s="30"/>
      <c r="BF948" s="8"/>
    </row>
    <row r="949" spans="1:58" hidden="1" x14ac:dyDescent="0.25">
      <c r="A949" s="424"/>
      <c r="B949" s="23"/>
      <c r="C949" s="8"/>
      <c r="D949" s="17"/>
      <c r="E949" s="30"/>
      <c r="F949" s="30"/>
      <c r="BF949" s="8"/>
    </row>
    <row r="950" spans="1:58" hidden="1" x14ac:dyDescent="0.25">
      <c r="A950" s="424"/>
      <c r="B950" s="23"/>
      <c r="C950" s="8"/>
      <c r="D950" s="17"/>
      <c r="E950" s="30"/>
      <c r="F950" s="30"/>
      <c r="BF950" s="8"/>
    </row>
    <row r="951" spans="1:58" hidden="1" x14ac:dyDescent="0.25">
      <c r="A951" s="424"/>
      <c r="B951" s="23"/>
      <c r="C951" s="8"/>
      <c r="D951" s="17"/>
      <c r="E951" s="30"/>
      <c r="F951" s="30"/>
      <c r="BF951" s="8"/>
    </row>
    <row r="952" spans="1:58" hidden="1" x14ac:dyDescent="0.25">
      <c r="A952" s="424"/>
      <c r="B952" s="23"/>
      <c r="C952" s="8"/>
      <c r="D952" s="17"/>
      <c r="E952" s="30"/>
      <c r="F952" s="30"/>
      <c r="BF952" s="8"/>
    </row>
    <row r="953" spans="1:58" hidden="1" x14ac:dyDescent="0.25">
      <c r="A953" s="424"/>
      <c r="B953" s="23"/>
      <c r="C953" s="8"/>
      <c r="D953" s="17"/>
      <c r="E953" s="30"/>
      <c r="F953" s="30"/>
      <c r="BF953" s="8"/>
    </row>
    <row r="954" spans="1:58" hidden="1" x14ac:dyDescent="0.25">
      <c r="A954" s="424"/>
      <c r="B954" s="23"/>
      <c r="C954" s="8"/>
      <c r="D954" s="17"/>
      <c r="E954" s="30"/>
      <c r="F954" s="30"/>
      <c r="BF954" s="8"/>
    </row>
    <row r="955" spans="1:58" hidden="1" x14ac:dyDescent="0.25">
      <c r="A955" s="424"/>
      <c r="B955" s="23"/>
      <c r="C955" s="8"/>
      <c r="D955" s="17"/>
      <c r="E955" s="30"/>
      <c r="F955" s="30"/>
      <c r="BF955" s="8"/>
    </row>
    <row r="956" spans="1:58" hidden="1" x14ac:dyDescent="0.25">
      <c r="A956" s="424"/>
      <c r="B956" s="23"/>
      <c r="C956" s="8"/>
      <c r="D956" s="17"/>
      <c r="E956" s="30"/>
      <c r="F956" s="30"/>
      <c r="BF956" s="8"/>
    </row>
    <row r="957" spans="1:58" hidden="1" x14ac:dyDescent="0.25">
      <c r="A957" s="424"/>
      <c r="B957" s="23"/>
      <c r="C957" s="8"/>
      <c r="D957" s="17"/>
      <c r="E957" s="30"/>
      <c r="F957" s="30"/>
      <c r="BF957" s="8"/>
    </row>
    <row r="958" spans="1:58" hidden="1" x14ac:dyDescent="0.25">
      <c r="A958" s="424"/>
      <c r="B958" s="23"/>
      <c r="C958" s="8"/>
      <c r="D958" s="17"/>
      <c r="E958" s="30"/>
      <c r="F958" s="30"/>
      <c r="BF958" s="8"/>
    </row>
    <row r="959" spans="1:58" hidden="1" x14ac:dyDescent="0.25">
      <c r="A959" s="424"/>
      <c r="B959" s="23"/>
      <c r="C959" s="8"/>
      <c r="D959" s="17"/>
      <c r="E959" s="30"/>
      <c r="F959" s="30"/>
      <c r="BF959" s="8"/>
    </row>
    <row r="960" spans="1:58" hidden="1" x14ac:dyDescent="0.25">
      <c r="A960" s="424"/>
      <c r="B960" s="23"/>
      <c r="C960" s="8"/>
      <c r="D960" s="17"/>
      <c r="E960" s="30"/>
      <c r="F960" s="30"/>
      <c r="BF960" s="8"/>
    </row>
    <row r="961" spans="1:58" hidden="1" x14ac:dyDescent="0.25">
      <c r="A961" s="424"/>
      <c r="B961" s="23"/>
      <c r="C961" s="8"/>
      <c r="D961" s="17"/>
      <c r="E961" s="30"/>
      <c r="F961" s="30"/>
      <c r="BF961" s="8"/>
    </row>
    <row r="962" spans="1:58" hidden="1" x14ac:dyDescent="0.25">
      <c r="A962" s="424"/>
      <c r="B962" s="23"/>
      <c r="C962" s="8"/>
      <c r="D962" s="17"/>
      <c r="E962" s="30"/>
      <c r="F962" s="30"/>
      <c r="BF962" s="8"/>
    </row>
    <row r="963" spans="1:58" hidden="1" x14ac:dyDescent="0.25">
      <c r="A963" s="424"/>
      <c r="B963" s="23"/>
      <c r="C963" s="8"/>
      <c r="D963" s="17"/>
      <c r="E963" s="30"/>
      <c r="F963" s="30"/>
      <c r="BF963" s="8"/>
    </row>
    <row r="964" spans="1:58" hidden="1" x14ac:dyDescent="0.25">
      <c r="A964" s="424"/>
      <c r="B964" s="23"/>
      <c r="C964" s="8"/>
      <c r="D964" s="17"/>
      <c r="E964" s="30"/>
      <c r="F964" s="30"/>
      <c r="BF964" s="8"/>
    </row>
    <row r="965" spans="1:58" hidden="1" x14ac:dyDescent="0.25">
      <c r="A965" s="424"/>
      <c r="B965" s="23"/>
      <c r="C965" s="8"/>
      <c r="D965" s="17"/>
      <c r="E965" s="30"/>
      <c r="F965" s="30"/>
      <c r="BF965" s="8"/>
    </row>
    <row r="966" spans="1:58" hidden="1" x14ac:dyDescent="0.25">
      <c r="A966" s="424"/>
      <c r="B966" s="23"/>
      <c r="C966" s="8"/>
      <c r="D966" s="17"/>
      <c r="E966" s="30"/>
      <c r="F966" s="30"/>
      <c r="BF966" s="8"/>
    </row>
    <row r="967" spans="1:58" hidden="1" x14ac:dyDescent="0.25">
      <c r="A967" s="424"/>
      <c r="B967" s="23"/>
      <c r="C967" s="8"/>
      <c r="D967" s="17"/>
      <c r="E967" s="30"/>
      <c r="F967" s="30"/>
      <c r="BF967" s="8"/>
    </row>
    <row r="968" spans="1:58" hidden="1" x14ac:dyDescent="0.25">
      <c r="A968" s="424"/>
      <c r="B968" s="23"/>
      <c r="C968" s="8"/>
      <c r="D968" s="17"/>
      <c r="E968" s="30"/>
      <c r="F968" s="30"/>
      <c r="BF968" s="8"/>
    </row>
    <row r="969" spans="1:58" hidden="1" x14ac:dyDescent="0.25">
      <c r="A969" s="424"/>
      <c r="B969" s="23"/>
      <c r="C969" s="8"/>
      <c r="D969" s="17"/>
      <c r="E969" s="30"/>
      <c r="F969" s="30"/>
      <c r="BF969" s="8"/>
    </row>
    <row r="970" spans="1:58" hidden="1" x14ac:dyDescent="0.25">
      <c r="A970" s="424"/>
      <c r="B970" s="23"/>
      <c r="C970" s="8"/>
      <c r="D970" s="17"/>
      <c r="E970" s="30"/>
      <c r="F970" s="30"/>
      <c r="BF970" s="8"/>
    </row>
    <row r="971" spans="1:58" hidden="1" x14ac:dyDescent="0.25">
      <c r="A971" s="424"/>
      <c r="B971" s="23"/>
      <c r="C971" s="8"/>
      <c r="D971" s="17"/>
      <c r="E971" s="30"/>
      <c r="F971" s="30"/>
      <c r="BF971" s="8"/>
    </row>
    <row r="972" spans="1:58" hidden="1" x14ac:dyDescent="0.25">
      <c r="A972" s="424"/>
      <c r="B972" s="23"/>
      <c r="C972" s="8"/>
      <c r="D972" s="17"/>
      <c r="E972" s="30"/>
      <c r="F972" s="30"/>
      <c r="BF972" s="8"/>
    </row>
    <row r="973" spans="1:58" hidden="1" x14ac:dyDescent="0.25">
      <c r="A973" s="424"/>
      <c r="B973" s="23"/>
      <c r="C973" s="8"/>
      <c r="D973" s="17"/>
      <c r="E973" s="30"/>
      <c r="F973" s="30"/>
      <c r="BF973" s="8"/>
    </row>
    <row r="974" spans="1:58" hidden="1" x14ac:dyDescent="0.25">
      <c r="A974" s="424"/>
      <c r="B974" s="23"/>
      <c r="C974" s="8"/>
      <c r="D974" s="17"/>
      <c r="E974" s="30"/>
      <c r="F974" s="30"/>
      <c r="BF974" s="8"/>
    </row>
    <row r="975" spans="1:58" hidden="1" x14ac:dyDescent="0.25">
      <c r="A975" s="424"/>
      <c r="B975" s="23"/>
      <c r="C975" s="8"/>
      <c r="D975" s="17"/>
      <c r="E975" s="30"/>
      <c r="F975" s="30"/>
      <c r="BF975" s="8"/>
    </row>
    <row r="976" spans="1:58" hidden="1" x14ac:dyDescent="0.25">
      <c r="A976" s="424"/>
      <c r="B976" s="23"/>
      <c r="C976" s="8"/>
      <c r="D976" s="17"/>
      <c r="E976" s="30"/>
      <c r="F976" s="30"/>
      <c r="BF976" s="8"/>
    </row>
    <row r="977" spans="1:58" hidden="1" x14ac:dyDescent="0.25">
      <c r="A977" s="424"/>
      <c r="B977" s="23"/>
      <c r="C977" s="8"/>
      <c r="D977" s="17"/>
      <c r="E977" s="30"/>
      <c r="F977" s="30"/>
      <c r="BF977" s="8"/>
    </row>
    <row r="978" spans="1:58" hidden="1" x14ac:dyDescent="0.25">
      <c r="A978" s="424"/>
      <c r="B978" s="23"/>
      <c r="C978" s="8"/>
      <c r="D978" s="17"/>
      <c r="E978" s="30"/>
      <c r="F978" s="30"/>
      <c r="BF978" s="8"/>
    </row>
    <row r="979" spans="1:58" hidden="1" x14ac:dyDescent="0.25">
      <c r="A979" s="424"/>
      <c r="B979" s="23"/>
      <c r="C979" s="8"/>
      <c r="D979" s="17"/>
      <c r="E979" s="30"/>
      <c r="F979" s="30"/>
      <c r="BF979" s="8"/>
    </row>
    <row r="980" spans="1:58" hidden="1" x14ac:dyDescent="0.25">
      <c r="A980" s="424"/>
      <c r="B980" s="23"/>
      <c r="C980" s="8"/>
      <c r="D980" s="17"/>
      <c r="E980" s="30"/>
      <c r="F980" s="30"/>
      <c r="BF980" s="8"/>
    </row>
    <row r="981" spans="1:58" hidden="1" x14ac:dyDescent="0.25">
      <c r="A981" s="424"/>
      <c r="B981" s="23"/>
      <c r="C981" s="8"/>
      <c r="D981" s="17"/>
      <c r="E981" s="30"/>
      <c r="F981" s="30"/>
      <c r="BF981" s="8"/>
    </row>
    <row r="982" spans="1:58" hidden="1" x14ac:dyDescent="0.25">
      <c r="A982" s="424"/>
      <c r="B982" s="23"/>
      <c r="C982" s="8"/>
      <c r="D982" s="17"/>
      <c r="E982" s="30"/>
      <c r="F982" s="30"/>
      <c r="BF982" s="8"/>
    </row>
    <row r="983" spans="1:58" hidden="1" x14ac:dyDescent="0.25">
      <c r="A983" s="424"/>
      <c r="B983" s="23"/>
      <c r="C983" s="8"/>
      <c r="D983" s="17"/>
      <c r="E983" s="30"/>
      <c r="F983" s="30"/>
      <c r="BF983" s="8"/>
    </row>
    <row r="984" spans="1:58" hidden="1" x14ac:dyDescent="0.25">
      <c r="A984" s="424"/>
      <c r="B984" s="23"/>
      <c r="C984" s="8"/>
      <c r="D984" s="17"/>
      <c r="E984" s="30"/>
      <c r="F984" s="30"/>
      <c r="BF984" s="8"/>
    </row>
    <row r="985" spans="1:58" hidden="1" x14ac:dyDescent="0.25">
      <c r="A985" s="424"/>
      <c r="B985" s="23"/>
      <c r="C985" s="8"/>
      <c r="D985" s="17"/>
      <c r="E985" s="30"/>
      <c r="F985" s="30"/>
      <c r="BF985" s="8"/>
    </row>
    <row r="986" spans="1:58" hidden="1" x14ac:dyDescent="0.25">
      <c r="A986" s="424"/>
      <c r="B986" s="23"/>
      <c r="C986" s="8"/>
      <c r="D986" s="17"/>
      <c r="E986" s="30"/>
      <c r="F986" s="30"/>
      <c r="BF986" s="8"/>
    </row>
    <row r="987" spans="1:58" hidden="1" x14ac:dyDescent="0.25">
      <c r="A987" s="424"/>
      <c r="B987" s="23"/>
      <c r="C987" s="8"/>
      <c r="D987" s="17"/>
      <c r="E987" s="30"/>
      <c r="F987" s="30"/>
      <c r="BF987" s="8"/>
    </row>
    <row r="988" spans="1:58" hidden="1" x14ac:dyDescent="0.25">
      <c r="A988" s="424"/>
      <c r="B988" s="23"/>
      <c r="C988" s="8"/>
      <c r="D988" s="17"/>
      <c r="E988" s="30"/>
      <c r="F988" s="30"/>
      <c r="BF988" s="8"/>
    </row>
    <row r="989" spans="1:58" hidden="1" x14ac:dyDescent="0.25">
      <c r="A989" s="424"/>
      <c r="B989" s="23"/>
      <c r="C989" s="8"/>
      <c r="D989" s="17"/>
      <c r="E989" s="30"/>
      <c r="F989" s="30"/>
      <c r="BF989" s="8"/>
    </row>
    <row r="990" spans="1:58" hidden="1" x14ac:dyDescent="0.25">
      <c r="A990" s="424"/>
      <c r="B990" s="23"/>
      <c r="C990" s="8"/>
      <c r="D990" s="17"/>
      <c r="E990" s="30"/>
      <c r="F990" s="30"/>
      <c r="BF990" s="8"/>
    </row>
    <row r="991" spans="1:58" hidden="1" x14ac:dyDescent="0.25">
      <c r="A991" s="424"/>
      <c r="B991" s="23"/>
      <c r="C991" s="8"/>
      <c r="D991" s="17"/>
      <c r="E991" s="30"/>
      <c r="F991" s="30"/>
      <c r="BF991" s="8"/>
    </row>
    <row r="992" spans="1:58" hidden="1" x14ac:dyDescent="0.25">
      <c r="A992" s="424"/>
      <c r="B992" s="23"/>
      <c r="C992" s="8"/>
      <c r="D992" s="17"/>
      <c r="E992" s="30"/>
      <c r="F992" s="30"/>
      <c r="BF992" s="8"/>
    </row>
    <row r="993" spans="1:58" hidden="1" x14ac:dyDescent="0.25">
      <c r="A993" s="424"/>
      <c r="B993" s="23"/>
      <c r="C993" s="8"/>
      <c r="D993" s="17"/>
      <c r="E993" s="30"/>
      <c r="F993" s="30"/>
      <c r="BF993" s="8"/>
    </row>
    <row r="994" spans="1:58" hidden="1" x14ac:dyDescent="0.25">
      <c r="A994" s="424"/>
      <c r="B994" s="23"/>
      <c r="C994" s="8"/>
      <c r="D994" s="17"/>
      <c r="E994" s="30"/>
      <c r="F994" s="30"/>
      <c r="BF994" s="8"/>
    </row>
    <row r="995" spans="1:58" hidden="1" x14ac:dyDescent="0.25">
      <c r="A995" s="424"/>
      <c r="B995" s="23"/>
      <c r="C995" s="8"/>
      <c r="D995" s="17"/>
      <c r="E995" s="30"/>
      <c r="F995" s="30"/>
      <c r="BF995" s="8"/>
    </row>
    <row r="996" spans="1:58" hidden="1" x14ac:dyDescent="0.25">
      <c r="A996" s="424"/>
      <c r="B996" s="23"/>
      <c r="C996" s="8"/>
      <c r="D996" s="17"/>
      <c r="E996" s="30"/>
      <c r="F996" s="30"/>
      <c r="BF996" s="8"/>
    </row>
    <row r="997" spans="1:58" hidden="1" x14ac:dyDescent="0.25">
      <c r="A997" s="424"/>
      <c r="B997" s="23"/>
      <c r="C997" s="8"/>
      <c r="D997" s="17"/>
      <c r="E997" s="30"/>
      <c r="F997" s="30"/>
      <c r="BF997" s="8"/>
    </row>
    <row r="998" spans="1:58" hidden="1" x14ac:dyDescent="0.25">
      <c r="A998" s="424"/>
      <c r="B998" s="23"/>
      <c r="C998" s="8"/>
      <c r="D998" s="17"/>
      <c r="E998" s="30"/>
      <c r="F998" s="30"/>
      <c r="BF998" s="8"/>
    </row>
    <row r="999" spans="1:58" hidden="1" x14ac:dyDescent="0.25">
      <c r="A999" s="424"/>
      <c r="B999" s="23"/>
      <c r="C999" s="8"/>
      <c r="D999" s="17"/>
      <c r="E999" s="30"/>
      <c r="F999" s="30"/>
      <c r="BF999" s="8"/>
    </row>
    <row r="1000" spans="1:58" hidden="1" x14ac:dyDescent="0.25">
      <c r="A1000" s="424"/>
      <c r="B1000" s="23"/>
      <c r="C1000" s="8"/>
      <c r="D1000" s="17"/>
      <c r="E1000" s="30"/>
      <c r="F1000" s="30"/>
      <c r="BF1000" s="8"/>
    </row>
    <row r="1001" spans="1:58" hidden="1" x14ac:dyDescent="0.25">
      <c r="A1001" s="424"/>
      <c r="B1001" s="23"/>
      <c r="C1001" s="8"/>
      <c r="D1001" s="17"/>
      <c r="E1001" s="30"/>
      <c r="F1001" s="30"/>
      <c r="BF1001" s="8"/>
    </row>
    <row r="1002" spans="1:58" hidden="1" x14ac:dyDescent="0.25">
      <c r="A1002" s="424"/>
      <c r="B1002" s="23"/>
      <c r="C1002" s="8"/>
      <c r="D1002" s="17"/>
      <c r="E1002" s="30"/>
      <c r="F1002" s="30"/>
      <c r="BF1002" s="8"/>
    </row>
    <row r="1003" spans="1:58" hidden="1" x14ac:dyDescent="0.25">
      <c r="A1003" s="424"/>
      <c r="B1003" s="23"/>
      <c r="C1003" s="8"/>
      <c r="D1003" s="17"/>
      <c r="E1003" s="30"/>
      <c r="F1003" s="30"/>
      <c r="BF1003" s="8"/>
    </row>
    <row r="1004" spans="1:58" hidden="1" x14ac:dyDescent="0.25">
      <c r="A1004" s="424"/>
      <c r="B1004" s="23"/>
      <c r="C1004" s="8"/>
      <c r="D1004" s="17"/>
      <c r="E1004" s="30"/>
      <c r="F1004" s="30"/>
      <c r="BF1004" s="8"/>
    </row>
    <row r="1005" spans="1:58" hidden="1" x14ac:dyDescent="0.25">
      <c r="A1005" s="424"/>
      <c r="B1005" s="23"/>
      <c r="C1005" s="8"/>
      <c r="D1005" s="17"/>
      <c r="E1005" s="30"/>
      <c r="F1005" s="30"/>
      <c r="BF1005" s="8"/>
    </row>
    <row r="1006" spans="1:58" hidden="1" x14ac:dyDescent="0.25">
      <c r="A1006" s="424"/>
      <c r="B1006" s="23"/>
      <c r="C1006" s="8"/>
      <c r="D1006" s="17"/>
      <c r="E1006" s="30"/>
      <c r="F1006" s="30"/>
      <c r="BF1006" s="8"/>
    </row>
    <row r="1007" spans="1:58" hidden="1" x14ac:dyDescent="0.25">
      <c r="A1007" s="424"/>
      <c r="B1007" s="23"/>
      <c r="C1007" s="8"/>
      <c r="D1007" s="17"/>
      <c r="E1007" s="30"/>
      <c r="F1007" s="30"/>
      <c r="BF1007" s="8"/>
    </row>
    <row r="1008" spans="1:58" hidden="1" x14ac:dyDescent="0.25">
      <c r="A1008" s="424"/>
      <c r="B1008" s="23"/>
      <c r="C1008" s="8"/>
      <c r="D1008" s="17"/>
      <c r="E1008" s="30"/>
      <c r="F1008" s="30"/>
      <c r="BF1008" s="8"/>
    </row>
    <row r="1009" spans="1:58" hidden="1" x14ac:dyDescent="0.25">
      <c r="A1009" s="424"/>
      <c r="B1009" s="23"/>
      <c r="C1009" s="8"/>
      <c r="D1009" s="17"/>
      <c r="E1009" s="30"/>
      <c r="F1009" s="30"/>
      <c r="BF1009" s="8"/>
    </row>
    <row r="1010" spans="1:58" hidden="1" x14ac:dyDescent="0.25">
      <c r="A1010" s="424"/>
      <c r="B1010" s="23"/>
      <c r="C1010" s="8"/>
      <c r="D1010" s="17"/>
      <c r="E1010" s="30"/>
      <c r="F1010" s="30"/>
      <c r="BF1010" s="8"/>
    </row>
    <row r="1011" spans="1:58" hidden="1" x14ac:dyDescent="0.25">
      <c r="A1011" s="424"/>
      <c r="B1011" s="23"/>
      <c r="C1011" s="8"/>
      <c r="D1011" s="17"/>
      <c r="E1011" s="30"/>
      <c r="F1011" s="30"/>
      <c r="BF1011" s="8"/>
    </row>
    <row r="1012" spans="1:58" hidden="1" x14ac:dyDescent="0.25">
      <c r="A1012" s="424"/>
      <c r="B1012" s="23"/>
      <c r="C1012" s="8"/>
      <c r="D1012" s="17"/>
      <c r="E1012" s="30"/>
      <c r="F1012" s="30"/>
      <c r="BF1012" s="8"/>
    </row>
    <row r="1013" spans="1:58" hidden="1" x14ac:dyDescent="0.25">
      <c r="A1013" s="424"/>
      <c r="B1013" s="23"/>
      <c r="C1013" s="8"/>
      <c r="D1013" s="17"/>
      <c r="E1013" s="30"/>
      <c r="F1013" s="30"/>
      <c r="BF1013" s="8"/>
    </row>
    <row r="1014" spans="1:58" hidden="1" x14ac:dyDescent="0.25">
      <c r="A1014" s="424"/>
      <c r="B1014" s="23"/>
      <c r="C1014" s="8"/>
      <c r="D1014" s="17"/>
      <c r="E1014" s="30"/>
      <c r="F1014" s="30"/>
      <c r="BF1014" s="8"/>
    </row>
    <row r="1015" spans="1:58" hidden="1" x14ac:dyDescent="0.25">
      <c r="A1015" s="424"/>
      <c r="B1015" s="23"/>
      <c r="C1015" s="8"/>
      <c r="D1015" s="17"/>
      <c r="E1015" s="30"/>
      <c r="F1015" s="30"/>
      <c r="BF1015" s="8"/>
    </row>
    <row r="1016" spans="1:58" hidden="1" x14ac:dyDescent="0.25">
      <c r="A1016" s="424"/>
      <c r="B1016" s="23"/>
      <c r="C1016" s="8"/>
      <c r="D1016" s="17"/>
      <c r="E1016" s="30"/>
      <c r="F1016" s="30"/>
      <c r="BF1016" s="8"/>
    </row>
    <row r="1017" spans="1:58" hidden="1" x14ac:dyDescent="0.25">
      <c r="A1017" s="424"/>
      <c r="B1017" s="23"/>
      <c r="C1017" s="8"/>
      <c r="D1017" s="17"/>
      <c r="E1017" s="30"/>
      <c r="F1017" s="30"/>
      <c r="BF1017" s="8"/>
    </row>
    <row r="1018" spans="1:58" hidden="1" x14ac:dyDescent="0.25">
      <c r="A1018" s="424"/>
      <c r="B1018" s="23"/>
      <c r="C1018" s="8"/>
      <c r="D1018" s="17"/>
      <c r="E1018" s="30"/>
      <c r="F1018" s="30"/>
      <c r="BF1018" s="8"/>
    </row>
    <row r="1019" spans="1:58" hidden="1" x14ac:dyDescent="0.25">
      <c r="A1019" s="424"/>
      <c r="B1019" s="23"/>
      <c r="C1019" s="8"/>
      <c r="D1019" s="17"/>
      <c r="E1019" s="30"/>
      <c r="F1019" s="30"/>
      <c r="BF1019" s="8"/>
    </row>
    <row r="1020" spans="1:58" hidden="1" x14ac:dyDescent="0.25">
      <c r="A1020" s="424"/>
      <c r="B1020" s="23"/>
      <c r="C1020" s="8"/>
      <c r="D1020" s="17"/>
      <c r="E1020" s="30"/>
      <c r="F1020" s="30"/>
      <c r="BF1020" s="8"/>
    </row>
    <row r="1021" spans="1:58" hidden="1" x14ac:dyDescent="0.25">
      <c r="A1021" s="424"/>
      <c r="B1021" s="23"/>
      <c r="C1021" s="8"/>
      <c r="D1021" s="17"/>
      <c r="E1021" s="30"/>
      <c r="F1021" s="30"/>
      <c r="BF1021" s="8"/>
    </row>
    <row r="1022" spans="1:58" hidden="1" x14ac:dyDescent="0.25">
      <c r="A1022" s="424"/>
      <c r="B1022" s="23"/>
      <c r="C1022" s="8"/>
      <c r="D1022" s="17"/>
      <c r="E1022" s="30"/>
      <c r="F1022" s="30"/>
      <c r="BF1022" s="8"/>
    </row>
    <row r="1023" spans="1:58" hidden="1" x14ac:dyDescent="0.25">
      <c r="A1023" s="424"/>
      <c r="B1023" s="23"/>
      <c r="C1023" s="8"/>
      <c r="D1023" s="17"/>
      <c r="E1023" s="30"/>
      <c r="F1023" s="30"/>
      <c r="BF1023" s="8"/>
    </row>
    <row r="1024" spans="1:58" hidden="1" x14ac:dyDescent="0.25">
      <c r="A1024" s="424"/>
      <c r="B1024" s="23"/>
      <c r="C1024" s="8"/>
      <c r="D1024" s="17"/>
      <c r="E1024" s="30"/>
      <c r="F1024" s="30"/>
      <c r="BF1024" s="8"/>
    </row>
    <row r="1025" spans="1:58" hidden="1" x14ac:dyDescent="0.25">
      <c r="A1025" s="424"/>
      <c r="B1025" s="23"/>
      <c r="C1025" s="8"/>
      <c r="D1025" s="17"/>
      <c r="E1025" s="30"/>
      <c r="F1025" s="30"/>
      <c r="BF1025" s="8"/>
    </row>
    <row r="1026" spans="1:58" hidden="1" x14ac:dyDescent="0.25">
      <c r="A1026" s="424"/>
      <c r="B1026" s="23"/>
      <c r="C1026" s="8"/>
      <c r="D1026" s="17"/>
      <c r="E1026" s="30"/>
      <c r="F1026" s="30"/>
      <c r="BF1026" s="8"/>
    </row>
    <row r="1027" spans="1:58" hidden="1" x14ac:dyDescent="0.25">
      <c r="A1027" s="424"/>
      <c r="B1027" s="23"/>
      <c r="C1027" s="8"/>
      <c r="D1027" s="17"/>
      <c r="E1027" s="30"/>
      <c r="F1027" s="30"/>
      <c r="BF1027" s="8"/>
    </row>
    <row r="1028" spans="1:58" hidden="1" x14ac:dyDescent="0.25">
      <c r="A1028" s="424"/>
      <c r="B1028" s="23"/>
      <c r="C1028" s="8"/>
      <c r="D1028" s="17"/>
      <c r="E1028" s="30"/>
      <c r="F1028" s="30"/>
      <c r="BF1028" s="8"/>
    </row>
    <row r="1029" spans="1:58" hidden="1" x14ac:dyDescent="0.25">
      <c r="A1029" s="424"/>
      <c r="B1029" s="23"/>
      <c r="C1029" s="8"/>
      <c r="D1029" s="17"/>
      <c r="E1029" s="30"/>
      <c r="F1029" s="30"/>
      <c r="BF1029" s="8"/>
    </row>
    <row r="1030" spans="1:58" hidden="1" x14ac:dyDescent="0.25">
      <c r="A1030" s="424"/>
      <c r="B1030" s="23"/>
      <c r="C1030" s="8"/>
      <c r="D1030" s="17"/>
      <c r="E1030" s="30"/>
      <c r="F1030" s="30"/>
      <c r="BF1030" s="8"/>
    </row>
    <row r="1031" spans="1:58" hidden="1" x14ac:dyDescent="0.25">
      <c r="A1031" s="424"/>
      <c r="B1031" s="23"/>
      <c r="C1031" s="8"/>
      <c r="D1031" s="17"/>
      <c r="E1031" s="30"/>
      <c r="F1031" s="30"/>
      <c r="BF1031" s="8"/>
    </row>
    <row r="1032" spans="1:58" hidden="1" x14ac:dyDescent="0.25">
      <c r="A1032" s="424"/>
      <c r="B1032" s="23"/>
      <c r="C1032" s="8"/>
      <c r="D1032" s="17"/>
      <c r="E1032" s="30"/>
      <c r="F1032" s="30"/>
      <c r="BF1032" s="8"/>
    </row>
    <row r="1033" spans="1:58" hidden="1" x14ac:dyDescent="0.25">
      <c r="A1033" s="424"/>
      <c r="B1033" s="23"/>
      <c r="C1033" s="8"/>
      <c r="D1033" s="17"/>
      <c r="E1033" s="30"/>
      <c r="F1033" s="30"/>
      <c r="BF1033" s="8"/>
    </row>
    <row r="1034" spans="1:58" hidden="1" x14ac:dyDescent="0.25">
      <c r="A1034" s="424"/>
      <c r="B1034" s="23"/>
      <c r="C1034" s="8"/>
      <c r="D1034" s="17"/>
      <c r="E1034" s="30"/>
      <c r="F1034" s="30"/>
      <c r="BF1034" s="8"/>
    </row>
    <row r="1035" spans="1:58" hidden="1" x14ac:dyDescent="0.25">
      <c r="A1035" s="424"/>
      <c r="B1035" s="23"/>
      <c r="C1035" s="8"/>
      <c r="D1035" s="17"/>
      <c r="E1035" s="30"/>
      <c r="F1035" s="30"/>
      <c r="BF1035" s="8"/>
    </row>
    <row r="1036" spans="1:58" hidden="1" x14ac:dyDescent="0.25">
      <c r="A1036" s="424"/>
      <c r="B1036" s="23"/>
      <c r="C1036" s="8"/>
      <c r="D1036" s="17"/>
      <c r="E1036" s="30"/>
      <c r="F1036" s="30"/>
      <c r="BF1036" s="8"/>
    </row>
    <row r="1037" spans="1:58" hidden="1" x14ac:dyDescent="0.25">
      <c r="A1037" s="424"/>
      <c r="B1037" s="23"/>
      <c r="C1037" s="8"/>
      <c r="D1037" s="17"/>
      <c r="E1037" s="30"/>
      <c r="F1037" s="30"/>
      <c r="BF1037" s="8"/>
    </row>
    <row r="1038" spans="1:58" hidden="1" x14ac:dyDescent="0.25">
      <c r="A1038" s="424"/>
      <c r="B1038" s="23"/>
      <c r="C1038" s="8"/>
      <c r="D1038" s="17"/>
      <c r="E1038" s="30"/>
      <c r="F1038" s="30"/>
      <c r="BF1038" s="8"/>
    </row>
    <row r="1039" spans="1:58" hidden="1" x14ac:dyDescent="0.25">
      <c r="A1039" s="424"/>
      <c r="B1039" s="23"/>
      <c r="C1039" s="8"/>
      <c r="D1039" s="17"/>
      <c r="E1039" s="30"/>
      <c r="F1039" s="30"/>
      <c r="BF1039" s="8"/>
    </row>
    <row r="1040" spans="1:58" hidden="1" x14ac:dyDescent="0.25">
      <c r="A1040" s="424"/>
      <c r="B1040" s="23"/>
      <c r="C1040" s="8"/>
      <c r="D1040" s="17"/>
      <c r="E1040" s="30"/>
      <c r="F1040" s="30"/>
      <c r="BF1040" s="8"/>
    </row>
    <row r="1041" spans="1:58" hidden="1" x14ac:dyDescent="0.25">
      <c r="A1041" s="424"/>
      <c r="B1041" s="23"/>
      <c r="C1041" s="8"/>
      <c r="D1041" s="17"/>
      <c r="E1041" s="30"/>
      <c r="F1041" s="30"/>
      <c r="BF1041" s="8"/>
    </row>
    <row r="1042" spans="1:58" hidden="1" x14ac:dyDescent="0.25">
      <c r="A1042" s="424"/>
      <c r="B1042" s="23"/>
      <c r="C1042" s="8"/>
      <c r="D1042" s="17"/>
      <c r="E1042" s="30"/>
      <c r="F1042" s="30"/>
      <c r="BF1042" s="8"/>
    </row>
    <row r="1043" spans="1:58" hidden="1" x14ac:dyDescent="0.25">
      <c r="A1043" s="424"/>
      <c r="B1043" s="23"/>
      <c r="C1043" s="8"/>
      <c r="D1043" s="17"/>
      <c r="E1043" s="30"/>
      <c r="F1043" s="30"/>
      <c r="BF1043" s="8"/>
    </row>
    <row r="1044" spans="1:58" hidden="1" x14ac:dyDescent="0.25">
      <c r="A1044" s="424"/>
      <c r="B1044" s="23"/>
      <c r="C1044" s="8"/>
      <c r="D1044" s="17"/>
      <c r="E1044" s="30"/>
      <c r="F1044" s="30"/>
      <c r="BF1044" s="8"/>
    </row>
    <row r="1045" spans="1:58" hidden="1" x14ac:dyDescent="0.25">
      <c r="A1045" s="424"/>
      <c r="B1045" s="23"/>
      <c r="C1045" s="8"/>
      <c r="D1045" s="17"/>
      <c r="E1045" s="30"/>
      <c r="F1045" s="30"/>
      <c r="BF1045" s="8"/>
    </row>
    <row r="1046" spans="1:58" hidden="1" x14ac:dyDescent="0.25">
      <c r="A1046" s="424"/>
      <c r="B1046" s="23"/>
      <c r="C1046" s="8"/>
      <c r="D1046" s="17"/>
      <c r="E1046" s="30"/>
      <c r="F1046" s="30"/>
      <c r="BF1046" s="8"/>
    </row>
    <row r="1047" spans="1:58" hidden="1" x14ac:dyDescent="0.25">
      <c r="A1047" s="424"/>
      <c r="B1047" s="23"/>
      <c r="C1047" s="8"/>
      <c r="D1047" s="17"/>
      <c r="E1047" s="30"/>
      <c r="F1047" s="30"/>
      <c r="BF1047" s="8"/>
    </row>
    <row r="1048" spans="1:58" hidden="1" x14ac:dyDescent="0.25">
      <c r="A1048" s="424"/>
      <c r="B1048" s="23"/>
      <c r="C1048" s="8"/>
      <c r="D1048" s="17"/>
      <c r="E1048" s="30"/>
      <c r="F1048" s="30"/>
      <c r="BF1048" s="8"/>
    </row>
    <row r="1049" spans="1:58" hidden="1" x14ac:dyDescent="0.25">
      <c r="A1049" s="424"/>
      <c r="B1049" s="23"/>
      <c r="C1049" s="8"/>
      <c r="D1049" s="17"/>
      <c r="E1049" s="30"/>
      <c r="F1049" s="30"/>
      <c r="BF1049" s="8"/>
    </row>
    <row r="1050" spans="1:58" hidden="1" x14ac:dyDescent="0.25">
      <c r="A1050" s="424"/>
      <c r="B1050" s="23"/>
      <c r="C1050" s="8"/>
      <c r="D1050" s="17"/>
      <c r="E1050" s="30"/>
      <c r="F1050" s="30"/>
      <c r="BF1050" s="8"/>
    </row>
    <row r="1051" spans="1:58" hidden="1" x14ac:dyDescent="0.25">
      <c r="A1051" s="424"/>
      <c r="B1051" s="23"/>
      <c r="C1051" s="8"/>
      <c r="D1051" s="17"/>
      <c r="E1051" s="30"/>
      <c r="F1051" s="30"/>
      <c r="BF1051" s="8"/>
    </row>
    <row r="1052" spans="1:58" hidden="1" x14ac:dyDescent="0.25">
      <c r="A1052" s="424"/>
      <c r="B1052" s="23"/>
      <c r="C1052" s="8"/>
      <c r="D1052" s="17"/>
      <c r="E1052" s="30"/>
      <c r="F1052" s="30"/>
      <c r="BF1052" s="8"/>
    </row>
    <row r="1053" spans="1:58" hidden="1" x14ac:dyDescent="0.25">
      <c r="A1053" s="424"/>
      <c r="B1053" s="23"/>
      <c r="C1053" s="8"/>
      <c r="D1053" s="17"/>
      <c r="E1053" s="30"/>
      <c r="F1053" s="30"/>
      <c r="BF1053" s="8"/>
    </row>
    <row r="1054" spans="1:58" hidden="1" x14ac:dyDescent="0.25">
      <c r="A1054" s="424"/>
      <c r="B1054" s="23"/>
      <c r="C1054" s="8"/>
      <c r="D1054" s="17"/>
      <c r="E1054" s="30"/>
      <c r="F1054" s="30"/>
      <c r="BF1054" s="8"/>
    </row>
    <row r="1055" spans="1:58" hidden="1" x14ac:dyDescent="0.25">
      <c r="A1055" s="424"/>
      <c r="B1055" s="23"/>
      <c r="C1055" s="8"/>
      <c r="D1055" s="17"/>
      <c r="E1055" s="30"/>
      <c r="F1055" s="30"/>
      <c r="BF1055" s="8"/>
    </row>
    <row r="1056" spans="1:58" hidden="1" x14ac:dyDescent="0.25">
      <c r="A1056" s="424"/>
      <c r="B1056" s="23"/>
      <c r="C1056" s="8"/>
      <c r="D1056" s="17"/>
      <c r="E1056" s="30"/>
      <c r="F1056" s="30"/>
      <c r="BF1056" s="8"/>
    </row>
    <row r="1057" spans="1:58" hidden="1" x14ac:dyDescent="0.25">
      <c r="A1057" s="424"/>
      <c r="B1057" s="23"/>
      <c r="C1057" s="8"/>
      <c r="D1057" s="17"/>
      <c r="E1057" s="30"/>
      <c r="F1057" s="30"/>
      <c r="BF1057" s="8"/>
    </row>
    <row r="1058" spans="1:58" hidden="1" x14ac:dyDescent="0.25">
      <c r="A1058" s="424"/>
      <c r="B1058" s="23"/>
      <c r="C1058" s="8"/>
      <c r="D1058" s="17"/>
      <c r="E1058" s="30"/>
      <c r="F1058" s="30"/>
      <c r="BF1058" s="8"/>
    </row>
    <row r="1059" spans="1:58" hidden="1" x14ac:dyDescent="0.25">
      <c r="A1059" s="424"/>
      <c r="B1059" s="23"/>
      <c r="C1059" s="8"/>
      <c r="D1059" s="17"/>
      <c r="E1059" s="30"/>
      <c r="F1059" s="30"/>
      <c r="BF1059" s="8"/>
    </row>
    <row r="1060" spans="1:58" hidden="1" x14ac:dyDescent="0.25">
      <c r="A1060" s="424"/>
      <c r="B1060" s="23"/>
      <c r="C1060" s="8"/>
      <c r="D1060" s="17"/>
      <c r="E1060" s="30"/>
      <c r="F1060" s="30"/>
      <c r="BF1060" s="8"/>
    </row>
    <row r="1061" spans="1:58" hidden="1" x14ac:dyDescent="0.25">
      <c r="A1061" s="424"/>
      <c r="B1061" s="23"/>
      <c r="C1061" s="8"/>
      <c r="D1061" s="17"/>
      <c r="E1061" s="30"/>
      <c r="F1061" s="30"/>
      <c r="BF1061" s="8"/>
    </row>
    <row r="1062" spans="1:58" hidden="1" x14ac:dyDescent="0.25">
      <c r="A1062" s="424"/>
      <c r="B1062" s="23"/>
      <c r="C1062" s="8"/>
      <c r="D1062" s="17"/>
      <c r="E1062" s="30"/>
      <c r="F1062" s="30"/>
      <c r="BF1062" s="8"/>
    </row>
    <row r="1063" spans="1:58" hidden="1" x14ac:dyDescent="0.25">
      <c r="A1063" s="424"/>
      <c r="B1063" s="23"/>
      <c r="C1063" s="8"/>
      <c r="D1063" s="17"/>
      <c r="E1063" s="30"/>
      <c r="F1063" s="30"/>
      <c r="BF1063" s="8"/>
    </row>
    <row r="1064" spans="1:58" hidden="1" x14ac:dyDescent="0.25">
      <c r="A1064" s="424"/>
      <c r="B1064" s="23"/>
      <c r="C1064" s="8"/>
      <c r="D1064" s="17"/>
      <c r="E1064" s="30"/>
      <c r="F1064" s="30"/>
      <c r="BF1064" s="8"/>
    </row>
    <row r="1065" spans="1:58" hidden="1" x14ac:dyDescent="0.25">
      <c r="A1065" s="424"/>
      <c r="B1065" s="23"/>
      <c r="C1065" s="8"/>
      <c r="D1065" s="17"/>
      <c r="E1065" s="30"/>
      <c r="F1065" s="30"/>
      <c r="BF1065" s="8"/>
    </row>
    <row r="1066" spans="1:58" hidden="1" x14ac:dyDescent="0.25">
      <c r="A1066" s="424"/>
      <c r="B1066" s="23"/>
      <c r="C1066" s="8"/>
      <c r="D1066" s="17"/>
      <c r="E1066" s="30"/>
      <c r="F1066" s="30"/>
      <c r="BF1066" s="8"/>
    </row>
    <row r="1067" spans="1:58" hidden="1" x14ac:dyDescent="0.25">
      <c r="A1067" s="424"/>
      <c r="B1067" s="23"/>
      <c r="C1067" s="8"/>
      <c r="D1067" s="17"/>
      <c r="E1067" s="30"/>
      <c r="F1067" s="30"/>
      <c r="BF1067" s="8"/>
    </row>
    <row r="1068" spans="1:58" hidden="1" x14ac:dyDescent="0.25">
      <c r="A1068" s="424"/>
      <c r="B1068" s="23"/>
      <c r="C1068" s="8"/>
      <c r="D1068" s="17"/>
      <c r="E1068" s="30"/>
      <c r="F1068" s="30"/>
      <c r="BF1068" s="8"/>
    </row>
    <row r="1069" spans="1:58" hidden="1" x14ac:dyDescent="0.25">
      <c r="A1069" s="424"/>
      <c r="B1069" s="23"/>
      <c r="C1069" s="8"/>
      <c r="D1069" s="17"/>
      <c r="E1069" s="30"/>
      <c r="F1069" s="30"/>
      <c r="BF1069" s="8"/>
    </row>
    <row r="1070" spans="1:58" hidden="1" x14ac:dyDescent="0.25">
      <c r="A1070" s="424"/>
      <c r="B1070" s="23"/>
      <c r="C1070" s="8"/>
      <c r="D1070" s="17"/>
      <c r="E1070" s="30"/>
      <c r="F1070" s="30"/>
      <c r="BF1070" s="8"/>
    </row>
    <row r="1071" spans="1:58" hidden="1" x14ac:dyDescent="0.25">
      <c r="A1071" s="424"/>
      <c r="B1071" s="23"/>
      <c r="C1071" s="8"/>
      <c r="D1071" s="17"/>
      <c r="E1071" s="30"/>
      <c r="F1071" s="30"/>
      <c r="BF1071" s="8"/>
    </row>
    <row r="1072" spans="1:58" hidden="1" x14ac:dyDescent="0.25">
      <c r="A1072" s="424"/>
      <c r="B1072" s="23"/>
      <c r="C1072" s="8"/>
      <c r="D1072" s="17"/>
      <c r="E1072" s="30"/>
      <c r="F1072" s="30"/>
      <c r="BF1072" s="8"/>
    </row>
    <row r="1073" spans="1:58" hidden="1" x14ac:dyDescent="0.25">
      <c r="A1073" s="424"/>
      <c r="B1073" s="23"/>
      <c r="C1073" s="8"/>
      <c r="D1073" s="17"/>
      <c r="E1073" s="30"/>
      <c r="F1073" s="30"/>
      <c r="BF1073" s="8"/>
    </row>
    <row r="1074" spans="1:58" hidden="1" x14ac:dyDescent="0.25">
      <c r="A1074" s="424"/>
      <c r="B1074" s="23"/>
      <c r="C1074" s="8"/>
      <c r="D1074" s="17"/>
      <c r="E1074" s="30"/>
      <c r="F1074" s="30"/>
      <c r="BF1074" s="8"/>
    </row>
    <row r="1075" spans="1:58" hidden="1" x14ac:dyDescent="0.25">
      <c r="A1075" s="424"/>
      <c r="B1075" s="23"/>
      <c r="C1075" s="8"/>
      <c r="D1075" s="17"/>
      <c r="E1075" s="30"/>
      <c r="F1075" s="30"/>
      <c r="BF1075" s="8"/>
    </row>
    <row r="1076" spans="1:58" hidden="1" x14ac:dyDescent="0.25">
      <c r="A1076" s="424"/>
      <c r="B1076" s="23"/>
      <c r="C1076" s="8"/>
      <c r="D1076" s="17"/>
      <c r="E1076" s="30"/>
      <c r="F1076" s="30"/>
      <c r="BF1076" s="8"/>
    </row>
    <row r="1077" spans="1:58" hidden="1" x14ac:dyDescent="0.25">
      <c r="A1077" s="424"/>
      <c r="B1077" s="23"/>
      <c r="C1077" s="8"/>
      <c r="D1077" s="17"/>
      <c r="E1077" s="30"/>
      <c r="F1077" s="30"/>
      <c r="BF1077" s="8"/>
    </row>
    <row r="1078" spans="1:58" hidden="1" x14ac:dyDescent="0.25">
      <c r="A1078" s="424"/>
      <c r="B1078" s="23"/>
      <c r="C1078" s="8"/>
      <c r="D1078" s="17"/>
      <c r="E1078" s="30"/>
      <c r="F1078" s="30"/>
      <c r="BF1078" s="8"/>
    </row>
    <row r="1079" spans="1:58" hidden="1" x14ac:dyDescent="0.25">
      <c r="A1079" s="424"/>
      <c r="B1079" s="23"/>
      <c r="C1079" s="8"/>
      <c r="D1079" s="17"/>
      <c r="E1079" s="30"/>
      <c r="F1079" s="30"/>
      <c r="BF1079" s="8"/>
    </row>
    <row r="1080" spans="1:58" hidden="1" x14ac:dyDescent="0.25">
      <c r="A1080" s="424"/>
      <c r="B1080" s="23"/>
      <c r="C1080" s="8"/>
      <c r="D1080" s="17"/>
      <c r="E1080" s="30"/>
      <c r="F1080" s="30"/>
      <c r="BF1080" s="8"/>
    </row>
    <row r="1081" spans="1:58" hidden="1" x14ac:dyDescent="0.25">
      <c r="A1081" s="424"/>
      <c r="B1081" s="23"/>
      <c r="C1081" s="8"/>
      <c r="D1081" s="17"/>
      <c r="E1081" s="30"/>
      <c r="F1081" s="30"/>
      <c r="BF1081" s="8"/>
    </row>
    <row r="1082" spans="1:58" hidden="1" x14ac:dyDescent="0.25">
      <c r="A1082" s="424"/>
      <c r="B1082" s="23"/>
      <c r="C1082" s="8"/>
      <c r="D1082" s="17"/>
      <c r="E1082" s="30"/>
      <c r="F1082" s="30"/>
      <c r="BF1082" s="8"/>
    </row>
    <row r="1083" spans="1:58" hidden="1" x14ac:dyDescent="0.25">
      <c r="A1083" s="424"/>
      <c r="B1083" s="23"/>
      <c r="C1083" s="8"/>
      <c r="D1083" s="17"/>
      <c r="E1083" s="30"/>
      <c r="F1083" s="30"/>
      <c r="BF1083" s="8"/>
    </row>
    <row r="1084" spans="1:58" hidden="1" x14ac:dyDescent="0.25">
      <c r="A1084" s="424"/>
      <c r="B1084" s="23"/>
      <c r="C1084" s="8"/>
      <c r="D1084" s="17"/>
      <c r="E1084" s="30"/>
      <c r="F1084" s="30"/>
      <c r="BF1084" s="8"/>
    </row>
    <row r="1085" spans="1:58" hidden="1" x14ac:dyDescent="0.25">
      <c r="A1085" s="424"/>
      <c r="B1085" s="23"/>
      <c r="C1085" s="8"/>
      <c r="D1085" s="17"/>
      <c r="E1085" s="30"/>
      <c r="F1085" s="30"/>
      <c r="BF1085" s="8"/>
    </row>
    <row r="1086" spans="1:58" hidden="1" x14ac:dyDescent="0.25">
      <c r="A1086" s="424"/>
      <c r="B1086" s="23"/>
      <c r="C1086" s="8"/>
      <c r="D1086" s="17"/>
      <c r="E1086" s="30"/>
      <c r="F1086" s="30"/>
      <c r="BF1086" s="8"/>
    </row>
    <row r="1087" spans="1:58" hidden="1" x14ac:dyDescent="0.25">
      <c r="A1087" s="424"/>
      <c r="B1087" s="23"/>
      <c r="C1087" s="8"/>
      <c r="D1087" s="17"/>
      <c r="E1087" s="30"/>
      <c r="F1087" s="30"/>
      <c r="BF1087" s="8"/>
    </row>
    <row r="1088" spans="1:58" hidden="1" x14ac:dyDescent="0.25">
      <c r="A1088" s="424"/>
      <c r="B1088" s="23"/>
      <c r="C1088" s="8"/>
      <c r="D1088" s="17"/>
      <c r="E1088" s="30"/>
      <c r="F1088" s="30"/>
      <c r="BF1088" s="8"/>
    </row>
    <row r="1089" spans="1:58" hidden="1" x14ac:dyDescent="0.25">
      <c r="A1089" s="424"/>
      <c r="B1089" s="23"/>
      <c r="C1089" s="8"/>
      <c r="D1089" s="17"/>
      <c r="E1089" s="30"/>
      <c r="F1089" s="30"/>
      <c r="BF1089" s="8"/>
    </row>
    <row r="1090" spans="1:58" hidden="1" x14ac:dyDescent="0.25">
      <c r="A1090" s="424"/>
      <c r="B1090" s="23"/>
      <c r="C1090" s="8"/>
      <c r="D1090" s="17"/>
      <c r="E1090" s="30"/>
      <c r="F1090" s="30"/>
      <c r="BF1090" s="8"/>
    </row>
    <row r="1091" spans="1:58" hidden="1" x14ac:dyDescent="0.25">
      <c r="A1091" s="424"/>
      <c r="B1091" s="23"/>
      <c r="C1091" s="8"/>
      <c r="D1091" s="17"/>
      <c r="E1091" s="30"/>
      <c r="F1091" s="30"/>
      <c r="BF1091" s="8"/>
    </row>
    <row r="1092" spans="1:58" hidden="1" x14ac:dyDescent="0.25">
      <c r="A1092" s="424"/>
      <c r="B1092" s="23"/>
      <c r="C1092" s="8"/>
      <c r="D1092" s="17"/>
      <c r="E1092" s="30"/>
      <c r="F1092" s="30"/>
      <c r="BF1092" s="8"/>
    </row>
    <row r="1093" spans="1:58" hidden="1" x14ac:dyDescent="0.25">
      <c r="A1093" s="424"/>
      <c r="B1093" s="23"/>
      <c r="C1093" s="8"/>
      <c r="D1093" s="17"/>
      <c r="E1093" s="30"/>
      <c r="F1093" s="30"/>
      <c r="BF1093" s="8"/>
    </row>
    <row r="1094" spans="1:58" hidden="1" x14ac:dyDescent="0.25">
      <c r="A1094" s="424"/>
      <c r="B1094" s="23"/>
      <c r="C1094" s="8"/>
      <c r="D1094" s="17"/>
      <c r="E1094" s="30"/>
      <c r="F1094" s="30"/>
      <c r="BF1094" s="8"/>
    </row>
    <row r="1095" spans="1:58" hidden="1" x14ac:dyDescent="0.25">
      <c r="A1095" s="424"/>
      <c r="B1095" s="23"/>
      <c r="C1095" s="8"/>
      <c r="D1095" s="17"/>
      <c r="E1095" s="30"/>
      <c r="F1095" s="30"/>
      <c r="BF1095" s="8"/>
    </row>
    <row r="1096" spans="1:58" hidden="1" x14ac:dyDescent="0.25">
      <c r="A1096" s="424"/>
      <c r="B1096" s="23"/>
      <c r="C1096" s="8"/>
      <c r="D1096" s="17"/>
      <c r="E1096" s="30"/>
      <c r="F1096" s="30"/>
      <c r="BF1096" s="8"/>
    </row>
    <row r="1097" spans="1:58" hidden="1" x14ac:dyDescent="0.25">
      <c r="A1097" s="424"/>
      <c r="B1097" s="23"/>
      <c r="C1097" s="8"/>
      <c r="D1097" s="17"/>
      <c r="E1097" s="30"/>
      <c r="F1097" s="30"/>
      <c r="BF1097" s="8"/>
    </row>
    <row r="1098" spans="1:58" hidden="1" x14ac:dyDescent="0.25">
      <c r="A1098" s="424"/>
      <c r="B1098" s="23"/>
      <c r="C1098" s="8"/>
      <c r="D1098" s="17"/>
      <c r="E1098" s="30"/>
      <c r="F1098" s="30"/>
      <c r="BF1098" s="8"/>
    </row>
    <row r="1099" spans="1:58" hidden="1" x14ac:dyDescent="0.25">
      <c r="A1099" s="424"/>
      <c r="B1099" s="23"/>
      <c r="C1099" s="8"/>
      <c r="D1099" s="17"/>
      <c r="E1099" s="30"/>
      <c r="F1099" s="30"/>
      <c r="BF1099" s="8"/>
    </row>
    <row r="1100" spans="1:58" x14ac:dyDescent="0.25"/>
    <row r="1101" spans="1:58" x14ac:dyDescent="0.25"/>
    <row r="1102" spans="1:58" x14ac:dyDescent="0.25"/>
    <row r="1103" spans="1:58" x14ac:dyDescent="0.25"/>
    <row r="1104" spans="1:58"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sheetData>
  <sheetProtection password="EBEF" sheet="1" formatCells="0" formatColumns="0" formatRows="0" insertColumns="0" insertRows="0" autoFilter="0" pivotTables="0"/>
  <mergeCells count="5">
    <mergeCell ref="B47:J47"/>
    <mergeCell ref="B44:J44"/>
    <mergeCell ref="B46:J46"/>
    <mergeCell ref="H6:I6"/>
    <mergeCell ref="H38:I38"/>
  </mergeCells>
  <hyperlinks>
    <hyperlink ref="B45" r:id="rId1" display="https://www.polymetalinternational.com/en/investors-and-media/reports-and-results/result-centre/"/>
  </hyperlinks>
  <pageMargins left="0.7" right="0.7" top="0.75" bottom="0.75" header="0.3" footer="0.3"/>
  <pageSetup paperSize="9"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80"/>
  <sheetViews>
    <sheetView workbookViewId="0">
      <pane ySplit="3" topLeftCell="A4" activePane="bottomLeft" state="frozen"/>
      <selection activeCell="B11" sqref="B11"/>
      <selection pane="bottomLeft" activeCell="A4" sqref="A4"/>
    </sheetView>
  </sheetViews>
  <sheetFormatPr defaultRowHeight="15" x14ac:dyDescent="0.25"/>
  <cols>
    <col min="1" max="1" width="2.85546875" style="261" customWidth="1"/>
    <col min="2" max="2" width="23" style="33" customWidth="1"/>
    <col min="3" max="3" width="52.28515625" style="33" customWidth="1"/>
    <col min="4" max="4" width="18.85546875" style="33" customWidth="1"/>
    <col min="5" max="16384" width="9.140625" style="33"/>
  </cols>
  <sheetData>
    <row r="1" spans="1:82" customFormat="1" x14ac:dyDescent="0.25">
      <c r="A1" s="219" t="s">
        <v>1020</v>
      </c>
      <c r="B1" s="223">
        <v>2</v>
      </c>
      <c r="C1" s="223">
        <v>3</v>
      </c>
      <c r="D1" s="223">
        <v>4</v>
      </c>
      <c r="E1" s="223">
        <v>5</v>
      </c>
      <c r="F1" s="223">
        <v>6</v>
      </c>
      <c r="G1" s="223">
        <v>7</v>
      </c>
      <c r="H1" s="223">
        <v>8</v>
      </c>
      <c r="I1" s="223">
        <v>9</v>
      </c>
      <c r="J1" s="223">
        <v>10</v>
      </c>
      <c r="K1" s="223">
        <v>11</v>
      </c>
      <c r="L1" s="224">
        <v>12</v>
      </c>
      <c r="M1" s="224">
        <v>13</v>
      </c>
      <c r="N1" s="224">
        <v>14</v>
      </c>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5"/>
      <c r="BL1" s="33"/>
      <c r="BM1" s="33"/>
      <c r="BN1" s="33"/>
      <c r="BO1" s="33"/>
      <c r="BP1" s="33"/>
      <c r="BQ1" s="33"/>
      <c r="BR1" s="33"/>
      <c r="BS1" s="33"/>
      <c r="BT1" s="33"/>
      <c r="BU1" s="33"/>
      <c r="BV1" s="33"/>
      <c r="BW1" s="33"/>
      <c r="BX1" s="33"/>
      <c r="BY1" s="33"/>
      <c r="BZ1" s="33"/>
      <c r="CA1" s="33"/>
      <c r="CB1" s="33"/>
      <c r="CC1" s="33"/>
      <c r="CD1" s="33"/>
    </row>
    <row r="2" spans="1:82" customFormat="1" ht="23.25" x14ac:dyDescent="0.25">
      <c r="A2" s="264" t="s">
        <v>1426</v>
      </c>
      <c r="B2" s="6" t="str">
        <f>IF(Content!$D$6=1,VLOOKUP('Units of Measurement'!$A2,TranslationData!$A:$AA,'Units of Measurement'!B$1,FALSE),VLOOKUP('Units of Measurement'!$A2,TranslationData!$A:$AA,'Units of Measurement'!B$1+13,FALSE))</f>
        <v>Units of measurement</v>
      </c>
      <c r="C2" s="7"/>
      <c r="D2" s="11"/>
      <c r="E2" s="5"/>
      <c r="F2" s="5"/>
      <c r="G2" s="5"/>
      <c r="H2" s="5"/>
      <c r="I2" s="5"/>
      <c r="J2" s="5"/>
      <c r="K2" s="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5"/>
      <c r="BL2" s="33"/>
      <c r="BM2" s="33"/>
      <c r="BN2" s="33"/>
      <c r="BO2" s="33"/>
      <c r="BP2" s="33"/>
      <c r="BQ2" s="33"/>
      <c r="BR2" s="33"/>
      <c r="BS2" s="33"/>
      <c r="BT2" s="33"/>
      <c r="BU2" s="33"/>
      <c r="BV2" s="33"/>
      <c r="BW2" s="33"/>
      <c r="BX2" s="33"/>
      <c r="BY2" s="33"/>
      <c r="BZ2" s="33"/>
      <c r="CA2" s="33"/>
      <c r="CB2" s="33"/>
      <c r="CC2" s="33"/>
      <c r="CD2" s="33"/>
    </row>
    <row r="3" spans="1:82" x14ac:dyDescent="0.25">
      <c r="A3" s="264"/>
      <c r="B3" s="112"/>
      <c r="C3" s="112"/>
      <c r="D3" s="109"/>
    </row>
    <row r="4" spans="1:82" ht="11.25" customHeight="1" x14ac:dyDescent="0.25">
      <c r="A4" s="264" t="s">
        <v>1427</v>
      </c>
      <c r="B4" s="111" t="str">
        <f>IF(Content!$D$6=1,VLOOKUP('Units of Measurement'!$A4,TranslationData!$A:$AA,'Units of Measurement'!B$1,FALSE),VLOOKUP('Units of Measurement'!$A4,TranslationData!$A:$AA,'Units of Measurement'!B$1+13,FALSE))</f>
        <v>CO₂e</v>
      </c>
      <c r="C4" s="111" t="str">
        <f>IF(Content!$D$6=1,VLOOKUP('Units of Measurement'!$A4,TranslationData!$A:$AA,'Units of Measurement'!C$1,FALSE),VLOOKUP('Units of Measurement'!$A4,TranslationData!$A:$AA,'Units of Measurement'!C$1+13,FALSE))</f>
        <v>CO₂ equivalent</v>
      </c>
      <c r="D4" s="109"/>
    </row>
    <row r="5" spans="1:82" ht="11.25" customHeight="1" x14ac:dyDescent="0.25">
      <c r="A5" s="264" t="s">
        <v>1428</v>
      </c>
      <c r="B5" s="109" t="str">
        <f>IF(Content!$D$6=1,VLOOKUP('Units of Measurement'!$A5,TranslationData!$A:$AA,'Units of Measurement'!B$1,FALSE),VLOOKUP('Units of Measurement'!$A5,TranslationData!$A:$AA,'Units of Measurement'!B$1+13,FALSE))</f>
        <v>GJ</v>
      </c>
      <c r="C5" s="111" t="str">
        <f>IF(Content!$D$6=1,VLOOKUP('Units of Measurement'!$A5,TranslationData!$A:$AA,'Units of Measurement'!C$1,FALSE),VLOOKUP('Units of Measurement'!$A5,TranslationData!$A:$AA,'Units of Measurement'!C$1+13,FALSE))</f>
        <v>gigajoules (one billion joules)</v>
      </c>
      <c r="D5" s="109"/>
    </row>
    <row r="6" spans="1:82" ht="11.25" customHeight="1" x14ac:dyDescent="0.25">
      <c r="A6" s="264" t="s">
        <v>1429</v>
      </c>
      <c r="B6" s="109" t="str">
        <f>IF(Content!$D$6=1,VLOOKUP('Units of Measurement'!$A6,TranslationData!$A:$AA,'Units of Measurement'!B$1,FALSE),VLOOKUP('Units of Measurement'!$A6,TranslationData!$A:$AA,'Units of Measurement'!B$1+13,FALSE))</f>
        <v>TJ</v>
      </c>
      <c r="C6" s="109" t="str">
        <f>IF(Content!$D$6=1,VLOOKUP('Units of Measurement'!$A6,TranslationData!$A:$AA,'Units of Measurement'!C$1,FALSE),VLOOKUP('Units of Measurement'!$A6,TranslationData!$A:$AA,'Units of Measurement'!C$1+13,FALSE))</f>
        <v>terajoules (one trillion joules)</v>
      </c>
      <c r="D6" s="109"/>
    </row>
    <row r="7" spans="1:82" ht="11.25" customHeight="1" x14ac:dyDescent="0.25">
      <c r="A7" s="264" t="s">
        <v>1430</v>
      </c>
      <c r="B7" s="109" t="str">
        <f>IF(Content!$D$6=1,VLOOKUP('Units of Measurement'!$A7,TranslationData!$A:$AA,'Units of Measurement'!B$1,FALSE),VLOOKUP('Units of Measurement'!$A7,TranslationData!$A:$AA,'Units of Measurement'!B$1+13,FALSE))</f>
        <v>km</v>
      </c>
      <c r="C7" s="109" t="str">
        <f>IF(Content!$D$6=1,VLOOKUP('Units of Measurement'!$A7,TranslationData!$A:$AA,'Units of Measurement'!C$1,FALSE),VLOOKUP('Units of Measurement'!$A7,TranslationData!$A:$AA,'Units of Measurement'!C$1+13,FALSE))</f>
        <v>kilometres</v>
      </c>
      <c r="D7" s="109"/>
    </row>
    <row r="8" spans="1:82" ht="11.25" customHeight="1" x14ac:dyDescent="0.25">
      <c r="A8" s="264" t="s">
        <v>1431</v>
      </c>
      <c r="B8" s="109" t="str">
        <f>IF(Content!$D$6=1,VLOOKUP('Units of Measurement'!$A8,TranslationData!$A:$AA,'Units of Measurement'!B$1,FALSE),VLOOKUP('Units of Measurement'!$A8,TranslationData!$A:$AA,'Units of Measurement'!B$1+13,FALSE))</f>
        <v>Koz</v>
      </c>
      <c r="C8" s="109" t="str">
        <f>IF(Content!$D$6=1,VLOOKUP('Units of Measurement'!$A8,TranslationData!$A:$AA,'Units of Measurement'!C$1,FALSE),VLOOKUP('Units of Measurement'!$A8,TranslationData!$A:$AA,'Units of Measurement'!C$1+13,FALSE))</f>
        <v>thousand ounces</v>
      </c>
      <c r="D8" s="109"/>
    </row>
    <row r="9" spans="1:82" ht="11.25" customHeight="1" x14ac:dyDescent="0.25">
      <c r="A9" s="264" t="s">
        <v>1432</v>
      </c>
      <c r="B9" s="109" t="str">
        <f>IF(Content!$D$6=1,VLOOKUP('Units of Measurement'!$A9,TranslationData!$A:$AA,'Units of Measurement'!B$1,FALSE),VLOOKUP('Units of Measurement'!$A9,TranslationData!$A:$AA,'Units of Measurement'!B$1+13,FALSE))</f>
        <v>Kt</v>
      </c>
      <c r="C9" s="109" t="str">
        <f>IF(Content!$D$6=1,VLOOKUP('Units of Measurement'!$A9,TranslationData!$A:$AA,'Units of Measurement'!C$1,FALSE),VLOOKUP('Units of Measurement'!$A9,TranslationData!$A:$AA,'Units of Measurement'!C$1+13,FALSE))</f>
        <v>thousand tonnes</v>
      </c>
      <c r="D9" s="109"/>
    </row>
    <row r="10" spans="1:82" ht="11.25" customHeight="1" x14ac:dyDescent="0.25">
      <c r="A10" s="264" t="s">
        <v>1433</v>
      </c>
      <c r="B10" s="109" t="str">
        <f>IF(Content!$D$6=1,VLOOKUP('Units of Measurement'!$A10,TranslationData!$A:$AA,'Units of Measurement'!B$1,FALSE),VLOOKUP('Units of Measurement'!$A10,TranslationData!$A:$AA,'Units of Measurement'!B$1+13,FALSE))</f>
        <v>m</v>
      </c>
      <c r="C10" s="109" t="str">
        <f>IF(Content!$D$6=1,VLOOKUP('Units of Measurement'!$A10,TranslationData!$A:$AA,'Units of Measurement'!C$1,FALSE),VLOOKUP('Units of Measurement'!$A10,TranslationData!$A:$AA,'Units of Measurement'!C$1+13,FALSE))</f>
        <v>metres</v>
      </c>
      <c r="D10" s="109"/>
    </row>
    <row r="11" spans="1:82" ht="11.25" customHeight="1" x14ac:dyDescent="0.25">
      <c r="A11" s="264" t="s">
        <v>1434</v>
      </c>
      <c r="B11" s="109" t="str">
        <f>IF(Content!$D$6=1,VLOOKUP('Units of Measurement'!$A11,TranslationData!$A:$AA,'Units of Measurement'!B$1,FALSE),VLOOKUP('Units of Measurement'!$A11,TranslationData!$A:$AA,'Units of Measurement'!B$1+13,FALSE))</f>
        <v>Moz</v>
      </c>
      <c r="C11" s="109" t="str">
        <f>IF(Content!$D$6=1,VLOOKUP('Units of Measurement'!$A11,TranslationData!$A:$AA,'Units of Measurement'!C$1,FALSE),VLOOKUP('Units of Measurement'!$A11,TranslationData!$A:$AA,'Units of Measurement'!C$1+13,FALSE))</f>
        <v>million ounces</v>
      </c>
      <c r="D11" s="109"/>
    </row>
    <row r="12" spans="1:82" ht="11.25" customHeight="1" x14ac:dyDescent="0.25">
      <c r="A12" s="264" t="s">
        <v>1435</v>
      </c>
      <c r="B12" s="109" t="str">
        <f>IF(Content!$D$6=1,VLOOKUP('Units of Measurement'!$A12,TranslationData!$A:$AA,'Units of Measurement'!B$1,FALSE),VLOOKUP('Units of Measurement'!$A12,TranslationData!$A:$AA,'Units of Measurement'!B$1+13,FALSE))</f>
        <v>mt</v>
      </c>
      <c r="C12" s="109" t="str">
        <f>IF(Content!$D$6=1,VLOOKUP('Units of Measurement'!$A12,TranslationData!$A:$AA,'Units of Measurement'!C$1,FALSE),VLOOKUP('Units of Measurement'!$A12,TranslationData!$A:$AA,'Units of Measurement'!C$1+13,FALSE))</f>
        <v>million tonnes</v>
      </c>
      <c r="D12" s="109"/>
    </row>
    <row r="13" spans="1:82" ht="11.25" customHeight="1" x14ac:dyDescent="0.25">
      <c r="A13" s="264" t="s">
        <v>1436</v>
      </c>
      <c r="B13" s="109" t="str">
        <f>IF(Content!$D$6=1,VLOOKUP('Units of Measurement'!$A13,TranslationData!$A:$AA,'Units of Measurement'!B$1,FALSE),VLOOKUP('Units of Measurement'!$A13,TranslationData!$A:$AA,'Units of Measurement'!B$1+13,FALSE))</f>
        <v>MWh</v>
      </c>
      <c r="C13" s="109" t="str">
        <f>IF(Content!$D$6=1,VLOOKUP('Units of Measurement'!$A13,TranslationData!$A:$AA,'Units of Measurement'!C$1,FALSE),VLOOKUP('Units of Measurement'!$A13,TranslationData!$A:$AA,'Units of Measurement'!C$1+13,FALSE))</f>
        <v>megawatt-hour</v>
      </c>
      <c r="D13" s="109"/>
    </row>
    <row r="14" spans="1:82" ht="11.25" customHeight="1" x14ac:dyDescent="0.25">
      <c r="A14" s="264" t="s">
        <v>1437</v>
      </c>
      <c r="B14" s="109" t="str">
        <f>IF(Content!$D$6=1,VLOOKUP('Units of Measurement'!$A14,TranslationData!$A:$AA,'Units of Measurement'!B$1,FALSE),VLOOKUP('Units of Measurement'!$A14,TranslationData!$A:$AA,'Units of Measurement'!B$1+13,FALSE))</f>
        <v>Oz or oz</v>
      </c>
      <c r="C14" s="109" t="str">
        <f>IF(Content!$D$6=1,VLOOKUP('Units of Measurement'!$A14,TranslationData!$A:$AA,'Units of Measurement'!C$1,FALSE),VLOOKUP('Units of Measurement'!$A14,TranslationData!$A:$AA,'Units of Measurement'!C$1+13,FALSE))</f>
        <v>troy ounce (31.1035 g)</v>
      </c>
      <c r="D14" s="109"/>
    </row>
    <row r="15" spans="1:82" ht="11.25" customHeight="1" x14ac:dyDescent="0.25">
      <c r="A15" s="264" t="s">
        <v>1438</v>
      </c>
      <c r="B15" s="109" t="str">
        <f>IF(Content!$D$6=1,VLOOKUP('Units of Measurement'!$A15,TranslationData!$A:$AA,'Units of Measurement'!B$1,FALSE),VLOOKUP('Units of Measurement'!$A15,TranslationData!$A:$AA,'Units of Measurement'!B$1+13,FALSE))</f>
        <v>t</v>
      </c>
      <c r="C15" s="109" t="str">
        <f>IF(Content!$D$6=1,VLOOKUP('Units of Measurement'!$A15,TranslationData!$A:$AA,'Units of Measurement'!C$1,FALSE),VLOOKUP('Units of Measurement'!$A15,TranslationData!$A:$AA,'Units of Measurement'!C$1+13,FALSE))</f>
        <v>tonne (1,000 kg)</v>
      </c>
      <c r="D15" s="109"/>
    </row>
    <row r="16" spans="1:82" ht="11.25" customHeight="1" x14ac:dyDescent="0.25">
      <c r="A16" s="264" t="s">
        <v>1439</v>
      </c>
      <c r="B16" s="109" t="str">
        <f>IF(Content!$D$6=1,VLOOKUP('Units of Measurement'!$A16,TranslationData!$A:$AA,'Units of Measurement'!B$1,FALSE),VLOOKUP('Units of Measurement'!$A16,TranslationData!$A:$AA,'Units of Measurement'!B$1+13,FALSE))</f>
        <v>$</v>
      </c>
      <c r="C16" s="109" t="str">
        <f>IF(Content!$D$6=1,VLOOKUP('Units of Measurement'!$A16,TranslationData!$A:$AA,'Units of Measurement'!C$1,FALSE),VLOOKUP('Units of Measurement'!$A16,TranslationData!$A:$AA,'Units of Measurement'!C$1+13,FALSE))</f>
        <v>US Dollar</v>
      </c>
      <c r="D16" s="109"/>
    </row>
    <row r="17" spans="1:7" ht="11.25" customHeight="1" x14ac:dyDescent="0.25">
      <c r="A17" s="264"/>
      <c r="B17" s="28"/>
      <c r="C17" s="29"/>
      <c r="D17" s="82"/>
      <c r="E17" s="82"/>
      <c r="F17" s="82"/>
      <c r="G17" s="82"/>
    </row>
    <row r="18" spans="1:7" ht="11.25" customHeight="1" x14ac:dyDescent="0.25">
      <c r="A18" s="264"/>
      <c r="B18" s="109"/>
      <c r="C18" s="109"/>
      <c r="D18" s="109"/>
    </row>
    <row r="19" spans="1:7" ht="11.25" customHeight="1" x14ac:dyDescent="0.25">
      <c r="A19" s="264"/>
      <c r="B19" s="109"/>
      <c r="C19" s="109"/>
      <c r="D19" s="109"/>
    </row>
    <row r="20" spans="1:7" x14ac:dyDescent="0.25">
      <c r="A20" s="264"/>
      <c r="B20" s="109"/>
      <c r="C20" s="109"/>
      <c r="D20" s="109"/>
    </row>
    <row r="21" spans="1:7" x14ac:dyDescent="0.25">
      <c r="A21" s="264"/>
      <c r="B21" s="109"/>
      <c r="C21" s="109"/>
      <c r="D21" s="109"/>
    </row>
    <row r="22" spans="1:7" x14ac:dyDescent="0.25">
      <c r="A22" s="264"/>
    </row>
    <row r="23" spans="1:7" x14ac:dyDescent="0.25">
      <c r="A23" s="264"/>
    </row>
    <row r="24" spans="1:7" x14ac:dyDescent="0.25">
      <c r="A24" s="264"/>
    </row>
    <row r="25" spans="1:7" x14ac:dyDescent="0.25">
      <c r="A25" s="264"/>
    </row>
    <row r="26" spans="1:7" x14ac:dyDescent="0.25">
      <c r="A26" s="264"/>
    </row>
    <row r="27" spans="1:7" x14ac:dyDescent="0.25">
      <c r="A27" s="264"/>
    </row>
    <row r="28" spans="1:7" x14ac:dyDescent="0.25">
      <c r="A28" s="264"/>
    </row>
    <row r="29" spans="1:7" x14ac:dyDescent="0.25">
      <c r="A29" s="264"/>
    </row>
    <row r="30" spans="1:7" x14ac:dyDescent="0.25">
      <c r="A30" s="264"/>
    </row>
    <row r="31" spans="1:7" x14ac:dyDescent="0.25">
      <c r="A31" s="264"/>
    </row>
    <row r="32" spans="1:7" x14ac:dyDescent="0.25">
      <c r="A32" s="264"/>
    </row>
    <row r="33" spans="1:1" x14ac:dyDescent="0.25">
      <c r="A33" s="264"/>
    </row>
    <row r="34" spans="1:1" x14ac:dyDescent="0.25">
      <c r="A34" s="264"/>
    </row>
    <row r="35" spans="1:1" x14ac:dyDescent="0.25">
      <c r="A35" s="264"/>
    </row>
    <row r="36" spans="1:1" x14ac:dyDescent="0.25">
      <c r="A36" s="264"/>
    </row>
    <row r="37" spans="1:1" x14ac:dyDescent="0.25">
      <c r="A37" s="264"/>
    </row>
    <row r="38" spans="1:1" x14ac:dyDescent="0.25">
      <c r="A38" s="264"/>
    </row>
    <row r="39" spans="1:1" x14ac:dyDescent="0.25">
      <c r="A39" s="264"/>
    </row>
    <row r="40" spans="1:1" x14ac:dyDescent="0.25">
      <c r="A40" s="264"/>
    </row>
    <row r="41" spans="1:1" x14ac:dyDescent="0.25">
      <c r="A41" s="264"/>
    </row>
    <row r="42" spans="1:1" x14ac:dyDescent="0.25">
      <c r="A42" s="264"/>
    </row>
    <row r="43" spans="1:1" x14ac:dyDescent="0.25">
      <c r="A43" s="264"/>
    </row>
    <row r="44" spans="1:1" x14ac:dyDescent="0.25">
      <c r="A44" s="264"/>
    </row>
    <row r="45" spans="1:1" x14ac:dyDescent="0.25">
      <c r="A45" s="264"/>
    </row>
    <row r="46" spans="1:1" x14ac:dyDescent="0.25">
      <c r="A46" s="264"/>
    </row>
    <row r="47" spans="1:1" x14ac:dyDescent="0.25">
      <c r="A47" s="264"/>
    </row>
    <row r="48" spans="1:1" x14ac:dyDescent="0.25">
      <c r="A48" s="264"/>
    </row>
    <row r="49" spans="1:1" x14ac:dyDescent="0.25">
      <c r="A49" s="264"/>
    </row>
    <row r="50" spans="1:1" x14ac:dyDescent="0.25">
      <c r="A50" s="264"/>
    </row>
    <row r="51" spans="1:1" x14ac:dyDescent="0.25">
      <c r="A51" s="264"/>
    </row>
    <row r="52" spans="1:1" x14ac:dyDescent="0.25">
      <c r="A52" s="264"/>
    </row>
    <row r="53" spans="1:1" x14ac:dyDescent="0.25">
      <c r="A53" s="264"/>
    </row>
    <row r="54" spans="1:1" x14ac:dyDescent="0.25">
      <c r="A54" s="264"/>
    </row>
    <row r="55" spans="1:1" x14ac:dyDescent="0.25">
      <c r="A55" s="264"/>
    </row>
    <row r="56" spans="1:1" x14ac:dyDescent="0.25">
      <c r="A56" s="264"/>
    </row>
    <row r="57" spans="1:1" x14ac:dyDescent="0.25">
      <c r="A57" s="264"/>
    </row>
    <row r="58" spans="1:1" x14ac:dyDescent="0.25">
      <c r="A58" s="264"/>
    </row>
    <row r="59" spans="1:1" x14ac:dyDescent="0.25">
      <c r="A59" s="264"/>
    </row>
    <row r="60" spans="1:1" x14ac:dyDescent="0.25">
      <c r="A60" s="264"/>
    </row>
    <row r="61" spans="1:1" x14ac:dyDescent="0.25">
      <c r="A61" s="264"/>
    </row>
    <row r="62" spans="1:1" x14ac:dyDescent="0.25">
      <c r="A62" s="264"/>
    </row>
    <row r="63" spans="1:1" x14ac:dyDescent="0.25">
      <c r="A63" s="264"/>
    </row>
    <row r="64" spans="1:1" x14ac:dyDescent="0.25">
      <c r="A64" s="264"/>
    </row>
    <row r="65" spans="1:1" x14ac:dyDescent="0.25">
      <c r="A65" s="264"/>
    </row>
    <row r="66" spans="1:1" x14ac:dyDescent="0.25">
      <c r="A66" s="264"/>
    </row>
    <row r="67" spans="1:1" x14ac:dyDescent="0.25">
      <c r="A67" s="264"/>
    </row>
    <row r="68" spans="1:1" x14ac:dyDescent="0.25">
      <c r="A68" s="264"/>
    </row>
    <row r="69" spans="1:1" x14ac:dyDescent="0.25">
      <c r="A69" s="264"/>
    </row>
    <row r="70" spans="1:1" x14ac:dyDescent="0.25">
      <c r="A70" s="264"/>
    </row>
    <row r="71" spans="1:1" x14ac:dyDescent="0.25">
      <c r="A71" s="264"/>
    </row>
    <row r="72" spans="1:1" x14ac:dyDescent="0.25">
      <c r="A72" s="264"/>
    </row>
    <row r="73" spans="1:1" x14ac:dyDescent="0.25">
      <c r="A73" s="264"/>
    </row>
    <row r="74" spans="1:1" x14ac:dyDescent="0.25">
      <c r="A74" s="264"/>
    </row>
    <row r="75" spans="1:1" x14ac:dyDescent="0.25">
      <c r="A75" s="264"/>
    </row>
    <row r="76" spans="1:1" x14ac:dyDescent="0.25">
      <c r="A76" s="264"/>
    </row>
    <row r="77" spans="1:1" x14ac:dyDescent="0.25">
      <c r="A77" s="264"/>
    </row>
    <row r="78" spans="1:1" x14ac:dyDescent="0.25">
      <c r="A78" s="264"/>
    </row>
    <row r="79" spans="1:1" x14ac:dyDescent="0.25">
      <c r="A79" s="264"/>
    </row>
    <row r="80" spans="1:1" x14ac:dyDescent="0.25">
      <c r="A80" s="264"/>
    </row>
    <row r="81" spans="1:1" x14ac:dyDescent="0.25">
      <c r="A81" s="264"/>
    </row>
    <row r="82" spans="1:1" x14ac:dyDescent="0.25">
      <c r="A82" s="264"/>
    </row>
    <row r="83" spans="1:1" x14ac:dyDescent="0.25">
      <c r="A83" s="264"/>
    </row>
    <row r="84" spans="1:1" x14ac:dyDescent="0.25">
      <c r="A84" s="264"/>
    </row>
    <row r="85" spans="1:1" x14ac:dyDescent="0.25">
      <c r="A85" s="264"/>
    </row>
    <row r="86" spans="1:1" x14ac:dyDescent="0.25">
      <c r="A86" s="264"/>
    </row>
    <row r="87" spans="1:1" x14ac:dyDescent="0.25">
      <c r="A87" s="264"/>
    </row>
    <row r="88" spans="1:1" x14ac:dyDescent="0.25">
      <c r="A88" s="264"/>
    </row>
    <row r="89" spans="1:1" x14ac:dyDescent="0.25">
      <c r="A89" s="264"/>
    </row>
    <row r="90" spans="1:1" x14ac:dyDescent="0.25">
      <c r="A90" s="264"/>
    </row>
    <row r="91" spans="1:1" x14ac:dyDescent="0.25">
      <c r="A91" s="264"/>
    </row>
    <row r="92" spans="1:1" x14ac:dyDescent="0.25">
      <c r="A92" s="264"/>
    </row>
    <row r="93" spans="1:1" x14ac:dyDescent="0.25">
      <c r="A93" s="264"/>
    </row>
    <row r="94" spans="1:1" x14ac:dyDescent="0.25">
      <c r="A94" s="264"/>
    </row>
    <row r="95" spans="1:1" x14ac:dyDescent="0.25">
      <c r="A95" s="264"/>
    </row>
    <row r="96" spans="1:1" x14ac:dyDescent="0.25">
      <c r="A96" s="264"/>
    </row>
    <row r="97" spans="1:1" x14ac:dyDescent="0.25">
      <c r="A97" s="264"/>
    </row>
    <row r="98" spans="1:1" x14ac:dyDescent="0.25">
      <c r="A98" s="264"/>
    </row>
    <row r="99" spans="1:1" x14ac:dyDescent="0.25">
      <c r="A99" s="264"/>
    </row>
    <row r="100" spans="1:1" x14ac:dyDescent="0.25">
      <c r="A100" s="264"/>
    </row>
    <row r="101" spans="1:1" x14ac:dyDescent="0.25">
      <c r="A101" s="264"/>
    </row>
    <row r="102" spans="1:1" x14ac:dyDescent="0.25">
      <c r="A102" s="264"/>
    </row>
    <row r="103" spans="1:1" x14ac:dyDescent="0.25">
      <c r="A103" s="264"/>
    </row>
    <row r="104" spans="1:1" x14ac:dyDescent="0.25">
      <c r="A104" s="264"/>
    </row>
    <row r="105" spans="1:1" x14ac:dyDescent="0.25">
      <c r="A105" s="264"/>
    </row>
    <row r="106" spans="1:1" x14ac:dyDescent="0.25">
      <c r="A106" s="264"/>
    </row>
    <row r="107" spans="1:1" x14ac:dyDescent="0.25">
      <c r="A107" s="264"/>
    </row>
    <row r="108" spans="1:1" x14ac:dyDescent="0.25">
      <c r="A108" s="264"/>
    </row>
    <row r="109" spans="1:1" x14ac:dyDescent="0.25">
      <c r="A109" s="264"/>
    </row>
    <row r="110" spans="1:1" x14ac:dyDescent="0.25">
      <c r="A110" s="264"/>
    </row>
    <row r="111" spans="1:1" x14ac:dyDescent="0.25">
      <c r="A111" s="264"/>
    </row>
    <row r="112" spans="1:1" x14ac:dyDescent="0.25">
      <c r="A112" s="264"/>
    </row>
    <row r="113" spans="1:1" x14ac:dyDescent="0.25">
      <c r="A113" s="264"/>
    </row>
    <row r="114" spans="1:1" x14ac:dyDescent="0.25">
      <c r="A114" s="264"/>
    </row>
    <row r="115" spans="1:1" x14ac:dyDescent="0.25">
      <c r="A115" s="264"/>
    </row>
    <row r="116" spans="1:1" x14ac:dyDescent="0.25">
      <c r="A116" s="264"/>
    </row>
    <row r="117" spans="1:1" x14ac:dyDescent="0.25">
      <c r="A117" s="264"/>
    </row>
    <row r="118" spans="1:1" x14ac:dyDescent="0.25">
      <c r="A118" s="264"/>
    </row>
    <row r="119" spans="1:1" x14ac:dyDescent="0.25">
      <c r="A119" s="264"/>
    </row>
    <row r="120" spans="1:1" x14ac:dyDescent="0.25">
      <c r="A120" s="264"/>
    </row>
    <row r="121" spans="1:1" x14ac:dyDescent="0.25">
      <c r="A121" s="264"/>
    </row>
    <row r="122" spans="1:1" x14ac:dyDescent="0.25">
      <c r="A122" s="264"/>
    </row>
    <row r="123" spans="1:1" x14ac:dyDescent="0.25">
      <c r="A123" s="264"/>
    </row>
    <row r="124" spans="1:1" x14ac:dyDescent="0.25">
      <c r="A124" s="264"/>
    </row>
    <row r="125" spans="1:1" x14ac:dyDescent="0.25">
      <c r="A125" s="264"/>
    </row>
    <row r="126" spans="1:1" x14ac:dyDescent="0.25">
      <c r="A126" s="264"/>
    </row>
    <row r="127" spans="1:1" x14ac:dyDescent="0.25">
      <c r="A127" s="264"/>
    </row>
    <row r="128" spans="1:1" x14ac:dyDescent="0.25">
      <c r="A128" s="264"/>
    </row>
    <row r="129" spans="1:1" x14ac:dyDescent="0.25">
      <c r="A129" s="264"/>
    </row>
    <row r="130" spans="1:1" x14ac:dyDescent="0.25">
      <c r="A130" s="264"/>
    </row>
    <row r="131" spans="1:1" x14ac:dyDescent="0.25">
      <c r="A131" s="264"/>
    </row>
    <row r="132" spans="1:1" x14ac:dyDescent="0.25">
      <c r="A132" s="264"/>
    </row>
    <row r="133" spans="1:1" x14ac:dyDescent="0.25">
      <c r="A133" s="264"/>
    </row>
    <row r="134" spans="1:1" x14ac:dyDescent="0.25">
      <c r="A134" s="264"/>
    </row>
    <row r="135" spans="1:1" x14ac:dyDescent="0.25">
      <c r="A135" s="264"/>
    </row>
    <row r="136" spans="1:1" x14ac:dyDescent="0.25">
      <c r="A136" s="264"/>
    </row>
    <row r="137" spans="1:1" x14ac:dyDescent="0.25">
      <c r="A137" s="264"/>
    </row>
    <row r="138" spans="1:1" x14ac:dyDescent="0.25">
      <c r="A138" s="264"/>
    </row>
    <row r="139" spans="1:1" x14ac:dyDescent="0.25">
      <c r="A139" s="264"/>
    </row>
    <row r="140" spans="1:1" x14ac:dyDescent="0.25">
      <c r="A140" s="264"/>
    </row>
    <row r="141" spans="1:1" x14ac:dyDescent="0.25">
      <c r="A141" s="264"/>
    </row>
    <row r="142" spans="1:1" x14ac:dyDescent="0.25">
      <c r="A142" s="264"/>
    </row>
    <row r="143" spans="1:1" x14ac:dyDescent="0.25">
      <c r="A143" s="264"/>
    </row>
    <row r="144" spans="1:1" x14ac:dyDescent="0.25">
      <c r="A144" s="264"/>
    </row>
    <row r="145" spans="1:1" x14ac:dyDescent="0.25">
      <c r="A145" s="264"/>
    </row>
    <row r="146" spans="1:1" x14ac:dyDescent="0.25">
      <c r="A146" s="264"/>
    </row>
    <row r="147" spans="1:1" x14ac:dyDescent="0.25">
      <c r="A147" s="264"/>
    </row>
    <row r="148" spans="1:1" x14ac:dyDescent="0.25">
      <c r="A148" s="264"/>
    </row>
    <row r="149" spans="1:1" x14ac:dyDescent="0.25">
      <c r="A149" s="264"/>
    </row>
    <row r="150" spans="1:1" x14ac:dyDescent="0.25">
      <c r="A150" s="264"/>
    </row>
    <row r="151" spans="1:1" x14ac:dyDescent="0.25">
      <c r="A151" s="264"/>
    </row>
    <row r="152" spans="1:1" x14ac:dyDescent="0.25">
      <c r="A152" s="264"/>
    </row>
    <row r="153" spans="1:1" x14ac:dyDescent="0.25">
      <c r="A153" s="264"/>
    </row>
    <row r="154" spans="1:1" x14ac:dyDescent="0.25">
      <c r="A154" s="264"/>
    </row>
    <row r="155" spans="1:1" x14ac:dyDescent="0.25">
      <c r="A155" s="264"/>
    </row>
    <row r="156" spans="1:1" x14ac:dyDescent="0.25">
      <c r="A156" s="264"/>
    </row>
    <row r="157" spans="1:1" x14ac:dyDescent="0.25">
      <c r="A157" s="264"/>
    </row>
    <row r="158" spans="1:1" x14ac:dyDescent="0.25">
      <c r="A158" s="264"/>
    </row>
    <row r="159" spans="1:1" x14ac:dyDescent="0.25">
      <c r="A159" s="264"/>
    </row>
    <row r="160" spans="1:1" x14ac:dyDescent="0.25">
      <c r="A160" s="264"/>
    </row>
    <row r="161" spans="1:1" x14ac:dyDescent="0.25">
      <c r="A161" s="264"/>
    </row>
    <row r="162" spans="1:1" x14ac:dyDescent="0.25">
      <c r="A162" s="264"/>
    </row>
    <row r="163" spans="1:1" x14ac:dyDescent="0.25">
      <c r="A163" s="264"/>
    </row>
    <row r="164" spans="1:1" x14ac:dyDescent="0.25">
      <c r="A164" s="264"/>
    </row>
    <row r="165" spans="1:1" x14ac:dyDescent="0.25">
      <c r="A165" s="264"/>
    </row>
    <row r="166" spans="1:1" x14ac:dyDescent="0.25">
      <c r="A166" s="264"/>
    </row>
    <row r="167" spans="1:1" x14ac:dyDescent="0.25">
      <c r="A167" s="264"/>
    </row>
    <row r="168" spans="1:1" x14ac:dyDescent="0.25">
      <c r="A168" s="264"/>
    </row>
    <row r="169" spans="1:1" x14ac:dyDescent="0.25">
      <c r="A169" s="264"/>
    </row>
    <row r="170" spans="1:1" x14ac:dyDescent="0.25">
      <c r="A170" s="264"/>
    </row>
    <row r="171" spans="1:1" x14ac:dyDescent="0.25">
      <c r="A171" s="264"/>
    </row>
    <row r="172" spans="1:1" x14ac:dyDescent="0.25">
      <c r="A172" s="264"/>
    </row>
    <row r="173" spans="1:1" x14ac:dyDescent="0.25">
      <c r="A173" s="264"/>
    </row>
    <row r="174" spans="1:1" x14ac:dyDescent="0.25">
      <c r="A174" s="264"/>
    </row>
    <row r="175" spans="1:1" x14ac:dyDescent="0.25">
      <c r="A175" s="264"/>
    </row>
    <row r="176" spans="1:1" x14ac:dyDescent="0.25">
      <c r="A176" s="264"/>
    </row>
    <row r="177" spans="1:1" x14ac:dyDescent="0.25">
      <c r="A177" s="264"/>
    </row>
    <row r="178" spans="1:1" x14ac:dyDescent="0.25">
      <c r="A178" s="264"/>
    </row>
    <row r="179" spans="1:1" x14ac:dyDescent="0.25">
      <c r="A179" s="264"/>
    </row>
    <row r="180" spans="1:1" x14ac:dyDescent="0.25">
      <c r="A180" s="264"/>
    </row>
    <row r="181" spans="1:1" x14ac:dyDescent="0.25">
      <c r="A181" s="264"/>
    </row>
    <row r="182" spans="1:1" x14ac:dyDescent="0.25">
      <c r="A182" s="264"/>
    </row>
    <row r="183" spans="1:1" x14ac:dyDescent="0.25">
      <c r="A183" s="264"/>
    </row>
    <row r="184" spans="1:1" x14ac:dyDescent="0.25">
      <c r="A184" s="264"/>
    </row>
    <row r="185" spans="1:1" x14ac:dyDescent="0.25">
      <c r="A185" s="264"/>
    </row>
    <row r="186" spans="1:1" x14ac:dyDescent="0.25">
      <c r="A186" s="264"/>
    </row>
    <row r="187" spans="1:1" x14ac:dyDescent="0.25">
      <c r="A187" s="264"/>
    </row>
    <row r="188" spans="1:1" x14ac:dyDescent="0.25">
      <c r="A188" s="264"/>
    </row>
    <row r="189" spans="1:1" x14ac:dyDescent="0.25">
      <c r="A189" s="264"/>
    </row>
    <row r="190" spans="1:1" x14ac:dyDescent="0.25">
      <c r="A190" s="264"/>
    </row>
    <row r="191" spans="1:1" x14ac:dyDescent="0.25">
      <c r="A191" s="264"/>
    </row>
    <row r="192" spans="1:1" x14ac:dyDescent="0.25">
      <c r="A192" s="264"/>
    </row>
    <row r="193" spans="1:1" x14ac:dyDescent="0.25">
      <c r="A193" s="264"/>
    </row>
    <row r="194" spans="1:1" x14ac:dyDescent="0.25">
      <c r="A194" s="264"/>
    </row>
    <row r="195" spans="1:1" x14ac:dyDescent="0.25">
      <c r="A195" s="264"/>
    </row>
    <row r="196" spans="1:1" x14ac:dyDescent="0.25">
      <c r="A196" s="264"/>
    </row>
    <row r="197" spans="1:1" x14ac:dyDescent="0.25">
      <c r="A197" s="264"/>
    </row>
    <row r="198" spans="1:1" x14ac:dyDescent="0.25">
      <c r="A198" s="264"/>
    </row>
    <row r="199" spans="1:1" x14ac:dyDescent="0.25">
      <c r="A199" s="264"/>
    </row>
    <row r="200" spans="1:1" x14ac:dyDescent="0.25">
      <c r="A200" s="264"/>
    </row>
    <row r="201" spans="1:1" x14ac:dyDescent="0.25">
      <c r="A201" s="264"/>
    </row>
    <row r="202" spans="1:1" x14ac:dyDescent="0.25">
      <c r="A202" s="264"/>
    </row>
    <row r="203" spans="1:1" x14ac:dyDescent="0.25">
      <c r="A203" s="264"/>
    </row>
    <row r="204" spans="1:1" x14ac:dyDescent="0.25">
      <c r="A204" s="264"/>
    </row>
    <row r="205" spans="1:1" x14ac:dyDescent="0.25">
      <c r="A205" s="264"/>
    </row>
    <row r="206" spans="1:1" x14ac:dyDescent="0.25">
      <c r="A206" s="264"/>
    </row>
    <row r="207" spans="1:1" x14ac:dyDescent="0.25">
      <c r="A207" s="264"/>
    </row>
    <row r="208" spans="1:1" x14ac:dyDescent="0.25">
      <c r="A208" s="264"/>
    </row>
    <row r="209" spans="1:1" x14ac:dyDescent="0.25">
      <c r="A209" s="264"/>
    </row>
    <row r="210" spans="1:1" x14ac:dyDescent="0.25">
      <c r="A210" s="264"/>
    </row>
    <row r="211" spans="1:1" x14ac:dyDescent="0.25">
      <c r="A211" s="264"/>
    </row>
    <row r="212" spans="1:1" x14ac:dyDescent="0.25">
      <c r="A212" s="264"/>
    </row>
    <row r="213" spans="1:1" x14ac:dyDescent="0.25">
      <c r="A213" s="264"/>
    </row>
    <row r="214" spans="1:1" x14ac:dyDescent="0.25">
      <c r="A214" s="264"/>
    </row>
    <row r="215" spans="1:1" x14ac:dyDescent="0.25">
      <c r="A215" s="264"/>
    </row>
    <row r="216" spans="1:1" x14ac:dyDescent="0.25">
      <c r="A216" s="264"/>
    </row>
    <row r="217" spans="1:1" x14ac:dyDescent="0.25">
      <c r="A217" s="264"/>
    </row>
    <row r="218" spans="1:1" x14ac:dyDescent="0.25">
      <c r="A218" s="264"/>
    </row>
    <row r="219" spans="1:1" x14ac:dyDescent="0.25">
      <c r="A219" s="264"/>
    </row>
    <row r="220" spans="1:1" x14ac:dyDescent="0.25">
      <c r="A220" s="264"/>
    </row>
    <row r="221" spans="1:1" x14ac:dyDescent="0.25">
      <c r="A221" s="264"/>
    </row>
    <row r="222" spans="1:1" x14ac:dyDescent="0.25">
      <c r="A222" s="264"/>
    </row>
    <row r="223" spans="1:1" x14ac:dyDescent="0.25">
      <c r="A223" s="264"/>
    </row>
    <row r="224" spans="1:1" x14ac:dyDescent="0.25">
      <c r="A224" s="264"/>
    </row>
    <row r="225" spans="1:1" x14ac:dyDescent="0.25">
      <c r="A225" s="264"/>
    </row>
    <row r="226" spans="1:1" x14ac:dyDescent="0.25">
      <c r="A226" s="264"/>
    </row>
    <row r="227" spans="1:1" x14ac:dyDescent="0.25">
      <c r="A227" s="264"/>
    </row>
    <row r="228" spans="1:1" x14ac:dyDescent="0.25">
      <c r="A228" s="264"/>
    </row>
    <row r="229" spans="1:1" x14ac:dyDescent="0.25">
      <c r="A229" s="264"/>
    </row>
    <row r="230" spans="1:1" x14ac:dyDescent="0.25">
      <c r="A230" s="264"/>
    </row>
    <row r="231" spans="1:1" x14ac:dyDescent="0.25">
      <c r="A231" s="264"/>
    </row>
    <row r="232" spans="1:1" x14ac:dyDescent="0.25">
      <c r="A232" s="264"/>
    </row>
    <row r="233" spans="1:1" x14ac:dyDescent="0.25">
      <c r="A233" s="264"/>
    </row>
    <row r="234" spans="1:1" x14ac:dyDescent="0.25">
      <c r="A234" s="264"/>
    </row>
    <row r="235" spans="1:1" x14ac:dyDescent="0.25">
      <c r="A235" s="264"/>
    </row>
    <row r="236" spans="1:1" x14ac:dyDescent="0.25">
      <c r="A236" s="264"/>
    </row>
    <row r="237" spans="1:1" x14ac:dyDescent="0.25">
      <c r="A237" s="264"/>
    </row>
    <row r="238" spans="1:1" x14ac:dyDescent="0.25">
      <c r="A238" s="264"/>
    </row>
    <row r="239" spans="1:1" x14ac:dyDescent="0.25">
      <c r="A239" s="264"/>
    </row>
    <row r="240" spans="1:1" x14ac:dyDescent="0.25">
      <c r="A240" s="264"/>
    </row>
    <row r="241" spans="1:1" x14ac:dyDescent="0.25">
      <c r="A241" s="264"/>
    </row>
    <row r="242" spans="1:1" x14ac:dyDescent="0.25">
      <c r="A242" s="264"/>
    </row>
    <row r="243" spans="1:1" x14ac:dyDescent="0.25">
      <c r="A243" s="264"/>
    </row>
    <row r="244" spans="1:1" x14ac:dyDescent="0.25">
      <c r="A244" s="264"/>
    </row>
    <row r="245" spans="1:1" x14ac:dyDescent="0.25">
      <c r="A245" s="264"/>
    </row>
    <row r="246" spans="1:1" x14ac:dyDescent="0.25">
      <c r="A246" s="264"/>
    </row>
    <row r="247" spans="1:1" x14ac:dyDescent="0.25">
      <c r="A247" s="264"/>
    </row>
    <row r="248" spans="1:1" x14ac:dyDescent="0.25">
      <c r="A248" s="264"/>
    </row>
    <row r="249" spans="1:1" x14ac:dyDescent="0.25">
      <c r="A249" s="264"/>
    </row>
    <row r="250" spans="1:1" x14ac:dyDescent="0.25">
      <c r="A250" s="264"/>
    </row>
    <row r="251" spans="1:1" x14ac:dyDescent="0.25">
      <c r="A251" s="264"/>
    </row>
    <row r="252" spans="1:1" x14ac:dyDescent="0.25">
      <c r="A252" s="264"/>
    </row>
    <row r="253" spans="1:1" x14ac:dyDescent="0.25">
      <c r="A253" s="264"/>
    </row>
    <row r="254" spans="1:1" x14ac:dyDescent="0.25">
      <c r="A254" s="264"/>
    </row>
    <row r="255" spans="1:1" x14ac:dyDescent="0.25">
      <c r="A255" s="264"/>
    </row>
    <row r="256" spans="1:1" x14ac:dyDescent="0.25">
      <c r="A256" s="264"/>
    </row>
    <row r="257" spans="1:1" x14ac:dyDescent="0.25">
      <c r="A257" s="264"/>
    </row>
    <row r="258" spans="1:1" x14ac:dyDescent="0.25">
      <c r="A258" s="264"/>
    </row>
    <row r="259" spans="1:1" x14ac:dyDescent="0.25">
      <c r="A259" s="264"/>
    </row>
    <row r="260" spans="1:1" x14ac:dyDescent="0.25">
      <c r="A260" s="264"/>
    </row>
    <row r="261" spans="1:1" x14ac:dyDescent="0.25">
      <c r="A261" s="264"/>
    </row>
    <row r="262" spans="1:1" x14ac:dyDescent="0.25">
      <c r="A262" s="264"/>
    </row>
    <row r="263" spans="1:1" x14ac:dyDescent="0.25">
      <c r="A263" s="264"/>
    </row>
    <row r="264" spans="1:1" x14ac:dyDescent="0.25">
      <c r="A264" s="264"/>
    </row>
    <row r="265" spans="1:1" x14ac:dyDescent="0.25">
      <c r="A265" s="264"/>
    </row>
    <row r="266" spans="1:1" x14ac:dyDescent="0.25">
      <c r="A266" s="264"/>
    </row>
    <row r="267" spans="1:1" x14ac:dyDescent="0.25">
      <c r="A267" s="264"/>
    </row>
    <row r="268" spans="1:1" x14ac:dyDescent="0.25">
      <c r="A268" s="264"/>
    </row>
    <row r="269" spans="1:1" x14ac:dyDescent="0.25">
      <c r="A269" s="264"/>
    </row>
    <row r="270" spans="1:1" x14ac:dyDescent="0.25">
      <c r="A270" s="264"/>
    </row>
    <row r="271" spans="1:1" x14ac:dyDescent="0.25">
      <c r="A271" s="264"/>
    </row>
    <row r="272" spans="1:1" x14ac:dyDescent="0.25">
      <c r="A272" s="264"/>
    </row>
    <row r="273" spans="1:1" x14ac:dyDescent="0.25">
      <c r="A273" s="264"/>
    </row>
    <row r="274" spans="1:1" x14ac:dyDescent="0.25">
      <c r="A274" s="264"/>
    </row>
    <row r="275" spans="1:1" x14ac:dyDescent="0.25">
      <c r="A275" s="264"/>
    </row>
    <row r="276" spans="1:1" x14ac:dyDescent="0.25">
      <c r="A276" s="264"/>
    </row>
    <row r="277" spans="1:1" x14ac:dyDescent="0.25">
      <c r="A277" s="264"/>
    </row>
    <row r="278" spans="1:1" x14ac:dyDescent="0.25">
      <c r="A278" s="264"/>
    </row>
    <row r="279" spans="1:1" x14ac:dyDescent="0.25">
      <c r="A279" s="264"/>
    </row>
    <row r="280" spans="1:1" x14ac:dyDescent="0.25">
      <c r="A280" s="264"/>
    </row>
    <row r="281" spans="1:1" x14ac:dyDescent="0.25">
      <c r="A281" s="264"/>
    </row>
    <row r="282" spans="1:1" x14ac:dyDescent="0.25">
      <c r="A282" s="264"/>
    </row>
    <row r="283" spans="1:1" x14ac:dyDescent="0.25">
      <c r="A283" s="264"/>
    </row>
    <row r="284" spans="1:1" x14ac:dyDescent="0.25">
      <c r="A284" s="264"/>
    </row>
    <row r="285" spans="1:1" x14ac:dyDescent="0.25">
      <c r="A285" s="264"/>
    </row>
    <row r="286" spans="1:1" x14ac:dyDescent="0.25">
      <c r="A286" s="264"/>
    </row>
    <row r="287" spans="1:1" x14ac:dyDescent="0.25">
      <c r="A287" s="264"/>
    </row>
    <row r="288" spans="1:1" x14ac:dyDescent="0.25">
      <c r="A288" s="264"/>
    </row>
    <row r="289" spans="1:1" x14ac:dyDescent="0.25">
      <c r="A289" s="264"/>
    </row>
    <row r="290" spans="1:1" x14ac:dyDescent="0.25">
      <c r="A290" s="264"/>
    </row>
    <row r="291" spans="1:1" x14ac:dyDescent="0.25">
      <c r="A291" s="264"/>
    </row>
    <row r="292" spans="1:1" x14ac:dyDescent="0.25">
      <c r="A292" s="264"/>
    </row>
    <row r="293" spans="1:1" x14ac:dyDescent="0.25">
      <c r="A293" s="264"/>
    </row>
    <row r="294" spans="1:1" x14ac:dyDescent="0.25">
      <c r="A294" s="264"/>
    </row>
    <row r="295" spans="1:1" x14ac:dyDescent="0.25">
      <c r="A295" s="264"/>
    </row>
    <row r="296" spans="1:1" x14ac:dyDescent="0.25">
      <c r="A296" s="264"/>
    </row>
    <row r="297" spans="1:1" x14ac:dyDescent="0.25">
      <c r="A297" s="264"/>
    </row>
    <row r="298" spans="1:1" x14ac:dyDescent="0.25">
      <c r="A298" s="264"/>
    </row>
    <row r="299" spans="1:1" x14ac:dyDescent="0.25">
      <c r="A299" s="264"/>
    </row>
    <row r="300" spans="1:1" x14ac:dyDescent="0.25">
      <c r="A300" s="264"/>
    </row>
    <row r="301" spans="1:1" x14ac:dyDescent="0.25">
      <c r="A301" s="264"/>
    </row>
    <row r="302" spans="1:1" x14ac:dyDescent="0.25">
      <c r="A302" s="264"/>
    </row>
    <row r="303" spans="1:1" x14ac:dyDescent="0.25">
      <c r="A303" s="264"/>
    </row>
    <row r="304" spans="1:1" x14ac:dyDescent="0.25">
      <c r="A304" s="264"/>
    </row>
    <row r="305" spans="1:1" x14ac:dyDescent="0.25">
      <c r="A305" s="264"/>
    </row>
    <row r="306" spans="1:1" x14ac:dyDescent="0.25">
      <c r="A306" s="264"/>
    </row>
    <row r="307" spans="1:1" x14ac:dyDescent="0.25">
      <c r="A307" s="264"/>
    </row>
    <row r="308" spans="1:1" x14ac:dyDescent="0.25">
      <c r="A308" s="264"/>
    </row>
    <row r="309" spans="1:1" x14ac:dyDescent="0.25">
      <c r="A309" s="264"/>
    </row>
    <row r="310" spans="1:1" x14ac:dyDescent="0.25">
      <c r="A310" s="264"/>
    </row>
    <row r="311" spans="1:1" x14ac:dyDescent="0.25">
      <c r="A311" s="264"/>
    </row>
    <row r="312" spans="1:1" x14ac:dyDescent="0.25">
      <c r="A312" s="264"/>
    </row>
    <row r="313" spans="1:1" x14ac:dyDescent="0.25">
      <c r="A313" s="264"/>
    </row>
    <row r="314" spans="1:1" x14ac:dyDescent="0.25">
      <c r="A314" s="264"/>
    </row>
    <row r="315" spans="1:1" x14ac:dyDescent="0.25">
      <c r="A315" s="264"/>
    </row>
    <row r="316" spans="1:1" x14ac:dyDescent="0.25">
      <c r="A316" s="264"/>
    </row>
    <row r="317" spans="1:1" x14ac:dyDescent="0.25">
      <c r="A317" s="264"/>
    </row>
    <row r="318" spans="1:1" x14ac:dyDescent="0.25">
      <c r="A318" s="264"/>
    </row>
    <row r="319" spans="1:1" x14ac:dyDescent="0.25">
      <c r="A319" s="264"/>
    </row>
    <row r="320" spans="1:1" x14ac:dyDescent="0.25">
      <c r="A320" s="264"/>
    </row>
    <row r="321" spans="1:1" x14ac:dyDescent="0.25">
      <c r="A321" s="264"/>
    </row>
    <row r="322" spans="1:1" x14ac:dyDescent="0.25">
      <c r="A322" s="264"/>
    </row>
    <row r="323" spans="1:1" x14ac:dyDescent="0.25">
      <c r="A323" s="264"/>
    </row>
    <row r="324" spans="1:1" x14ac:dyDescent="0.25">
      <c r="A324" s="264"/>
    </row>
    <row r="325" spans="1:1" x14ac:dyDescent="0.25">
      <c r="A325" s="264"/>
    </row>
    <row r="326" spans="1:1" x14ac:dyDescent="0.25">
      <c r="A326" s="264"/>
    </row>
    <row r="327" spans="1:1" x14ac:dyDescent="0.25">
      <c r="A327" s="264"/>
    </row>
    <row r="328" spans="1:1" x14ac:dyDescent="0.25">
      <c r="A328" s="264"/>
    </row>
    <row r="329" spans="1:1" x14ac:dyDescent="0.25">
      <c r="A329" s="264"/>
    </row>
    <row r="330" spans="1:1" x14ac:dyDescent="0.25">
      <c r="A330" s="264"/>
    </row>
    <row r="331" spans="1:1" x14ac:dyDescent="0.25">
      <c r="A331" s="264"/>
    </row>
    <row r="332" spans="1:1" x14ac:dyDescent="0.25">
      <c r="A332" s="264"/>
    </row>
    <row r="333" spans="1:1" x14ac:dyDescent="0.25">
      <c r="A333" s="264"/>
    </row>
    <row r="334" spans="1:1" x14ac:dyDescent="0.25">
      <c r="A334" s="264"/>
    </row>
    <row r="335" spans="1:1" x14ac:dyDescent="0.25">
      <c r="A335" s="264"/>
    </row>
    <row r="336" spans="1:1" x14ac:dyDescent="0.25">
      <c r="A336" s="264"/>
    </row>
    <row r="337" spans="1:1" x14ac:dyDescent="0.25">
      <c r="A337" s="264"/>
    </row>
    <row r="338" spans="1:1" x14ac:dyDescent="0.25">
      <c r="A338" s="264"/>
    </row>
    <row r="339" spans="1:1" x14ac:dyDescent="0.25">
      <c r="A339" s="264"/>
    </row>
    <row r="340" spans="1:1" x14ac:dyDescent="0.25">
      <c r="A340" s="264"/>
    </row>
    <row r="341" spans="1:1" x14ac:dyDescent="0.25">
      <c r="A341" s="264"/>
    </row>
    <row r="342" spans="1:1" x14ac:dyDescent="0.25">
      <c r="A342" s="264"/>
    </row>
    <row r="343" spans="1:1" x14ac:dyDescent="0.25">
      <c r="A343" s="264"/>
    </row>
    <row r="344" spans="1:1" x14ac:dyDescent="0.25">
      <c r="A344" s="264"/>
    </row>
    <row r="345" spans="1:1" x14ac:dyDescent="0.25">
      <c r="A345" s="264"/>
    </row>
    <row r="346" spans="1:1" x14ac:dyDescent="0.25">
      <c r="A346" s="264"/>
    </row>
    <row r="347" spans="1:1" x14ac:dyDescent="0.25">
      <c r="A347" s="264"/>
    </row>
    <row r="348" spans="1:1" x14ac:dyDescent="0.25">
      <c r="A348" s="264"/>
    </row>
    <row r="349" spans="1:1" x14ac:dyDescent="0.25">
      <c r="A349" s="264"/>
    </row>
    <row r="350" spans="1:1" x14ac:dyDescent="0.25">
      <c r="A350" s="264"/>
    </row>
    <row r="351" spans="1:1" x14ac:dyDescent="0.25">
      <c r="A351" s="264"/>
    </row>
    <row r="352" spans="1:1" x14ac:dyDescent="0.25">
      <c r="A352" s="264"/>
    </row>
    <row r="353" spans="1:1" x14ac:dyDescent="0.25">
      <c r="A353" s="264"/>
    </row>
    <row r="354" spans="1:1" x14ac:dyDescent="0.25">
      <c r="A354" s="264"/>
    </row>
    <row r="355" spans="1:1" x14ac:dyDescent="0.25">
      <c r="A355" s="264"/>
    </row>
    <row r="356" spans="1:1" x14ac:dyDescent="0.25">
      <c r="A356" s="264"/>
    </row>
    <row r="357" spans="1:1" x14ac:dyDescent="0.25">
      <c r="A357" s="264"/>
    </row>
    <row r="358" spans="1:1" x14ac:dyDescent="0.25">
      <c r="A358" s="264"/>
    </row>
    <row r="359" spans="1:1" x14ac:dyDescent="0.25">
      <c r="A359" s="264"/>
    </row>
    <row r="360" spans="1:1" x14ac:dyDescent="0.25">
      <c r="A360" s="264"/>
    </row>
    <row r="361" spans="1:1" x14ac:dyDescent="0.25">
      <c r="A361" s="264"/>
    </row>
    <row r="362" spans="1:1" x14ac:dyDescent="0.25">
      <c r="A362" s="264"/>
    </row>
    <row r="363" spans="1:1" x14ac:dyDescent="0.25">
      <c r="A363" s="264"/>
    </row>
    <row r="364" spans="1:1" x14ac:dyDescent="0.25">
      <c r="A364" s="264"/>
    </row>
    <row r="365" spans="1:1" x14ac:dyDescent="0.25">
      <c r="A365" s="264"/>
    </row>
    <row r="366" spans="1:1" x14ac:dyDescent="0.25">
      <c r="A366" s="264"/>
    </row>
    <row r="367" spans="1:1" x14ac:dyDescent="0.25">
      <c r="A367" s="264"/>
    </row>
    <row r="368" spans="1:1" x14ac:dyDescent="0.25">
      <c r="A368" s="264"/>
    </row>
    <row r="369" spans="1:1" x14ac:dyDescent="0.25">
      <c r="A369" s="264"/>
    </row>
    <row r="370" spans="1:1" x14ac:dyDescent="0.25">
      <c r="A370" s="264"/>
    </row>
    <row r="371" spans="1:1" x14ac:dyDescent="0.25">
      <c r="A371" s="264"/>
    </row>
    <row r="372" spans="1:1" x14ac:dyDescent="0.25">
      <c r="A372" s="264"/>
    </row>
    <row r="373" spans="1:1" x14ac:dyDescent="0.25">
      <c r="A373" s="264"/>
    </row>
    <row r="374" spans="1:1" x14ac:dyDescent="0.25">
      <c r="A374" s="264"/>
    </row>
    <row r="375" spans="1:1" x14ac:dyDescent="0.25">
      <c r="A375" s="264"/>
    </row>
    <row r="376" spans="1:1" x14ac:dyDescent="0.25">
      <c r="A376" s="264"/>
    </row>
    <row r="377" spans="1:1" x14ac:dyDescent="0.25">
      <c r="A377" s="264"/>
    </row>
    <row r="378" spans="1:1" x14ac:dyDescent="0.25">
      <c r="A378" s="264"/>
    </row>
    <row r="379" spans="1:1" x14ac:dyDescent="0.25">
      <c r="A379" s="264"/>
    </row>
    <row r="380" spans="1:1" x14ac:dyDescent="0.25">
      <c r="A380" s="264"/>
    </row>
    <row r="381" spans="1:1" x14ac:dyDescent="0.25">
      <c r="A381" s="264"/>
    </row>
    <row r="382" spans="1:1" x14ac:dyDescent="0.25">
      <c r="A382" s="264"/>
    </row>
    <row r="383" spans="1:1" x14ac:dyDescent="0.25">
      <c r="A383" s="264"/>
    </row>
    <row r="384" spans="1:1" x14ac:dyDescent="0.25">
      <c r="A384" s="264"/>
    </row>
    <row r="385" spans="1:1" x14ac:dyDescent="0.25">
      <c r="A385" s="264"/>
    </row>
    <row r="386" spans="1:1" x14ac:dyDescent="0.25">
      <c r="A386" s="264"/>
    </row>
    <row r="387" spans="1:1" x14ac:dyDescent="0.25">
      <c r="A387" s="264"/>
    </row>
    <row r="388" spans="1:1" x14ac:dyDescent="0.25">
      <c r="A388" s="264"/>
    </row>
    <row r="389" spans="1:1" x14ac:dyDescent="0.25">
      <c r="A389" s="264"/>
    </row>
    <row r="390" spans="1:1" x14ac:dyDescent="0.25">
      <c r="A390" s="264"/>
    </row>
    <row r="391" spans="1:1" x14ac:dyDescent="0.25">
      <c r="A391" s="264"/>
    </row>
    <row r="392" spans="1:1" x14ac:dyDescent="0.25">
      <c r="A392" s="264"/>
    </row>
    <row r="393" spans="1:1" x14ac:dyDescent="0.25">
      <c r="A393" s="264"/>
    </row>
    <row r="394" spans="1:1" x14ac:dyDescent="0.25">
      <c r="A394" s="264"/>
    </row>
    <row r="395" spans="1:1" x14ac:dyDescent="0.25">
      <c r="A395" s="264"/>
    </row>
    <row r="396" spans="1:1" x14ac:dyDescent="0.25">
      <c r="A396" s="264"/>
    </row>
    <row r="397" spans="1:1" x14ac:dyDescent="0.25">
      <c r="A397" s="264"/>
    </row>
    <row r="398" spans="1:1" x14ac:dyDescent="0.25">
      <c r="A398" s="264"/>
    </row>
    <row r="399" spans="1:1" x14ac:dyDescent="0.25">
      <c r="A399" s="264"/>
    </row>
    <row r="400" spans="1:1" x14ac:dyDescent="0.25">
      <c r="A400" s="264"/>
    </row>
    <row r="401" spans="1:1" x14ac:dyDescent="0.25">
      <c r="A401" s="264"/>
    </row>
    <row r="402" spans="1:1" x14ac:dyDescent="0.25">
      <c r="A402" s="264"/>
    </row>
    <row r="403" spans="1:1" x14ac:dyDescent="0.25">
      <c r="A403" s="264"/>
    </row>
    <row r="404" spans="1:1" x14ac:dyDescent="0.25">
      <c r="A404" s="264"/>
    </row>
    <row r="405" spans="1:1" x14ac:dyDescent="0.25">
      <c r="A405" s="264"/>
    </row>
    <row r="406" spans="1:1" x14ac:dyDescent="0.25">
      <c r="A406" s="264"/>
    </row>
    <row r="407" spans="1:1" x14ac:dyDescent="0.25">
      <c r="A407" s="264"/>
    </row>
    <row r="408" spans="1:1" x14ac:dyDescent="0.25">
      <c r="A408" s="264"/>
    </row>
    <row r="409" spans="1:1" x14ac:dyDescent="0.25">
      <c r="A409" s="264"/>
    </row>
    <row r="410" spans="1:1" x14ac:dyDescent="0.25">
      <c r="A410" s="264"/>
    </row>
    <row r="411" spans="1:1" x14ac:dyDescent="0.25">
      <c r="A411" s="264"/>
    </row>
    <row r="412" spans="1:1" x14ac:dyDescent="0.25">
      <c r="A412" s="264"/>
    </row>
    <row r="413" spans="1:1" x14ac:dyDescent="0.25">
      <c r="A413" s="264"/>
    </row>
    <row r="414" spans="1:1" x14ac:dyDescent="0.25">
      <c r="A414" s="264"/>
    </row>
    <row r="415" spans="1:1" x14ac:dyDescent="0.25">
      <c r="A415" s="264"/>
    </row>
    <row r="416" spans="1:1" x14ac:dyDescent="0.25">
      <c r="A416" s="264"/>
    </row>
    <row r="417" spans="1:1" x14ac:dyDescent="0.25">
      <c r="A417" s="264"/>
    </row>
    <row r="418" spans="1:1" x14ac:dyDescent="0.25">
      <c r="A418" s="264"/>
    </row>
    <row r="419" spans="1:1" x14ac:dyDescent="0.25">
      <c r="A419" s="264"/>
    </row>
    <row r="420" spans="1:1" x14ac:dyDescent="0.25">
      <c r="A420" s="264"/>
    </row>
    <row r="421" spans="1:1" x14ac:dyDescent="0.25">
      <c r="A421" s="264"/>
    </row>
    <row r="422" spans="1:1" x14ac:dyDescent="0.25">
      <c r="A422" s="264"/>
    </row>
    <row r="423" spans="1:1" x14ac:dyDescent="0.25">
      <c r="A423" s="264"/>
    </row>
    <row r="424" spans="1:1" x14ac:dyDescent="0.25">
      <c r="A424" s="264"/>
    </row>
    <row r="425" spans="1:1" x14ac:dyDescent="0.25">
      <c r="A425" s="264"/>
    </row>
    <row r="426" spans="1:1" x14ac:dyDescent="0.25">
      <c r="A426" s="264"/>
    </row>
    <row r="427" spans="1:1" x14ac:dyDescent="0.25">
      <c r="A427" s="264"/>
    </row>
    <row r="428" spans="1:1" x14ac:dyDescent="0.25">
      <c r="A428" s="264"/>
    </row>
    <row r="429" spans="1:1" x14ac:dyDescent="0.25">
      <c r="A429" s="264"/>
    </row>
    <row r="430" spans="1:1" x14ac:dyDescent="0.25">
      <c r="A430" s="264"/>
    </row>
    <row r="431" spans="1:1" x14ac:dyDescent="0.25">
      <c r="A431" s="264"/>
    </row>
    <row r="432" spans="1:1" x14ac:dyDescent="0.25">
      <c r="A432" s="264"/>
    </row>
    <row r="433" spans="1:1" x14ac:dyDescent="0.25">
      <c r="A433" s="264"/>
    </row>
    <row r="434" spans="1:1" x14ac:dyDescent="0.25">
      <c r="A434" s="264"/>
    </row>
    <row r="435" spans="1:1" x14ac:dyDescent="0.25">
      <c r="A435" s="264"/>
    </row>
    <row r="436" spans="1:1" x14ac:dyDescent="0.25">
      <c r="A436" s="264"/>
    </row>
    <row r="437" spans="1:1" x14ac:dyDescent="0.25">
      <c r="A437" s="264"/>
    </row>
    <row r="438" spans="1:1" x14ac:dyDescent="0.25">
      <c r="A438" s="264"/>
    </row>
    <row r="439" spans="1:1" x14ac:dyDescent="0.25">
      <c r="A439" s="264"/>
    </row>
    <row r="440" spans="1:1" x14ac:dyDescent="0.25">
      <c r="A440" s="264"/>
    </row>
    <row r="441" spans="1:1" x14ac:dyDescent="0.25">
      <c r="A441" s="264"/>
    </row>
    <row r="442" spans="1:1" x14ac:dyDescent="0.25">
      <c r="A442" s="264"/>
    </row>
    <row r="443" spans="1:1" x14ac:dyDescent="0.25">
      <c r="A443" s="264"/>
    </row>
    <row r="444" spans="1:1" x14ac:dyDescent="0.25">
      <c r="A444" s="264"/>
    </row>
    <row r="445" spans="1:1" x14ac:dyDescent="0.25">
      <c r="A445" s="264"/>
    </row>
    <row r="446" spans="1:1" x14ac:dyDescent="0.25">
      <c r="A446" s="264"/>
    </row>
    <row r="447" spans="1:1" x14ac:dyDescent="0.25">
      <c r="A447" s="264"/>
    </row>
    <row r="448" spans="1:1" x14ac:dyDescent="0.25">
      <c r="A448" s="264"/>
    </row>
    <row r="449" spans="1:1" x14ac:dyDescent="0.25">
      <c r="A449" s="264"/>
    </row>
    <row r="450" spans="1:1" x14ac:dyDescent="0.25">
      <c r="A450" s="264"/>
    </row>
    <row r="451" spans="1:1" x14ac:dyDescent="0.25">
      <c r="A451" s="264"/>
    </row>
    <row r="452" spans="1:1" x14ac:dyDescent="0.25">
      <c r="A452" s="264"/>
    </row>
    <row r="453" spans="1:1" x14ac:dyDescent="0.25">
      <c r="A453" s="264"/>
    </row>
    <row r="454" spans="1:1" x14ac:dyDescent="0.25">
      <c r="A454" s="264"/>
    </row>
    <row r="455" spans="1:1" x14ac:dyDescent="0.25">
      <c r="A455" s="264"/>
    </row>
    <row r="456" spans="1:1" x14ac:dyDescent="0.25">
      <c r="A456" s="264"/>
    </row>
    <row r="457" spans="1:1" x14ac:dyDescent="0.25">
      <c r="A457" s="264"/>
    </row>
    <row r="458" spans="1:1" x14ac:dyDescent="0.25">
      <c r="A458" s="264"/>
    </row>
    <row r="459" spans="1:1" x14ac:dyDescent="0.25">
      <c r="A459" s="264"/>
    </row>
    <row r="460" spans="1:1" x14ac:dyDescent="0.25">
      <c r="A460" s="264"/>
    </row>
    <row r="461" spans="1:1" x14ac:dyDescent="0.25">
      <c r="A461" s="264"/>
    </row>
    <row r="462" spans="1:1" x14ac:dyDescent="0.25">
      <c r="A462" s="264"/>
    </row>
    <row r="463" spans="1:1" x14ac:dyDescent="0.25">
      <c r="A463" s="264"/>
    </row>
    <row r="464" spans="1:1" x14ac:dyDescent="0.25">
      <c r="A464" s="264"/>
    </row>
    <row r="465" spans="1:1" x14ac:dyDescent="0.25">
      <c r="A465" s="264"/>
    </row>
    <row r="466" spans="1:1" x14ac:dyDescent="0.25">
      <c r="A466" s="264"/>
    </row>
    <row r="467" spans="1:1" x14ac:dyDescent="0.25">
      <c r="A467" s="264"/>
    </row>
    <row r="468" spans="1:1" x14ac:dyDescent="0.25">
      <c r="A468" s="264"/>
    </row>
    <row r="469" spans="1:1" x14ac:dyDescent="0.25">
      <c r="A469" s="264"/>
    </row>
    <row r="470" spans="1:1" x14ac:dyDescent="0.25">
      <c r="A470" s="264"/>
    </row>
    <row r="471" spans="1:1" x14ac:dyDescent="0.25">
      <c r="A471" s="264"/>
    </row>
    <row r="472" spans="1:1" x14ac:dyDescent="0.25">
      <c r="A472" s="264"/>
    </row>
    <row r="473" spans="1:1" x14ac:dyDescent="0.25">
      <c r="A473" s="264"/>
    </row>
    <row r="474" spans="1:1" x14ac:dyDescent="0.25">
      <c r="A474" s="264"/>
    </row>
    <row r="475" spans="1:1" x14ac:dyDescent="0.25">
      <c r="A475" s="264"/>
    </row>
    <row r="476" spans="1:1" x14ac:dyDescent="0.25">
      <c r="A476" s="264"/>
    </row>
    <row r="477" spans="1:1" x14ac:dyDescent="0.25">
      <c r="A477" s="264"/>
    </row>
    <row r="478" spans="1:1" x14ac:dyDescent="0.25">
      <c r="A478" s="264"/>
    </row>
    <row r="479" spans="1:1" x14ac:dyDescent="0.25">
      <c r="A479" s="264"/>
    </row>
    <row r="480" spans="1:1" x14ac:dyDescent="0.25">
      <c r="A480" s="264"/>
    </row>
    <row r="481" spans="1:1" x14ac:dyDescent="0.25">
      <c r="A481" s="264"/>
    </row>
    <row r="482" spans="1:1" x14ac:dyDescent="0.25">
      <c r="A482" s="264"/>
    </row>
    <row r="483" spans="1:1" x14ac:dyDescent="0.25">
      <c r="A483" s="264"/>
    </row>
    <row r="484" spans="1:1" x14ac:dyDescent="0.25">
      <c r="A484" s="264"/>
    </row>
    <row r="485" spans="1:1" x14ac:dyDescent="0.25">
      <c r="A485" s="264"/>
    </row>
    <row r="486" spans="1:1" x14ac:dyDescent="0.25">
      <c r="A486" s="264"/>
    </row>
    <row r="487" spans="1:1" x14ac:dyDescent="0.25">
      <c r="A487" s="264"/>
    </row>
    <row r="488" spans="1:1" x14ac:dyDescent="0.25">
      <c r="A488" s="264"/>
    </row>
    <row r="489" spans="1:1" x14ac:dyDescent="0.25">
      <c r="A489" s="264"/>
    </row>
    <row r="490" spans="1:1" x14ac:dyDescent="0.25">
      <c r="A490" s="264"/>
    </row>
    <row r="491" spans="1:1" x14ac:dyDescent="0.25">
      <c r="A491" s="264"/>
    </row>
    <row r="492" spans="1:1" x14ac:dyDescent="0.25">
      <c r="A492" s="264"/>
    </row>
    <row r="493" spans="1:1" x14ac:dyDescent="0.25">
      <c r="A493" s="264"/>
    </row>
    <row r="494" spans="1:1" x14ac:dyDescent="0.25">
      <c r="A494" s="264"/>
    </row>
    <row r="495" spans="1:1" x14ac:dyDescent="0.25">
      <c r="A495" s="264"/>
    </row>
    <row r="496" spans="1:1" x14ac:dyDescent="0.25">
      <c r="A496" s="264"/>
    </row>
    <row r="497" spans="1:1" x14ac:dyDescent="0.25">
      <c r="A497" s="264"/>
    </row>
    <row r="498" spans="1:1" x14ac:dyDescent="0.25">
      <c r="A498" s="264"/>
    </row>
    <row r="499" spans="1:1" x14ac:dyDescent="0.25">
      <c r="A499" s="264"/>
    </row>
    <row r="500" spans="1:1" x14ac:dyDescent="0.25">
      <c r="A500" s="264"/>
    </row>
    <row r="501" spans="1:1" x14ac:dyDescent="0.25">
      <c r="A501" s="264"/>
    </row>
    <row r="502" spans="1:1" x14ac:dyDescent="0.25">
      <c r="A502" s="264"/>
    </row>
    <row r="503" spans="1:1" x14ac:dyDescent="0.25">
      <c r="A503" s="264"/>
    </row>
    <row r="504" spans="1:1" x14ac:dyDescent="0.25">
      <c r="A504" s="264"/>
    </row>
    <row r="505" spans="1:1" x14ac:dyDescent="0.25">
      <c r="A505" s="264"/>
    </row>
    <row r="506" spans="1:1" x14ac:dyDescent="0.25">
      <c r="A506" s="264"/>
    </row>
    <row r="507" spans="1:1" x14ac:dyDescent="0.25">
      <c r="A507" s="264"/>
    </row>
    <row r="508" spans="1:1" x14ac:dyDescent="0.25">
      <c r="A508" s="264"/>
    </row>
    <row r="509" spans="1:1" x14ac:dyDescent="0.25">
      <c r="A509" s="264"/>
    </row>
    <row r="510" spans="1:1" x14ac:dyDescent="0.25">
      <c r="A510" s="264"/>
    </row>
    <row r="511" spans="1:1" x14ac:dyDescent="0.25">
      <c r="A511" s="264"/>
    </row>
    <row r="512" spans="1:1" x14ac:dyDescent="0.25">
      <c r="A512" s="264"/>
    </row>
    <row r="513" spans="1:1" x14ac:dyDescent="0.25">
      <c r="A513" s="264"/>
    </row>
    <row r="514" spans="1:1" x14ac:dyDescent="0.25">
      <c r="A514" s="264"/>
    </row>
    <row r="515" spans="1:1" x14ac:dyDescent="0.25">
      <c r="A515" s="264"/>
    </row>
    <row r="516" spans="1:1" x14ac:dyDescent="0.25">
      <c r="A516" s="264"/>
    </row>
    <row r="517" spans="1:1" x14ac:dyDescent="0.25">
      <c r="A517" s="264"/>
    </row>
    <row r="518" spans="1:1" x14ac:dyDescent="0.25">
      <c r="A518" s="264"/>
    </row>
    <row r="519" spans="1:1" x14ac:dyDescent="0.25">
      <c r="A519" s="264"/>
    </row>
    <row r="520" spans="1:1" x14ac:dyDescent="0.25">
      <c r="A520" s="264"/>
    </row>
    <row r="521" spans="1:1" x14ac:dyDescent="0.25">
      <c r="A521" s="264"/>
    </row>
    <row r="522" spans="1:1" x14ac:dyDescent="0.25">
      <c r="A522" s="264"/>
    </row>
    <row r="523" spans="1:1" x14ac:dyDescent="0.25">
      <c r="A523" s="264"/>
    </row>
    <row r="524" spans="1:1" x14ac:dyDescent="0.25">
      <c r="A524" s="264"/>
    </row>
    <row r="525" spans="1:1" x14ac:dyDescent="0.25">
      <c r="A525" s="264"/>
    </row>
    <row r="526" spans="1:1" x14ac:dyDescent="0.25">
      <c r="A526" s="264"/>
    </row>
    <row r="527" spans="1:1" x14ac:dyDescent="0.25">
      <c r="A527" s="264"/>
    </row>
    <row r="528" spans="1:1" x14ac:dyDescent="0.25">
      <c r="A528" s="264"/>
    </row>
    <row r="529" spans="1:1" x14ac:dyDescent="0.25">
      <c r="A529" s="264"/>
    </row>
    <row r="530" spans="1:1" x14ac:dyDescent="0.25">
      <c r="A530" s="264"/>
    </row>
    <row r="531" spans="1:1" x14ac:dyDescent="0.25">
      <c r="A531" s="264"/>
    </row>
    <row r="532" spans="1:1" x14ac:dyDescent="0.25">
      <c r="A532" s="264"/>
    </row>
    <row r="533" spans="1:1" x14ac:dyDescent="0.25">
      <c r="A533" s="264"/>
    </row>
    <row r="534" spans="1:1" x14ac:dyDescent="0.25">
      <c r="A534" s="264"/>
    </row>
    <row r="535" spans="1:1" x14ac:dyDescent="0.25">
      <c r="A535" s="264"/>
    </row>
    <row r="536" spans="1:1" x14ac:dyDescent="0.25">
      <c r="A536" s="264"/>
    </row>
    <row r="537" spans="1:1" x14ac:dyDescent="0.25">
      <c r="A537" s="264"/>
    </row>
    <row r="538" spans="1:1" x14ac:dyDescent="0.25">
      <c r="A538" s="264"/>
    </row>
    <row r="539" spans="1:1" x14ac:dyDescent="0.25">
      <c r="A539" s="264"/>
    </row>
    <row r="540" spans="1:1" x14ac:dyDescent="0.25">
      <c r="A540" s="264"/>
    </row>
    <row r="541" spans="1:1" x14ac:dyDescent="0.25">
      <c r="A541" s="264"/>
    </row>
    <row r="542" spans="1:1" x14ac:dyDescent="0.25">
      <c r="A542" s="264"/>
    </row>
    <row r="543" spans="1:1" x14ac:dyDescent="0.25">
      <c r="A543" s="264"/>
    </row>
    <row r="544" spans="1:1" x14ac:dyDescent="0.25">
      <c r="A544" s="264"/>
    </row>
    <row r="545" spans="1:1" x14ac:dyDescent="0.25">
      <c r="A545" s="264"/>
    </row>
    <row r="546" spans="1:1" x14ac:dyDescent="0.25">
      <c r="A546" s="264"/>
    </row>
    <row r="547" spans="1:1" x14ac:dyDescent="0.25">
      <c r="A547" s="264"/>
    </row>
    <row r="548" spans="1:1" x14ac:dyDescent="0.25">
      <c r="A548" s="264"/>
    </row>
    <row r="549" spans="1:1" x14ac:dyDescent="0.25">
      <c r="A549" s="264"/>
    </row>
    <row r="550" spans="1:1" x14ac:dyDescent="0.25">
      <c r="A550" s="264"/>
    </row>
    <row r="551" spans="1:1" x14ac:dyDescent="0.25">
      <c r="A551" s="264"/>
    </row>
    <row r="552" spans="1:1" x14ac:dyDescent="0.25">
      <c r="A552" s="264"/>
    </row>
    <row r="553" spans="1:1" x14ac:dyDescent="0.25">
      <c r="A553" s="264"/>
    </row>
    <row r="554" spans="1:1" x14ac:dyDescent="0.25">
      <c r="A554" s="264"/>
    </row>
    <row r="555" spans="1:1" x14ac:dyDescent="0.25">
      <c r="A555" s="264"/>
    </row>
    <row r="556" spans="1:1" x14ac:dyDescent="0.25">
      <c r="A556" s="264"/>
    </row>
    <row r="557" spans="1:1" x14ac:dyDescent="0.25">
      <c r="A557" s="264"/>
    </row>
    <row r="558" spans="1:1" x14ac:dyDescent="0.25">
      <c r="A558" s="264"/>
    </row>
    <row r="559" spans="1:1" x14ac:dyDescent="0.25">
      <c r="A559" s="264"/>
    </row>
    <row r="560" spans="1:1" x14ac:dyDescent="0.25">
      <c r="A560" s="264"/>
    </row>
    <row r="561" spans="1:1" x14ac:dyDescent="0.25">
      <c r="A561" s="264"/>
    </row>
    <row r="562" spans="1:1" x14ac:dyDescent="0.25">
      <c r="A562" s="264"/>
    </row>
    <row r="563" spans="1:1" x14ac:dyDescent="0.25">
      <c r="A563" s="264"/>
    </row>
    <row r="564" spans="1:1" x14ac:dyDescent="0.25">
      <c r="A564" s="264"/>
    </row>
    <row r="565" spans="1:1" x14ac:dyDescent="0.25">
      <c r="A565" s="264"/>
    </row>
    <row r="566" spans="1:1" x14ac:dyDescent="0.25">
      <c r="A566" s="264"/>
    </row>
    <row r="567" spans="1:1" x14ac:dyDescent="0.25">
      <c r="A567" s="264"/>
    </row>
    <row r="568" spans="1:1" x14ac:dyDescent="0.25">
      <c r="A568" s="264"/>
    </row>
    <row r="569" spans="1:1" x14ac:dyDescent="0.25">
      <c r="A569" s="264"/>
    </row>
    <row r="570" spans="1:1" x14ac:dyDescent="0.25">
      <c r="A570" s="264"/>
    </row>
    <row r="571" spans="1:1" x14ac:dyDescent="0.25">
      <c r="A571" s="264"/>
    </row>
    <row r="572" spans="1:1" x14ac:dyDescent="0.25">
      <c r="A572" s="264"/>
    </row>
    <row r="573" spans="1:1" x14ac:dyDescent="0.25">
      <c r="A573" s="264"/>
    </row>
    <row r="574" spans="1:1" x14ac:dyDescent="0.25">
      <c r="A574" s="264"/>
    </row>
    <row r="575" spans="1:1" x14ac:dyDescent="0.25">
      <c r="A575" s="264"/>
    </row>
    <row r="576" spans="1:1" x14ac:dyDescent="0.25">
      <c r="A576" s="264"/>
    </row>
    <row r="577" spans="1:1" x14ac:dyDescent="0.25">
      <c r="A577" s="264"/>
    </row>
    <row r="578" spans="1:1" x14ac:dyDescent="0.25">
      <c r="A578" s="264"/>
    </row>
    <row r="579" spans="1:1" x14ac:dyDescent="0.25">
      <c r="A579" s="264"/>
    </row>
    <row r="580" spans="1:1" x14ac:dyDescent="0.25">
      <c r="A580" s="264"/>
    </row>
    <row r="581" spans="1:1" x14ac:dyDescent="0.25">
      <c r="A581" s="264"/>
    </row>
    <row r="582" spans="1:1" x14ac:dyDescent="0.25">
      <c r="A582" s="264"/>
    </row>
    <row r="583" spans="1:1" x14ac:dyDescent="0.25">
      <c r="A583" s="264"/>
    </row>
    <row r="584" spans="1:1" x14ac:dyDescent="0.25">
      <c r="A584" s="264"/>
    </row>
    <row r="585" spans="1:1" x14ac:dyDescent="0.25">
      <c r="A585" s="264"/>
    </row>
    <row r="586" spans="1:1" x14ac:dyDescent="0.25">
      <c r="A586" s="264"/>
    </row>
    <row r="587" spans="1:1" x14ac:dyDescent="0.25">
      <c r="A587" s="264"/>
    </row>
    <row r="588" spans="1:1" x14ac:dyDescent="0.25">
      <c r="A588" s="264"/>
    </row>
    <row r="589" spans="1:1" x14ac:dyDescent="0.25">
      <c r="A589" s="264"/>
    </row>
    <row r="590" spans="1:1" x14ac:dyDescent="0.25">
      <c r="A590" s="264"/>
    </row>
    <row r="591" spans="1:1" x14ac:dyDescent="0.25">
      <c r="A591" s="264"/>
    </row>
    <row r="592" spans="1:1" x14ac:dyDescent="0.25">
      <c r="A592" s="264"/>
    </row>
    <row r="593" spans="1:1" x14ac:dyDescent="0.25">
      <c r="A593" s="264"/>
    </row>
    <row r="594" spans="1:1" x14ac:dyDescent="0.25">
      <c r="A594" s="264"/>
    </row>
    <row r="595" spans="1:1" x14ac:dyDescent="0.25">
      <c r="A595" s="264"/>
    </row>
    <row r="596" spans="1:1" x14ac:dyDescent="0.25">
      <c r="A596" s="264"/>
    </row>
    <row r="597" spans="1:1" x14ac:dyDescent="0.25">
      <c r="A597" s="264"/>
    </row>
    <row r="598" spans="1:1" x14ac:dyDescent="0.25">
      <c r="A598" s="264"/>
    </row>
    <row r="599" spans="1:1" x14ac:dyDescent="0.25">
      <c r="A599" s="264"/>
    </row>
    <row r="600" spans="1:1" x14ac:dyDescent="0.25">
      <c r="A600" s="264"/>
    </row>
    <row r="601" spans="1:1" x14ac:dyDescent="0.25">
      <c r="A601" s="264"/>
    </row>
    <row r="602" spans="1:1" x14ac:dyDescent="0.25">
      <c r="A602" s="264"/>
    </row>
    <row r="603" spans="1:1" x14ac:dyDescent="0.25">
      <c r="A603" s="264"/>
    </row>
    <row r="604" spans="1:1" x14ac:dyDescent="0.25">
      <c r="A604" s="264"/>
    </row>
    <row r="605" spans="1:1" x14ac:dyDescent="0.25">
      <c r="A605" s="264"/>
    </row>
    <row r="606" spans="1:1" x14ac:dyDescent="0.25">
      <c r="A606" s="264"/>
    </row>
    <row r="607" spans="1:1" x14ac:dyDescent="0.25">
      <c r="A607" s="264"/>
    </row>
    <row r="608" spans="1:1" x14ac:dyDescent="0.25">
      <c r="A608" s="264"/>
    </row>
    <row r="609" spans="1:1" x14ac:dyDescent="0.25">
      <c r="A609" s="264"/>
    </row>
    <row r="610" spans="1:1" x14ac:dyDescent="0.25">
      <c r="A610" s="264"/>
    </row>
    <row r="611" spans="1:1" x14ac:dyDescent="0.25">
      <c r="A611" s="264"/>
    </row>
    <row r="612" spans="1:1" x14ac:dyDescent="0.25">
      <c r="A612" s="264"/>
    </row>
    <row r="613" spans="1:1" x14ac:dyDescent="0.25">
      <c r="A613" s="264"/>
    </row>
    <row r="614" spans="1:1" x14ac:dyDescent="0.25">
      <c r="A614" s="264"/>
    </row>
    <row r="615" spans="1:1" x14ac:dyDescent="0.25">
      <c r="A615" s="264"/>
    </row>
    <row r="616" spans="1:1" x14ac:dyDescent="0.25">
      <c r="A616" s="264"/>
    </row>
    <row r="617" spans="1:1" x14ac:dyDescent="0.25">
      <c r="A617" s="264"/>
    </row>
    <row r="618" spans="1:1" x14ac:dyDescent="0.25">
      <c r="A618" s="264"/>
    </row>
    <row r="619" spans="1:1" x14ac:dyDescent="0.25">
      <c r="A619" s="264"/>
    </row>
    <row r="620" spans="1:1" x14ac:dyDescent="0.25">
      <c r="A620" s="264"/>
    </row>
    <row r="621" spans="1:1" x14ac:dyDescent="0.25">
      <c r="A621" s="264"/>
    </row>
    <row r="622" spans="1:1" x14ac:dyDescent="0.25">
      <c r="A622" s="264"/>
    </row>
    <row r="623" spans="1:1" x14ac:dyDescent="0.25">
      <c r="A623" s="264"/>
    </row>
    <row r="624" spans="1:1" x14ac:dyDescent="0.25">
      <c r="A624" s="264"/>
    </row>
    <row r="625" spans="1:1" x14ac:dyDescent="0.25">
      <c r="A625" s="264"/>
    </row>
    <row r="626" spans="1:1" x14ac:dyDescent="0.25">
      <c r="A626" s="264"/>
    </row>
    <row r="627" spans="1:1" x14ac:dyDescent="0.25">
      <c r="A627" s="264"/>
    </row>
    <row r="628" spans="1:1" x14ac:dyDescent="0.25">
      <c r="A628" s="264"/>
    </row>
    <row r="629" spans="1:1" x14ac:dyDescent="0.25">
      <c r="A629" s="264"/>
    </row>
    <row r="630" spans="1:1" x14ac:dyDescent="0.25">
      <c r="A630" s="264"/>
    </row>
    <row r="631" spans="1:1" x14ac:dyDescent="0.25">
      <c r="A631" s="264"/>
    </row>
    <row r="632" spans="1:1" x14ac:dyDescent="0.25">
      <c r="A632" s="264"/>
    </row>
    <row r="633" spans="1:1" x14ac:dyDescent="0.25">
      <c r="A633" s="264"/>
    </row>
    <row r="634" spans="1:1" x14ac:dyDescent="0.25">
      <c r="A634" s="264"/>
    </row>
    <row r="635" spans="1:1" x14ac:dyDescent="0.25">
      <c r="A635" s="264"/>
    </row>
    <row r="636" spans="1:1" x14ac:dyDescent="0.25">
      <c r="A636" s="264"/>
    </row>
    <row r="637" spans="1:1" x14ac:dyDescent="0.25">
      <c r="A637" s="264"/>
    </row>
    <row r="638" spans="1:1" x14ac:dyDescent="0.25">
      <c r="A638" s="264"/>
    </row>
    <row r="639" spans="1:1" x14ac:dyDescent="0.25">
      <c r="A639" s="264"/>
    </row>
    <row r="640" spans="1:1" x14ac:dyDescent="0.25">
      <c r="A640" s="264"/>
    </row>
    <row r="641" spans="1:1" x14ac:dyDescent="0.25">
      <c r="A641" s="264"/>
    </row>
    <row r="642" spans="1:1" x14ac:dyDescent="0.25">
      <c r="A642" s="264"/>
    </row>
    <row r="643" spans="1:1" x14ac:dyDescent="0.25">
      <c r="A643" s="264"/>
    </row>
    <row r="644" spans="1:1" x14ac:dyDescent="0.25">
      <c r="A644" s="264"/>
    </row>
    <row r="645" spans="1:1" x14ac:dyDescent="0.25">
      <c r="A645" s="264"/>
    </row>
    <row r="646" spans="1:1" x14ac:dyDescent="0.25">
      <c r="A646" s="264"/>
    </row>
    <row r="647" spans="1:1" x14ac:dyDescent="0.25">
      <c r="A647" s="264"/>
    </row>
    <row r="648" spans="1:1" x14ac:dyDescent="0.25">
      <c r="A648" s="264"/>
    </row>
    <row r="649" spans="1:1" x14ac:dyDescent="0.25">
      <c r="A649" s="264"/>
    </row>
    <row r="650" spans="1:1" x14ac:dyDescent="0.25">
      <c r="A650" s="264"/>
    </row>
    <row r="651" spans="1:1" x14ac:dyDescent="0.25">
      <c r="A651" s="264"/>
    </row>
    <row r="652" spans="1:1" x14ac:dyDescent="0.25">
      <c r="A652" s="264"/>
    </row>
    <row r="653" spans="1:1" x14ac:dyDescent="0.25">
      <c r="A653" s="264"/>
    </row>
    <row r="654" spans="1:1" x14ac:dyDescent="0.25">
      <c r="A654" s="264"/>
    </row>
    <row r="655" spans="1:1" x14ac:dyDescent="0.25">
      <c r="A655" s="264"/>
    </row>
    <row r="656" spans="1:1" x14ac:dyDescent="0.25">
      <c r="A656" s="264"/>
    </row>
    <row r="657" spans="1:1" x14ac:dyDescent="0.25">
      <c r="A657" s="264"/>
    </row>
    <row r="658" spans="1:1" x14ac:dyDescent="0.25">
      <c r="A658" s="264"/>
    </row>
    <row r="659" spans="1:1" x14ac:dyDescent="0.25">
      <c r="A659" s="264"/>
    </row>
    <row r="660" spans="1:1" x14ac:dyDescent="0.25">
      <c r="A660" s="264"/>
    </row>
    <row r="661" spans="1:1" x14ac:dyDescent="0.25">
      <c r="A661" s="264"/>
    </row>
    <row r="662" spans="1:1" x14ac:dyDescent="0.25">
      <c r="A662" s="264"/>
    </row>
    <row r="663" spans="1:1" x14ac:dyDescent="0.25">
      <c r="A663" s="264"/>
    </row>
    <row r="664" spans="1:1" x14ac:dyDescent="0.25">
      <c r="A664" s="264"/>
    </row>
    <row r="665" spans="1:1" x14ac:dyDescent="0.25">
      <c r="A665" s="264"/>
    </row>
    <row r="666" spans="1:1" x14ac:dyDescent="0.25">
      <c r="A666" s="264"/>
    </row>
    <row r="667" spans="1:1" x14ac:dyDescent="0.25">
      <c r="A667" s="264"/>
    </row>
    <row r="668" spans="1:1" x14ac:dyDescent="0.25">
      <c r="A668" s="264"/>
    </row>
    <row r="669" spans="1:1" x14ac:dyDescent="0.25">
      <c r="A669" s="264"/>
    </row>
    <row r="670" spans="1:1" x14ac:dyDescent="0.25">
      <c r="A670" s="264"/>
    </row>
    <row r="671" spans="1:1" x14ac:dyDescent="0.25">
      <c r="A671" s="264"/>
    </row>
    <row r="672" spans="1:1" x14ac:dyDescent="0.25">
      <c r="A672" s="264"/>
    </row>
    <row r="673" spans="1:1" x14ac:dyDescent="0.25">
      <c r="A673" s="264"/>
    </row>
    <row r="674" spans="1:1" x14ac:dyDescent="0.25">
      <c r="A674" s="264"/>
    </row>
    <row r="675" spans="1:1" x14ac:dyDescent="0.25">
      <c r="A675" s="264"/>
    </row>
    <row r="676" spans="1:1" x14ac:dyDescent="0.25">
      <c r="A676" s="264"/>
    </row>
    <row r="677" spans="1:1" x14ac:dyDescent="0.25">
      <c r="A677" s="264"/>
    </row>
    <row r="678" spans="1:1" x14ac:dyDescent="0.25">
      <c r="A678" s="264"/>
    </row>
    <row r="679" spans="1:1" x14ac:dyDescent="0.25">
      <c r="A679" s="264"/>
    </row>
    <row r="680" spans="1:1" x14ac:dyDescent="0.25">
      <c r="A680" s="264"/>
    </row>
    <row r="681" spans="1:1" x14ac:dyDescent="0.25">
      <c r="A681" s="264"/>
    </row>
    <row r="682" spans="1:1" x14ac:dyDescent="0.25">
      <c r="A682" s="264"/>
    </row>
    <row r="683" spans="1:1" x14ac:dyDescent="0.25">
      <c r="A683" s="264"/>
    </row>
    <row r="684" spans="1:1" x14ac:dyDescent="0.25">
      <c r="A684" s="264"/>
    </row>
    <row r="685" spans="1:1" x14ac:dyDescent="0.25">
      <c r="A685" s="264"/>
    </row>
    <row r="686" spans="1:1" x14ac:dyDescent="0.25">
      <c r="A686" s="264"/>
    </row>
    <row r="687" spans="1:1" x14ac:dyDescent="0.25">
      <c r="A687" s="264"/>
    </row>
    <row r="688" spans="1:1" x14ac:dyDescent="0.25">
      <c r="A688" s="264"/>
    </row>
    <row r="689" spans="1:1" x14ac:dyDescent="0.25">
      <c r="A689" s="264"/>
    </row>
    <row r="690" spans="1:1" x14ac:dyDescent="0.25">
      <c r="A690" s="264"/>
    </row>
    <row r="691" spans="1:1" x14ac:dyDescent="0.25">
      <c r="A691" s="264"/>
    </row>
    <row r="692" spans="1:1" x14ac:dyDescent="0.25">
      <c r="A692" s="264"/>
    </row>
    <row r="693" spans="1:1" x14ac:dyDescent="0.25">
      <c r="A693" s="264"/>
    </row>
    <row r="694" spans="1:1" x14ac:dyDescent="0.25">
      <c r="A694" s="264"/>
    </row>
    <row r="695" spans="1:1" x14ac:dyDescent="0.25">
      <c r="A695" s="264"/>
    </row>
    <row r="696" spans="1:1" x14ac:dyDescent="0.25">
      <c r="A696" s="264"/>
    </row>
    <row r="697" spans="1:1" x14ac:dyDescent="0.25">
      <c r="A697" s="264"/>
    </row>
    <row r="698" spans="1:1" x14ac:dyDescent="0.25">
      <c r="A698" s="264"/>
    </row>
    <row r="699" spans="1:1" x14ac:dyDescent="0.25">
      <c r="A699" s="264"/>
    </row>
    <row r="700" spans="1:1" x14ac:dyDescent="0.25">
      <c r="A700" s="264"/>
    </row>
    <row r="701" spans="1:1" x14ac:dyDescent="0.25">
      <c r="A701" s="264"/>
    </row>
    <row r="702" spans="1:1" x14ac:dyDescent="0.25">
      <c r="A702" s="264"/>
    </row>
    <row r="703" spans="1:1" x14ac:dyDescent="0.25">
      <c r="A703" s="264"/>
    </row>
    <row r="704" spans="1:1" x14ac:dyDescent="0.25">
      <c r="A704" s="264"/>
    </row>
    <row r="705" spans="1:1" x14ac:dyDescent="0.25">
      <c r="A705" s="264"/>
    </row>
    <row r="706" spans="1:1" x14ac:dyDescent="0.25">
      <c r="A706" s="264"/>
    </row>
    <row r="707" spans="1:1" x14ac:dyDescent="0.25">
      <c r="A707" s="264"/>
    </row>
    <row r="708" spans="1:1" x14ac:dyDescent="0.25">
      <c r="A708" s="264"/>
    </row>
    <row r="709" spans="1:1" x14ac:dyDescent="0.25">
      <c r="A709" s="264"/>
    </row>
    <row r="710" spans="1:1" x14ac:dyDescent="0.25">
      <c r="A710" s="264"/>
    </row>
    <row r="711" spans="1:1" x14ac:dyDescent="0.25">
      <c r="A711" s="264"/>
    </row>
    <row r="712" spans="1:1" x14ac:dyDescent="0.25">
      <c r="A712" s="264"/>
    </row>
    <row r="713" spans="1:1" x14ac:dyDescent="0.25">
      <c r="A713" s="264"/>
    </row>
    <row r="714" spans="1:1" x14ac:dyDescent="0.25">
      <c r="A714" s="264"/>
    </row>
    <row r="715" spans="1:1" x14ac:dyDescent="0.25">
      <c r="A715" s="264"/>
    </row>
    <row r="716" spans="1:1" x14ac:dyDescent="0.25">
      <c r="A716" s="264"/>
    </row>
    <row r="717" spans="1:1" x14ac:dyDescent="0.25">
      <c r="A717" s="264"/>
    </row>
    <row r="718" spans="1:1" x14ac:dyDescent="0.25">
      <c r="A718" s="264"/>
    </row>
    <row r="719" spans="1:1" x14ac:dyDescent="0.25">
      <c r="A719" s="264"/>
    </row>
    <row r="720" spans="1:1" x14ac:dyDescent="0.25">
      <c r="A720" s="264"/>
    </row>
    <row r="721" spans="1:1" x14ac:dyDescent="0.25">
      <c r="A721" s="264"/>
    </row>
    <row r="722" spans="1:1" x14ac:dyDescent="0.25">
      <c r="A722" s="264"/>
    </row>
    <row r="723" spans="1:1" x14ac:dyDescent="0.25">
      <c r="A723" s="264"/>
    </row>
    <row r="724" spans="1:1" x14ac:dyDescent="0.25">
      <c r="A724" s="264"/>
    </row>
    <row r="725" spans="1:1" x14ac:dyDescent="0.25">
      <c r="A725" s="264"/>
    </row>
    <row r="726" spans="1:1" x14ac:dyDescent="0.25">
      <c r="A726" s="264"/>
    </row>
    <row r="727" spans="1:1" x14ac:dyDescent="0.25">
      <c r="A727" s="264"/>
    </row>
    <row r="728" spans="1:1" x14ac:dyDescent="0.25">
      <c r="A728" s="264"/>
    </row>
    <row r="729" spans="1:1" x14ac:dyDescent="0.25">
      <c r="A729" s="264"/>
    </row>
    <row r="730" spans="1:1" x14ac:dyDescent="0.25">
      <c r="A730" s="264"/>
    </row>
    <row r="731" spans="1:1" x14ac:dyDescent="0.25">
      <c r="A731" s="264"/>
    </row>
    <row r="732" spans="1:1" x14ac:dyDescent="0.25">
      <c r="A732" s="264"/>
    </row>
    <row r="733" spans="1:1" x14ac:dyDescent="0.25">
      <c r="A733" s="264"/>
    </row>
    <row r="734" spans="1:1" x14ac:dyDescent="0.25">
      <c r="A734" s="264"/>
    </row>
    <row r="735" spans="1:1" x14ac:dyDescent="0.25">
      <c r="A735" s="264"/>
    </row>
    <row r="736" spans="1:1" x14ac:dyDescent="0.25">
      <c r="A736" s="264"/>
    </row>
    <row r="737" spans="1:1" x14ac:dyDescent="0.25">
      <c r="A737" s="264"/>
    </row>
    <row r="738" spans="1:1" x14ac:dyDescent="0.25">
      <c r="A738" s="264"/>
    </row>
    <row r="739" spans="1:1" x14ac:dyDescent="0.25">
      <c r="A739" s="264"/>
    </row>
    <row r="740" spans="1:1" x14ac:dyDescent="0.25">
      <c r="A740" s="264"/>
    </row>
    <row r="741" spans="1:1" x14ac:dyDescent="0.25">
      <c r="A741" s="264"/>
    </row>
    <row r="742" spans="1:1" x14ac:dyDescent="0.25">
      <c r="A742" s="264"/>
    </row>
    <row r="743" spans="1:1" x14ac:dyDescent="0.25">
      <c r="A743" s="264"/>
    </row>
    <row r="744" spans="1:1" x14ac:dyDescent="0.25">
      <c r="A744" s="264"/>
    </row>
    <row r="745" spans="1:1" x14ac:dyDescent="0.25">
      <c r="A745" s="264"/>
    </row>
    <row r="746" spans="1:1" x14ac:dyDescent="0.25">
      <c r="A746" s="264"/>
    </row>
    <row r="747" spans="1:1" x14ac:dyDescent="0.25">
      <c r="A747" s="264"/>
    </row>
    <row r="748" spans="1:1" x14ac:dyDescent="0.25">
      <c r="A748" s="264"/>
    </row>
    <row r="749" spans="1:1" x14ac:dyDescent="0.25">
      <c r="A749" s="264"/>
    </row>
    <row r="750" spans="1:1" x14ac:dyDescent="0.25">
      <c r="A750" s="264"/>
    </row>
    <row r="751" spans="1:1" x14ac:dyDescent="0.25">
      <c r="A751" s="264"/>
    </row>
    <row r="752" spans="1:1" x14ac:dyDescent="0.25">
      <c r="A752" s="264"/>
    </row>
    <row r="753" spans="1:1" x14ac:dyDescent="0.25">
      <c r="A753" s="264"/>
    </row>
    <row r="754" spans="1:1" x14ac:dyDescent="0.25">
      <c r="A754" s="264"/>
    </row>
    <row r="755" spans="1:1" x14ac:dyDescent="0.25">
      <c r="A755" s="264"/>
    </row>
    <row r="756" spans="1:1" x14ac:dyDescent="0.25">
      <c r="A756" s="264"/>
    </row>
    <row r="757" spans="1:1" x14ac:dyDescent="0.25">
      <c r="A757" s="264"/>
    </row>
    <row r="758" spans="1:1" x14ac:dyDescent="0.25">
      <c r="A758" s="264"/>
    </row>
    <row r="759" spans="1:1" x14ac:dyDescent="0.25">
      <c r="A759" s="264"/>
    </row>
    <row r="760" spans="1:1" x14ac:dyDescent="0.25">
      <c r="A760" s="264"/>
    </row>
    <row r="761" spans="1:1" x14ac:dyDescent="0.25">
      <c r="A761" s="264"/>
    </row>
    <row r="762" spans="1:1" x14ac:dyDescent="0.25">
      <c r="A762" s="264"/>
    </row>
    <row r="763" spans="1:1" x14ac:dyDescent="0.25">
      <c r="A763" s="264"/>
    </row>
    <row r="764" spans="1:1" x14ac:dyDescent="0.25">
      <c r="A764" s="264"/>
    </row>
    <row r="765" spans="1:1" x14ac:dyDescent="0.25">
      <c r="A765" s="264"/>
    </row>
    <row r="766" spans="1:1" x14ac:dyDescent="0.25">
      <c r="A766" s="264"/>
    </row>
    <row r="767" spans="1:1" x14ac:dyDescent="0.25">
      <c r="A767" s="264"/>
    </row>
    <row r="768" spans="1:1" x14ac:dyDescent="0.25">
      <c r="A768" s="264"/>
    </row>
    <row r="769" spans="1:1" x14ac:dyDescent="0.25">
      <c r="A769" s="264"/>
    </row>
    <row r="770" spans="1:1" x14ac:dyDescent="0.25">
      <c r="A770" s="264"/>
    </row>
    <row r="771" spans="1:1" x14ac:dyDescent="0.25">
      <c r="A771" s="264"/>
    </row>
    <row r="772" spans="1:1" x14ac:dyDescent="0.25">
      <c r="A772" s="264"/>
    </row>
    <row r="773" spans="1:1" x14ac:dyDescent="0.25">
      <c r="A773" s="264"/>
    </row>
    <row r="774" spans="1:1" x14ac:dyDescent="0.25">
      <c r="A774" s="264"/>
    </row>
    <row r="775" spans="1:1" x14ac:dyDescent="0.25">
      <c r="A775" s="264"/>
    </row>
    <row r="776" spans="1:1" x14ac:dyDescent="0.25">
      <c r="A776" s="264"/>
    </row>
    <row r="777" spans="1:1" x14ac:dyDescent="0.25">
      <c r="A777" s="264"/>
    </row>
    <row r="778" spans="1:1" x14ac:dyDescent="0.25">
      <c r="A778" s="264"/>
    </row>
    <row r="779" spans="1:1" x14ac:dyDescent="0.25">
      <c r="A779" s="264"/>
    </row>
    <row r="780" spans="1:1" x14ac:dyDescent="0.25">
      <c r="A780" s="264"/>
    </row>
    <row r="781" spans="1:1" x14ac:dyDescent="0.25">
      <c r="A781" s="264"/>
    </row>
    <row r="782" spans="1:1" x14ac:dyDescent="0.25">
      <c r="A782" s="264"/>
    </row>
    <row r="783" spans="1:1" x14ac:dyDescent="0.25">
      <c r="A783" s="264"/>
    </row>
    <row r="784" spans="1:1" x14ac:dyDescent="0.25">
      <c r="A784" s="264"/>
    </row>
    <row r="785" spans="1:1" x14ac:dyDescent="0.25">
      <c r="A785" s="264"/>
    </row>
    <row r="786" spans="1:1" x14ac:dyDescent="0.25">
      <c r="A786" s="264"/>
    </row>
    <row r="787" spans="1:1" x14ac:dyDescent="0.25">
      <c r="A787" s="264"/>
    </row>
    <row r="788" spans="1:1" x14ac:dyDescent="0.25">
      <c r="A788" s="264"/>
    </row>
    <row r="789" spans="1:1" x14ac:dyDescent="0.25">
      <c r="A789" s="264"/>
    </row>
    <row r="790" spans="1:1" x14ac:dyDescent="0.25">
      <c r="A790" s="264"/>
    </row>
    <row r="791" spans="1:1" x14ac:dyDescent="0.25">
      <c r="A791" s="264"/>
    </row>
    <row r="792" spans="1:1" x14ac:dyDescent="0.25">
      <c r="A792" s="264"/>
    </row>
    <row r="793" spans="1:1" x14ac:dyDescent="0.25">
      <c r="A793" s="264"/>
    </row>
    <row r="794" spans="1:1" x14ac:dyDescent="0.25">
      <c r="A794" s="264"/>
    </row>
    <row r="795" spans="1:1" x14ac:dyDescent="0.25">
      <c r="A795" s="264"/>
    </row>
    <row r="796" spans="1:1" x14ac:dyDescent="0.25">
      <c r="A796" s="264"/>
    </row>
    <row r="797" spans="1:1" x14ac:dyDescent="0.25">
      <c r="A797" s="264"/>
    </row>
    <row r="798" spans="1:1" x14ac:dyDescent="0.25">
      <c r="A798" s="264"/>
    </row>
    <row r="799" spans="1:1" x14ac:dyDescent="0.25">
      <c r="A799" s="264"/>
    </row>
    <row r="800" spans="1:1" x14ac:dyDescent="0.25">
      <c r="A800" s="264"/>
    </row>
    <row r="801" spans="1:1" x14ac:dyDescent="0.25">
      <c r="A801" s="264"/>
    </row>
    <row r="802" spans="1:1" x14ac:dyDescent="0.25">
      <c r="A802" s="264"/>
    </row>
    <row r="803" spans="1:1" x14ac:dyDescent="0.25">
      <c r="A803" s="264"/>
    </row>
    <row r="804" spans="1:1" x14ac:dyDescent="0.25">
      <c r="A804" s="264"/>
    </row>
    <row r="805" spans="1:1" x14ac:dyDescent="0.25">
      <c r="A805" s="264"/>
    </row>
    <row r="806" spans="1:1" x14ac:dyDescent="0.25">
      <c r="A806" s="264"/>
    </row>
    <row r="807" spans="1:1" x14ac:dyDescent="0.25">
      <c r="A807" s="264"/>
    </row>
    <row r="808" spans="1:1" x14ac:dyDescent="0.25">
      <c r="A808" s="264"/>
    </row>
    <row r="809" spans="1:1" x14ac:dyDescent="0.25">
      <c r="A809" s="264"/>
    </row>
    <row r="810" spans="1:1" x14ac:dyDescent="0.25">
      <c r="A810" s="264"/>
    </row>
    <row r="811" spans="1:1" x14ac:dyDescent="0.25">
      <c r="A811" s="264"/>
    </row>
    <row r="812" spans="1:1" x14ac:dyDescent="0.25">
      <c r="A812" s="264"/>
    </row>
    <row r="813" spans="1:1" x14ac:dyDescent="0.25">
      <c r="A813" s="264"/>
    </row>
    <row r="814" spans="1:1" x14ac:dyDescent="0.25">
      <c r="A814" s="264"/>
    </row>
    <row r="815" spans="1:1" x14ac:dyDescent="0.25">
      <c r="A815" s="264"/>
    </row>
    <row r="816" spans="1:1" x14ac:dyDescent="0.25">
      <c r="A816" s="264"/>
    </row>
    <row r="817" spans="1:1" x14ac:dyDescent="0.25">
      <c r="A817" s="264"/>
    </row>
    <row r="818" spans="1:1" x14ac:dyDescent="0.25">
      <c r="A818" s="264"/>
    </row>
    <row r="819" spans="1:1" x14ac:dyDescent="0.25">
      <c r="A819" s="264"/>
    </row>
    <row r="820" spans="1:1" x14ac:dyDescent="0.25">
      <c r="A820" s="264"/>
    </row>
    <row r="821" spans="1:1" x14ac:dyDescent="0.25">
      <c r="A821" s="264"/>
    </row>
    <row r="822" spans="1:1" x14ac:dyDescent="0.25">
      <c r="A822" s="264"/>
    </row>
    <row r="823" spans="1:1" x14ac:dyDescent="0.25">
      <c r="A823" s="264"/>
    </row>
    <row r="824" spans="1:1" x14ac:dyDescent="0.25">
      <c r="A824" s="264"/>
    </row>
    <row r="825" spans="1:1" x14ac:dyDescent="0.25">
      <c r="A825" s="264"/>
    </row>
    <row r="826" spans="1:1" x14ac:dyDescent="0.25">
      <c r="A826" s="264"/>
    </row>
    <row r="827" spans="1:1" x14ac:dyDescent="0.25">
      <c r="A827" s="264"/>
    </row>
    <row r="828" spans="1:1" x14ac:dyDescent="0.25">
      <c r="A828" s="264"/>
    </row>
    <row r="829" spans="1:1" x14ac:dyDescent="0.25">
      <c r="A829" s="264"/>
    </row>
    <row r="830" spans="1:1" x14ac:dyDescent="0.25">
      <c r="A830" s="264"/>
    </row>
    <row r="831" spans="1:1" x14ac:dyDescent="0.25">
      <c r="A831" s="264"/>
    </row>
    <row r="832" spans="1:1" x14ac:dyDescent="0.25">
      <c r="A832" s="264"/>
    </row>
    <row r="833" spans="1:1" x14ac:dyDescent="0.25">
      <c r="A833" s="264"/>
    </row>
    <row r="834" spans="1:1" x14ac:dyDescent="0.25">
      <c r="A834" s="264"/>
    </row>
    <row r="835" spans="1:1" x14ac:dyDescent="0.25">
      <c r="A835" s="264"/>
    </row>
    <row r="836" spans="1:1" x14ac:dyDescent="0.25">
      <c r="A836" s="264"/>
    </row>
    <row r="837" spans="1:1" x14ac:dyDescent="0.25">
      <c r="A837" s="264"/>
    </row>
    <row r="838" spans="1:1" x14ac:dyDescent="0.25">
      <c r="A838" s="264"/>
    </row>
    <row r="839" spans="1:1" x14ac:dyDescent="0.25">
      <c r="A839" s="264"/>
    </row>
    <row r="840" spans="1:1" x14ac:dyDescent="0.25">
      <c r="A840" s="264"/>
    </row>
    <row r="841" spans="1:1" x14ac:dyDescent="0.25">
      <c r="A841" s="264"/>
    </row>
    <row r="842" spans="1:1" x14ac:dyDescent="0.25">
      <c r="A842" s="264"/>
    </row>
    <row r="843" spans="1:1" x14ac:dyDescent="0.25">
      <c r="A843" s="264"/>
    </row>
    <row r="844" spans="1:1" x14ac:dyDescent="0.25">
      <c r="A844" s="264"/>
    </row>
    <row r="845" spans="1:1" x14ac:dyDescent="0.25">
      <c r="A845" s="264"/>
    </row>
    <row r="846" spans="1:1" x14ac:dyDescent="0.25">
      <c r="A846" s="264"/>
    </row>
    <row r="847" spans="1:1" x14ac:dyDescent="0.25">
      <c r="A847" s="264"/>
    </row>
    <row r="848" spans="1:1" x14ac:dyDescent="0.25">
      <c r="A848" s="264"/>
    </row>
    <row r="849" spans="1:1" x14ac:dyDescent="0.25">
      <c r="A849" s="264"/>
    </row>
    <row r="850" spans="1:1" x14ac:dyDescent="0.25">
      <c r="A850" s="264"/>
    </row>
    <row r="851" spans="1:1" x14ac:dyDescent="0.25">
      <c r="A851" s="264"/>
    </row>
    <row r="852" spans="1:1" x14ac:dyDescent="0.25">
      <c r="A852" s="264"/>
    </row>
    <row r="853" spans="1:1" x14ac:dyDescent="0.25">
      <c r="A853" s="264"/>
    </row>
    <row r="854" spans="1:1" x14ac:dyDescent="0.25">
      <c r="A854" s="264"/>
    </row>
    <row r="855" spans="1:1" x14ac:dyDescent="0.25">
      <c r="A855" s="264"/>
    </row>
    <row r="856" spans="1:1" x14ac:dyDescent="0.25">
      <c r="A856" s="264"/>
    </row>
    <row r="857" spans="1:1" x14ac:dyDescent="0.25">
      <c r="A857" s="264"/>
    </row>
    <row r="858" spans="1:1" x14ac:dyDescent="0.25">
      <c r="A858" s="264"/>
    </row>
    <row r="859" spans="1:1" x14ac:dyDescent="0.25">
      <c r="A859" s="264"/>
    </row>
    <row r="860" spans="1:1" x14ac:dyDescent="0.25">
      <c r="A860" s="264"/>
    </row>
    <row r="861" spans="1:1" x14ac:dyDescent="0.25">
      <c r="A861" s="264"/>
    </row>
    <row r="862" spans="1:1" x14ac:dyDescent="0.25">
      <c r="A862" s="264"/>
    </row>
    <row r="863" spans="1:1" x14ac:dyDescent="0.25">
      <c r="A863" s="264"/>
    </row>
    <row r="864" spans="1:1" x14ac:dyDescent="0.25">
      <c r="A864" s="264"/>
    </row>
    <row r="865" spans="1:1" x14ac:dyDescent="0.25">
      <c r="A865" s="264"/>
    </row>
    <row r="866" spans="1:1" x14ac:dyDescent="0.25">
      <c r="A866" s="264"/>
    </row>
    <row r="867" spans="1:1" x14ac:dyDescent="0.25">
      <c r="A867" s="264"/>
    </row>
    <row r="868" spans="1:1" x14ac:dyDescent="0.25">
      <c r="A868" s="264"/>
    </row>
    <row r="869" spans="1:1" x14ac:dyDescent="0.25">
      <c r="A869" s="264"/>
    </row>
    <row r="870" spans="1:1" x14ac:dyDescent="0.25">
      <c r="A870" s="264"/>
    </row>
    <row r="871" spans="1:1" x14ac:dyDescent="0.25">
      <c r="A871" s="264"/>
    </row>
    <row r="872" spans="1:1" x14ac:dyDescent="0.25">
      <c r="A872" s="264"/>
    </row>
    <row r="873" spans="1:1" x14ac:dyDescent="0.25">
      <c r="A873" s="264"/>
    </row>
    <row r="874" spans="1:1" x14ac:dyDescent="0.25">
      <c r="A874" s="264"/>
    </row>
    <row r="875" spans="1:1" x14ac:dyDescent="0.25">
      <c r="A875" s="264"/>
    </row>
    <row r="876" spans="1:1" x14ac:dyDescent="0.25">
      <c r="A876" s="264"/>
    </row>
    <row r="877" spans="1:1" x14ac:dyDescent="0.25">
      <c r="A877" s="264"/>
    </row>
    <row r="878" spans="1:1" x14ac:dyDescent="0.25">
      <c r="A878" s="264"/>
    </row>
    <row r="879" spans="1:1" x14ac:dyDescent="0.25">
      <c r="A879" s="264"/>
    </row>
    <row r="880" spans="1:1" x14ac:dyDescent="0.25">
      <c r="A880" s="264"/>
    </row>
    <row r="881" spans="1:1" x14ac:dyDescent="0.25">
      <c r="A881" s="264"/>
    </row>
    <row r="882" spans="1:1" x14ac:dyDescent="0.25">
      <c r="A882" s="264"/>
    </row>
    <row r="883" spans="1:1" x14ac:dyDescent="0.25">
      <c r="A883" s="264"/>
    </row>
    <row r="884" spans="1:1" x14ac:dyDescent="0.25">
      <c r="A884" s="264"/>
    </row>
    <row r="885" spans="1:1" x14ac:dyDescent="0.25">
      <c r="A885" s="264"/>
    </row>
    <row r="886" spans="1:1" x14ac:dyDescent="0.25">
      <c r="A886" s="264"/>
    </row>
    <row r="887" spans="1:1" x14ac:dyDescent="0.25">
      <c r="A887" s="264"/>
    </row>
    <row r="888" spans="1:1" x14ac:dyDescent="0.25">
      <c r="A888" s="264"/>
    </row>
    <row r="889" spans="1:1" x14ac:dyDescent="0.25">
      <c r="A889" s="264"/>
    </row>
    <row r="890" spans="1:1" x14ac:dyDescent="0.25">
      <c r="A890" s="264"/>
    </row>
    <row r="891" spans="1:1" x14ac:dyDescent="0.25">
      <c r="A891" s="264"/>
    </row>
    <row r="892" spans="1:1" x14ac:dyDescent="0.25">
      <c r="A892" s="264"/>
    </row>
    <row r="893" spans="1:1" x14ac:dyDescent="0.25">
      <c r="A893" s="264"/>
    </row>
    <row r="894" spans="1:1" x14ac:dyDescent="0.25">
      <c r="A894" s="264"/>
    </row>
    <row r="895" spans="1:1" x14ac:dyDescent="0.25">
      <c r="A895" s="264"/>
    </row>
    <row r="896" spans="1:1" x14ac:dyDescent="0.25">
      <c r="A896" s="264"/>
    </row>
    <row r="897" spans="1:1" x14ac:dyDescent="0.25">
      <c r="A897" s="264"/>
    </row>
    <row r="898" spans="1:1" x14ac:dyDescent="0.25">
      <c r="A898" s="264"/>
    </row>
    <row r="899" spans="1:1" x14ac:dyDescent="0.25">
      <c r="A899" s="264"/>
    </row>
    <row r="900" spans="1:1" x14ac:dyDescent="0.25">
      <c r="A900" s="264"/>
    </row>
    <row r="901" spans="1:1" x14ac:dyDescent="0.25">
      <c r="A901" s="264"/>
    </row>
    <row r="902" spans="1:1" x14ac:dyDescent="0.25">
      <c r="A902" s="264"/>
    </row>
    <row r="903" spans="1:1" x14ac:dyDescent="0.25">
      <c r="A903" s="264"/>
    </row>
    <row r="904" spans="1:1" x14ac:dyDescent="0.25">
      <c r="A904" s="264"/>
    </row>
    <row r="905" spans="1:1" x14ac:dyDescent="0.25">
      <c r="A905" s="264"/>
    </row>
    <row r="906" spans="1:1" x14ac:dyDescent="0.25">
      <c r="A906" s="264"/>
    </row>
    <row r="907" spans="1:1" x14ac:dyDescent="0.25">
      <c r="A907" s="264"/>
    </row>
    <row r="908" spans="1:1" x14ac:dyDescent="0.25">
      <c r="A908" s="264"/>
    </row>
    <row r="909" spans="1:1" x14ac:dyDescent="0.25">
      <c r="A909" s="264"/>
    </row>
    <row r="910" spans="1:1" x14ac:dyDescent="0.25">
      <c r="A910" s="264"/>
    </row>
    <row r="911" spans="1:1" x14ac:dyDescent="0.25">
      <c r="A911" s="264"/>
    </row>
    <row r="912" spans="1:1" x14ac:dyDescent="0.25">
      <c r="A912" s="264"/>
    </row>
    <row r="913" spans="1:1" x14ac:dyDescent="0.25">
      <c r="A913" s="264"/>
    </row>
    <row r="914" spans="1:1" x14ac:dyDescent="0.25">
      <c r="A914" s="264"/>
    </row>
    <row r="915" spans="1:1" x14ac:dyDescent="0.25">
      <c r="A915" s="264"/>
    </row>
    <row r="916" spans="1:1" x14ac:dyDescent="0.25">
      <c r="A916" s="264"/>
    </row>
    <row r="917" spans="1:1" x14ac:dyDescent="0.25">
      <c r="A917" s="264"/>
    </row>
    <row r="918" spans="1:1" x14ac:dyDescent="0.25">
      <c r="A918" s="264"/>
    </row>
    <row r="919" spans="1:1" x14ac:dyDescent="0.25">
      <c r="A919" s="264"/>
    </row>
    <row r="920" spans="1:1" x14ac:dyDescent="0.25">
      <c r="A920" s="264"/>
    </row>
    <row r="921" spans="1:1" x14ac:dyDescent="0.25">
      <c r="A921" s="264"/>
    </row>
    <row r="922" spans="1:1" x14ac:dyDescent="0.25">
      <c r="A922" s="264"/>
    </row>
    <row r="923" spans="1:1" x14ac:dyDescent="0.25">
      <c r="A923" s="264"/>
    </row>
    <row r="924" spans="1:1" x14ac:dyDescent="0.25">
      <c r="A924" s="264"/>
    </row>
    <row r="925" spans="1:1" x14ac:dyDescent="0.25">
      <c r="A925" s="264"/>
    </row>
    <row r="926" spans="1:1" x14ac:dyDescent="0.25">
      <c r="A926" s="264"/>
    </row>
    <row r="927" spans="1:1" x14ac:dyDescent="0.25">
      <c r="A927" s="264"/>
    </row>
    <row r="928" spans="1:1" x14ac:dyDescent="0.25">
      <c r="A928" s="264"/>
    </row>
    <row r="929" spans="1:1" x14ac:dyDescent="0.25">
      <c r="A929" s="264"/>
    </row>
    <row r="930" spans="1:1" x14ac:dyDescent="0.25">
      <c r="A930" s="264"/>
    </row>
    <row r="931" spans="1:1" x14ac:dyDescent="0.25">
      <c r="A931" s="264"/>
    </row>
    <row r="932" spans="1:1" x14ac:dyDescent="0.25">
      <c r="A932" s="264"/>
    </row>
    <row r="933" spans="1:1" x14ac:dyDescent="0.25">
      <c r="A933" s="264"/>
    </row>
    <row r="934" spans="1:1" x14ac:dyDescent="0.25">
      <c r="A934" s="264"/>
    </row>
    <row r="935" spans="1:1" x14ac:dyDescent="0.25">
      <c r="A935" s="264"/>
    </row>
    <row r="936" spans="1:1" x14ac:dyDescent="0.25">
      <c r="A936" s="264"/>
    </row>
    <row r="937" spans="1:1" x14ac:dyDescent="0.25">
      <c r="A937" s="264"/>
    </row>
    <row r="938" spans="1:1" x14ac:dyDescent="0.25">
      <c r="A938" s="264"/>
    </row>
    <row r="939" spans="1:1" x14ac:dyDescent="0.25">
      <c r="A939" s="264"/>
    </row>
    <row r="940" spans="1:1" x14ac:dyDescent="0.25">
      <c r="A940" s="264"/>
    </row>
    <row r="941" spans="1:1" x14ac:dyDescent="0.25">
      <c r="A941" s="264"/>
    </row>
    <row r="942" spans="1:1" x14ac:dyDescent="0.25">
      <c r="A942" s="264"/>
    </row>
    <row r="943" spans="1:1" x14ac:dyDescent="0.25">
      <c r="A943" s="264"/>
    </row>
    <row r="944" spans="1:1" x14ac:dyDescent="0.25">
      <c r="A944" s="264"/>
    </row>
    <row r="945" spans="1:1" x14ac:dyDescent="0.25">
      <c r="A945" s="264"/>
    </row>
    <row r="946" spans="1:1" x14ac:dyDescent="0.25">
      <c r="A946" s="264"/>
    </row>
    <row r="947" spans="1:1" x14ac:dyDescent="0.25">
      <c r="A947" s="264"/>
    </row>
    <row r="948" spans="1:1" x14ac:dyDescent="0.25">
      <c r="A948" s="264"/>
    </row>
    <row r="949" spans="1:1" x14ac:dyDescent="0.25">
      <c r="A949" s="264"/>
    </row>
    <row r="950" spans="1:1" x14ac:dyDescent="0.25">
      <c r="A950" s="264"/>
    </row>
    <row r="951" spans="1:1" x14ac:dyDescent="0.25">
      <c r="A951" s="264"/>
    </row>
    <row r="952" spans="1:1" x14ac:dyDescent="0.25">
      <c r="A952" s="264"/>
    </row>
    <row r="953" spans="1:1" x14ac:dyDescent="0.25">
      <c r="A953" s="264"/>
    </row>
    <row r="954" spans="1:1" x14ac:dyDescent="0.25">
      <c r="A954" s="264"/>
    </row>
    <row r="955" spans="1:1" x14ac:dyDescent="0.25">
      <c r="A955" s="264"/>
    </row>
    <row r="956" spans="1:1" x14ac:dyDescent="0.25">
      <c r="A956" s="264"/>
    </row>
    <row r="957" spans="1:1" x14ac:dyDescent="0.25">
      <c r="A957" s="264"/>
    </row>
    <row r="958" spans="1:1" x14ac:dyDescent="0.25">
      <c r="A958" s="264"/>
    </row>
    <row r="959" spans="1:1" x14ac:dyDescent="0.25">
      <c r="A959" s="264"/>
    </row>
    <row r="960" spans="1:1" x14ac:dyDescent="0.25">
      <c r="A960" s="264"/>
    </row>
    <row r="961" spans="1:1" x14ac:dyDescent="0.25">
      <c r="A961" s="264"/>
    </row>
    <row r="962" spans="1:1" x14ac:dyDescent="0.25">
      <c r="A962" s="264"/>
    </row>
    <row r="963" spans="1:1" x14ac:dyDescent="0.25">
      <c r="A963" s="264"/>
    </row>
    <row r="964" spans="1:1" x14ac:dyDescent="0.25">
      <c r="A964" s="264"/>
    </row>
    <row r="965" spans="1:1" x14ac:dyDescent="0.25">
      <c r="A965" s="264"/>
    </row>
    <row r="966" spans="1:1" x14ac:dyDescent="0.25">
      <c r="A966" s="264"/>
    </row>
    <row r="967" spans="1:1" x14ac:dyDescent="0.25">
      <c r="A967" s="264"/>
    </row>
    <row r="968" spans="1:1" x14ac:dyDescent="0.25">
      <c r="A968" s="264"/>
    </row>
    <row r="969" spans="1:1" x14ac:dyDescent="0.25">
      <c r="A969" s="264"/>
    </row>
    <row r="970" spans="1:1" x14ac:dyDescent="0.25">
      <c r="A970" s="264"/>
    </row>
    <row r="971" spans="1:1" x14ac:dyDescent="0.25">
      <c r="A971" s="264"/>
    </row>
    <row r="972" spans="1:1" x14ac:dyDescent="0.25">
      <c r="A972" s="264"/>
    </row>
    <row r="973" spans="1:1" x14ac:dyDescent="0.25">
      <c r="A973" s="264"/>
    </row>
    <row r="974" spans="1:1" x14ac:dyDescent="0.25">
      <c r="A974" s="264"/>
    </row>
    <row r="975" spans="1:1" x14ac:dyDescent="0.25">
      <c r="A975" s="264"/>
    </row>
    <row r="976" spans="1:1" x14ac:dyDescent="0.25">
      <c r="A976" s="264"/>
    </row>
    <row r="977" spans="1:1" x14ac:dyDescent="0.25">
      <c r="A977" s="264"/>
    </row>
    <row r="978" spans="1:1" x14ac:dyDescent="0.25">
      <c r="A978" s="264"/>
    </row>
    <row r="979" spans="1:1" x14ac:dyDescent="0.25">
      <c r="A979" s="264"/>
    </row>
    <row r="980" spans="1:1" x14ac:dyDescent="0.25">
      <c r="A980" s="264"/>
    </row>
    <row r="981" spans="1:1" x14ac:dyDescent="0.25">
      <c r="A981" s="264"/>
    </row>
    <row r="982" spans="1:1" x14ac:dyDescent="0.25">
      <c r="A982" s="264"/>
    </row>
    <row r="983" spans="1:1" x14ac:dyDescent="0.25">
      <c r="A983" s="264"/>
    </row>
    <row r="984" spans="1:1" x14ac:dyDescent="0.25">
      <c r="A984" s="264"/>
    </row>
    <row r="985" spans="1:1" x14ac:dyDescent="0.25">
      <c r="A985" s="264"/>
    </row>
    <row r="986" spans="1:1" x14ac:dyDescent="0.25">
      <c r="A986" s="264"/>
    </row>
    <row r="987" spans="1:1" x14ac:dyDescent="0.25">
      <c r="A987" s="264"/>
    </row>
    <row r="988" spans="1:1" x14ac:dyDescent="0.25">
      <c r="A988" s="264"/>
    </row>
    <row r="989" spans="1:1" x14ac:dyDescent="0.25">
      <c r="A989" s="264"/>
    </row>
    <row r="990" spans="1:1" x14ac:dyDescent="0.25">
      <c r="A990" s="264"/>
    </row>
    <row r="991" spans="1:1" x14ac:dyDescent="0.25">
      <c r="A991" s="264"/>
    </row>
    <row r="992" spans="1:1" x14ac:dyDescent="0.25">
      <c r="A992" s="264"/>
    </row>
    <row r="993" spans="1:1" x14ac:dyDescent="0.25">
      <c r="A993" s="264"/>
    </row>
    <row r="994" spans="1:1" x14ac:dyDescent="0.25">
      <c r="A994" s="264"/>
    </row>
    <row r="995" spans="1:1" x14ac:dyDescent="0.25">
      <c r="A995" s="264"/>
    </row>
    <row r="996" spans="1:1" x14ac:dyDescent="0.25">
      <c r="A996" s="264"/>
    </row>
    <row r="997" spans="1:1" x14ac:dyDescent="0.25">
      <c r="A997" s="264"/>
    </row>
    <row r="998" spans="1:1" x14ac:dyDescent="0.25">
      <c r="A998" s="264"/>
    </row>
    <row r="999" spans="1:1" x14ac:dyDescent="0.25">
      <c r="A999" s="264"/>
    </row>
    <row r="1000" spans="1:1" x14ac:dyDescent="0.25">
      <c r="A1000" s="264"/>
    </row>
    <row r="1001" spans="1:1" x14ac:dyDescent="0.25">
      <c r="A1001" s="264"/>
    </row>
    <row r="1002" spans="1:1" x14ac:dyDescent="0.25">
      <c r="A1002" s="264"/>
    </row>
    <row r="1003" spans="1:1" x14ac:dyDescent="0.25">
      <c r="A1003" s="264"/>
    </row>
    <row r="1004" spans="1:1" x14ac:dyDescent="0.25">
      <c r="A1004" s="264"/>
    </row>
    <row r="1005" spans="1:1" x14ac:dyDescent="0.25">
      <c r="A1005" s="264"/>
    </row>
    <row r="1006" spans="1:1" x14ac:dyDescent="0.25">
      <c r="A1006" s="264"/>
    </row>
    <row r="1007" spans="1:1" x14ac:dyDescent="0.25">
      <c r="A1007" s="264"/>
    </row>
    <row r="1008" spans="1:1" x14ac:dyDescent="0.25">
      <c r="A1008" s="264"/>
    </row>
    <row r="1009" spans="1:1" x14ac:dyDescent="0.25">
      <c r="A1009" s="264"/>
    </row>
    <row r="1010" spans="1:1" x14ac:dyDescent="0.25">
      <c r="A1010" s="264"/>
    </row>
    <row r="1011" spans="1:1" x14ac:dyDescent="0.25">
      <c r="A1011" s="264"/>
    </row>
    <row r="1012" spans="1:1" x14ac:dyDescent="0.25">
      <c r="A1012" s="264"/>
    </row>
    <row r="1013" spans="1:1" x14ac:dyDescent="0.25">
      <c r="A1013" s="264"/>
    </row>
    <row r="1014" spans="1:1" x14ac:dyDescent="0.25">
      <c r="A1014" s="264"/>
    </row>
    <row r="1015" spans="1:1" x14ac:dyDescent="0.25">
      <c r="A1015" s="264"/>
    </row>
    <row r="1016" spans="1:1" x14ac:dyDescent="0.25">
      <c r="A1016" s="264"/>
    </row>
    <row r="1017" spans="1:1" x14ac:dyDescent="0.25">
      <c r="A1017" s="264"/>
    </row>
    <row r="1018" spans="1:1" x14ac:dyDescent="0.25">
      <c r="A1018" s="264"/>
    </row>
    <row r="1019" spans="1:1" x14ac:dyDescent="0.25">
      <c r="A1019" s="264"/>
    </row>
    <row r="1020" spans="1:1" x14ac:dyDescent="0.25">
      <c r="A1020" s="264"/>
    </row>
    <row r="1021" spans="1:1" x14ac:dyDescent="0.25">
      <c r="A1021" s="264"/>
    </row>
    <row r="1022" spans="1:1" x14ac:dyDescent="0.25">
      <c r="A1022" s="264"/>
    </row>
    <row r="1023" spans="1:1" x14ac:dyDescent="0.25">
      <c r="A1023" s="264"/>
    </row>
    <row r="1024" spans="1:1" x14ac:dyDescent="0.25">
      <c r="A1024" s="264"/>
    </row>
    <row r="1025" spans="1:1" x14ac:dyDescent="0.25">
      <c r="A1025" s="264"/>
    </row>
    <row r="1026" spans="1:1" x14ac:dyDescent="0.25">
      <c r="A1026" s="264"/>
    </row>
    <row r="1027" spans="1:1" x14ac:dyDescent="0.25">
      <c r="A1027" s="264"/>
    </row>
    <row r="1028" spans="1:1" x14ac:dyDescent="0.25">
      <c r="A1028" s="264"/>
    </row>
    <row r="1029" spans="1:1" x14ac:dyDescent="0.25">
      <c r="A1029" s="264"/>
    </row>
    <row r="1030" spans="1:1" x14ac:dyDescent="0.25">
      <c r="A1030" s="264"/>
    </row>
    <row r="1031" spans="1:1" x14ac:dyDescent="0.25">
      <c r="A1031" s="264"/>
    </row>
    <row r="1032" spans="1:1" x14ac:dyDescent="0.25">
      <c r="A1032" s="264"/>
    </row>
    <row r="1033" spans="1:1" x14ac:dyDescent="0.25">
      <c r="A1033" s="264"/>
    </row>
    <row r="1034" spans="1:1" x14ac:dyDescent="0.25">
      <c r="A1034" s="264"/>
    </row>
    <row r="1035" spans="1:1" x14ac:dyDescent="0.25">
      <c r="A1035" s="264"/>
    </row>
    <row r="1036" spans="1:1" x14ac:dyDescent="0.25">
      <c r="A1036" s="264"/>
    </row>
    <row r="1037" spans="1:1" x14ac:dyDescent="0.25">
      <c r="A1037" s="264"/>
    </row>
    <row r="1038" spans="1:1" x14ac:dyDescent="0.25">
      <c r="A1038" s="264"/>
    </row>
    <row r="1039" spans="1:1" x14ac:dyDescent="0.25">
      <c r="A1039" s="264"/>
    </row>
    <row r="1040" spans="1:1" x14ac:dyDescent="0.25">
      <c r="A1040" s="264"/>
    </row>
    <row r="1041" spans="1:1" x14ac:dyDescent="0.25">
      <c r="A1041" s="264"/>
    </row>
    <row r="1042" spans="1:1" x14ac:dyDescent="0.25">
      <c r="A1042" s="264"/>
    </row>
    <row r="1043" spans="1:1" x14ac:dyDescent="0.25">
      <c r="A1043" s="264"/>
    </row>
    <row r="1044" spans="1:1" x14ac:dyDescent="0.25">
      <c r="A1044" s="264"/>
    </row>
    <row r="1045" spans="1:1" x14ac:dyDescent="0.25">
      <c r="A1045" s="264"/>
    </row>
    <row r="1046" spans="1:1" x14ac:dyDescent="0.25">
      <c r="A1046" s="264"/>
    </row>
    <row r="1047" spans="1:1" x14ac:dyDescent="0.25">
      <c r="A1047" s="264"/>
    </row>
    <row r="1048" spans="1:1" x14ac:dyDescent="0.25">
      <c r="A1048" s="264"/>
    </row>
    <row r="1049" spans="1:1" x14ac:dyDescent="0.25">
      <c r="A1049" s="264"/>
    </row>
    <row r="1050" spans="1:1" x14ac:dyDescent="0.25">
      <c r="A1050" s="264"/>
    </row>
    <row r="1051" spans="1:1" x14ac:dyDescent="0.25">
      <c r="A1051" s="264"/>
    </row>
    <row r="1052" spans="1:1" x14ac:dyDescent="0.25">
      <c r="A1052" s="264"/>
    </row>
    <row r="1053" spans="1:1" x14ac:dyDescent="0.25">
      <c r="A1053" s="264"/>
    </row>
    <row r="1054" spans="1:1" x14ac:dyDescent="0.25">
      <c r="A1054" s="264"/>
    </row>
    <row r="1055" spans="1:1" x14ac:dyDescent="0.25">
      <c r="A1055" s="264"/>
    </row>
    <row r="1056" spans="1:1" x14ac:dyDescent="0.25">
      <c r="A1056" s="264"/>
    </row>
    <row r="1057" spans="1:1" x14ac:dyDescent="0.25">
      <c r="A1057" s="264"/>
    </row>
    <row r="1058" spans="1:1" x14ac:dyDescent="0.25">
      <c r="A1058" s="264"/>
    </row>
    <row r="1059" spans="1:1" x14ac:dyDescent="0.25">
      <c r="A1059" s="264"/>
    </row>
    <row r="1060" spans="1:1" x14ac:dyDescent="0.25">
      <c r="A1060" s="264"/>
    </row>
    <row r="1061" spans="1:1" x14ac:dyDescent="0.25">
      <c r="A1061" s="264"/>
    </row>
    <row r="1062" spans="1:1" x14ac:dyDescent="0.25">
      <c r="A1062" s="264"/>
    </row>
    <row r="1063" spans="1:1" x14ac:dyDescent="0.25">
      <c r="A1063" s="264"/>
    </row>
    <row r="1064" spans="1:1" x14ac:dyDescent="0.25">
      <c r="A1064" s="264"/>
    </row>
    <row r="1065" spans="1:1" x14ac:dyDescent="0.25">
      <c r="A1065" s="264"/>
    </row>
    <row r="1066" spans="1:1" x14ac:dyDescent="0.25">
      <c r="A1066" s="264"/>
    </row>
    <row r="1067" spans="1:1" x14ac:dyDescent="0.25">
      <c r="A1067" s="264"/>
    </row>
    <row r="1068" spans="1:1" x14ac:dyDescent="0.25">
      <c r="A1068" s="264"/>
    </row>
    <row r="1069" spans="1:1" x14ac:dyDescent="0.25">
      <c r="A1069" s="264"/>
    </row>
    <row r="1070" spans="1:1" x14ac:dyDescent="0.25">
      <c r="A1070" s="264"/>
    </row>
    <row r="1071" spans="1:1" x14ac:dyDescent="0.25">
      <c r="A1071" s="264"/>
    </row>
    <row r="1072" spans="1:1" x14ac:dyDescent="0.25">
      <c r="A1072" s="264"/>
    </row>
    <row r="1073" spans="1:1" x14ac:dyDescent="0.25">
      <c r="A1073" s="264"/>
    </row>
    <row r="1074" spans="1:1" x14ac:dyDescent="0.25">
      <c r="A1074" s="264"/>
    </row>
    <row r="1075" spans="1:1" x14ac:dyDescent="0.25">
      <c r="A1075" s="264"/>
    </row>
    <row r="1076" spans="1:1" x14ac:dyDescent="0.25">
      <c r="A1076" s="264"/>
    </row>
    <row r="1077" spans="1:1" x14ac:dyDescent="0.25">
      <c r="A1077" s="264"/>
    </row>
    <row r="1078" spans="1:1" x14ac:dyDescent="0.25">
      <c r="A1078" s="264"/>
    </row>
    <row r="1079" spans="1:1" x14ac:dyDescent="0.25">
      <c r="A1079" s="264"/>
    </row>
    <row r="1080" spans="1:1" x14ac:dyDescent="0.25">
      <c r="A1080" s="264"/>
    </row>
  </sheetData>
  <sheetProtection password="EBEF" sheet="1" formatCells="0" formatColumns="0" formatRows="0" insertColumns="0" insertRows="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80"/>
  <sheetViews>
    <sheetView workbookViewId="0">
      <pane ySplit="5" topLeftCell="A6" activePane="bottomLeft" state="frozen"/>
      <selection pane="bottomLeft" activeCell="A6" sqref="A6"/>
    </sheetView>
  </sheetViews>
  <sheetFormatPr defaultRowHeight="15" x14ac:dyDescent="0.25"/>
  <cols>
    <col min="1" max="1" width="2.85546875" style="261" customWidth="1"/>
    <col min="2" max="2" width="25.5703125" style="148" customWidth="1"/>
    <col min="3" max="3" width="51.85546875" style="348" customWidth="1"/>
    <col min="4" max="4" width="50.28515625" style="348" customWidth="1"/>
    <col min="5" max="5" width="32.7109375" style="348" bestFit="1" customWidth="1"/>
    <col min="6" max="16384" width="9.140625" style="148"/>
  </cols>
  <sheetData>
    <row r="1" spans="1:82" s="353" customFormat="1" x14ac:dyDescent="0.25">
      <c r="A1" s="219" t="s">
        <v>1020</v>
      </c>
      <c r="B1" s="223">
        <v>2</v>
      </c>
      <c r="C1" s="351">
        <v>3</v>
      </c>
      <c r="D1" s="351">
        <v>4</v>
      </c>
      <c r="E1" s="351">
        <v>5</v>
      </c>
      <c r="F1" s="223">
        <v>6</v>
      </c>
      <c r="G1" s="223">
        <v>7</v>
      </c>
      <c r="H1" s="223">
        <v>8</v>
      </c>
      <c r="I1" s="223">
        <v>9</v>
      </c>
      <c r="J1" s="223">
        <v>10</v>
      </c>
      <c r="K1" s="223">
        <v>11</v>
      </c>
      <c r="L1" s="224">
        <v>12</v>
      </c>
      <c r="M1" s="224">
        <v>13</v>
      </c>
      <c r="N1" s="224">
        <v>14</v>
      </c>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306"/>
      <c r="BL1" s="352"/>
      <c r="BM1" s="352"/>
      <c r="BN1" s="352"/>
      <c r="BO1" s="352"/>
      <c r="BP1" s="352"/>
      <c r="BQ1" s="352"/>
      <c r="BR1" s="352"/>
      <c r="BS1" s="352"/>
      <c r="BT1" s="352"/>
      <c r="BU1" s="352"/>
      <c r="BV1" s="352"/>
      <c r="BW1" s="352"/>
      <c r="BX1" s="352"/>
      <c r="BY1" s="352"/>
      <c r="BZ1" s="352"/>
      <c r="CA1" s="352"/>
      <c r="CB1" s="352"/>
      <c r="CC1" s="352"/>
      <c r="CD1" s="352"/>
    </row>
    <row r="2" spans="1:82" s="140" customFormat="1" ht="23.25" x14ac:dyDescent="0.25">
      <c r="A2" s="264" t="s">
        <v>2476</v>
      </c>
      <c r="B2" s="6" t="str">
        <f>IF(Content!$D$6=1,VLOOKUP($A2,'GRI Content Index'!$A:$K,B$1,FALSE),VLOOKUP($A2,'GRI Content Index'!$A:$K,B$1+5,FALSE))</f>
        <v>GRI content index</v>
      </c>
      <c r="C2" s="346"/>
      <c r="D2" s="347"/>
      <c r="E2" s="347"/>
      <c r="F2" s="5"/>
      <c r="G2" s="5"/>
      <c r="H2" s="5"/>
      <c r="I2" s="5"/>
      <c r="J2" s="5"/>
      <c r="K2" s="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5"/>
      <c r="BL2" s="148"/>
      <c r="BM2" s="148"/>
      <c r="BN2" s="148"/>
      <c r="BO2" s="148"/>
      <c r="BP2" s="148"/>
      <c r="BQ2" s="148"/>
      <c r="BR2" s="148"/>
      <c r="BS2" s="148"/>
      <c r="BT2" s="148"/>
      <c r="BU2" s="148"/>
      <c r="BV2" s="148"/>
      <c r="BW2" s="148"/>
      <c r="BX2" s="148"/>
      <c r="BY2" s="148"/>
      <c r="BZ2" s="148"/>
      <c r="CA2" s="148"/>
      <c r="CB2" s="148"/>
      <c r="CC2" s="148"/>
      <c r="CD2" s="148"/>
    </row>
    <row r="3" spans="1:82" ht="11.25" customHeight="1" x14ac:dyDescent="0.25">
      <c r="A3" s="264"/>
      <c r="B3" s="5"/>
      <c r="C3" s="343"/>
      <c r="D3" s="111"/>
      <c r="E3" s="111"/>
    </row>
    <row r="4" spans="1:82" ht="11.25" customHeight="1" x14ac:dyDescent="0.25">
      <c r="A4" s="264" t="s">
        <v>2477</v>
      </c>
      <c r="B4" s="349" t="str">
        <f>IF(Content!$D$6=1,VLOOKUP($A4,'GRI Content Index'!$A:$K,B$1,FALSE),VLOOKUP($A4,'GRI Content Index'!$A:$K,B$1+5,FALSE))</f>
        <v>GRI Standard</v>
      </c>
      <c r="C4" s="349" t="str">
        <f>IF(Content!$D$6=1,VLOOKUP($A4,'GRI Content Index'!$A:$K,C$1,FALSE),VLOOKUP($A4,'GRI Content Index'!$A:$K,C$1+5,FALSE))</f>
        <v>Disclosure</v>
      </c>
      <c r="D4" s="349" t="str">
        <f>IF(Content!$D$6=1,VLOOKUP($A4,'GRI Content Index'!$A:$K,D$1,FALSE),VLOOKUP($A4,'GRI Content Index'!$A:$K,D$1+5,FALSE))</f>
        <v>Location in the Integrated Report 2023</v>
      </c>
      <c r="E4" s="349" t="str">
        <f>IF(Content!$D$6=1,VLOOKUP($A4,'GRI Content Index'!$A:$K,E$1,FALSE),VLOOKUP($A4,'GRI Content Index'!$A:$K,E$1+5,FALSE))</f>
        <v>Location in the ESG Datapack 2023</v>
      </c>
    </row>
    <row r="5" spans="1:82" ht="11.25" customHeight="1" thickBot="1" x14ac:dyDescent="0.3">
      <c r="A5" s="264" t="s">
        <v>2478</v>
      </c>
      <c r="B5" s="350"/>
      <c r="C5" s="350"/>
      <c r="D5" s="365" t="str">
        <f>IF(Content!$D$6=1,VLOOKUP($A5,'GRI Content Index'!$A:$K,D$1,FALSE),VLOOKUP($A5,'GRI Content Index'!$A:$K,D$1+5,FALSE))</f>
        <v>(available on our website)</v>
      </c>
      <c r="E5" s="350"/>
    </row>
    <row r="6" spans="1:82" ht="11.25" customHeight="1" thickTop="1" x14ac:dyDescent="0.25">
      <c r="A6" s="264" t="s">
        <v>2479</v>
      </c>
      <c r="B6" s="354" t="str">
        <f>IF(Content!$D$6=1,VLOOKUP($A6,'GRI Content Index'!$A:$K,B$1,FALSE),VLOOKUP($A6,'GRI Content Index'!$A:$K,B$1+5,FALSE))</f>
        <v>GRI 1: Foundation 2021</v>
      </c>
      <c r="C6" s="355"/>
      <c r="D6" s="355"/>
      <c r="E6" s="355"/>
    </row>
    <row r="7" spans="1:82" s="333" customFormat="1" ht="59.25" customHeight="1" x14ac:dyDescent="0.25">
      <c r="A7" s="356" t="s">
        <v>2480</v>
      </c>
      <c r="B7" s="398" t="str">
        <f>IF(Content!$D$6=1,VLOOKUP($A7,'GRI Content Index'!$A:$K,B$1,FALSE),VLOOKUP($A7,'GRI Content Index'!$A:$K,B$1+5,FALSE))</f>
        <v>GRI 2: General Disclosures 2021</v>
      </c>
      <c r="C7" s="358" t="str">
        <f>IF(Content!$D$6=1,VLOOKUP($A7,'GRI Content Index'!$A:$K,C$1,FALSE),VLOOKUP($A7,'GRI Content Index'!$A:$K,C$1+5,FALSE))</f>
        <v>2-1 Organizational details</v>
      </c>
      <c r="D7" s="358" t="str">
        <f>IF(Content!$D$6=1,VLOOKUP($A7,'GRI Content Index'!$A:$K,D$1,FALSE),VLOOKUP($A7,'GRI Content Index'!$A:$K,D$1+5,FALSE))</f>
        <v>About this report, p. 2;
At a glance, p. 4-5;
Where we operate, p. 6-7;
SINED’s statement, p. 8</v>
      </c>
      <c r="E7" s="358" t="str">
        <f>IF(Content!$D$6=1,VLOOKUP($A7,'GRI Content Index'!$A:$K,E$1,FALSE),VLOOKUP($A7,'GRI Content Index'!$A:$K,E$1+5,FALSE))</f>
        <v>-</v>
      </c>
    </row>
    <row r="8" spans="1:82" s="333" customFormat="1" ht="33.75" x14ac:dyDescent="0.25">
      <c r="A8" s="356" t="s">
        <v>2481</v>
      </c>
      <c r="B8" s="399"/>
      <c r="C8" s="359" t="str">
        <f>IF(Content!$D$6=1,VLOOKUP($A8,'GRI Content Index'!$A:$K,C$1,FALSE),VLOOKUP($A8,'GRI Content Index'!$A:$K,C$1+5,FALSE))</f>
        <v>2-2 Entities included in the organization’s sustainability reporting</v>
      </c>
      <c r="D8" s="359" t="str">
        <f>IF(Content!$D$6=1,VLOOKUP($A8,'GRI Content Index'!$A:$K,D$1,FALSE),VLOOKUP($A8,'GRI Content Index'!$A:$K,D$1+5,FALSE))</f>
        <v>Where we operate, p. 6-7;
Notes to the consolidated financial statements, Significant subsidiaries, p. 130</v>
      </c>
      <c r="E8" s="359" t="str">
        <f>IF(Content!$D$6=1,VLOOKUP($A8,'GRI Content Index'!$A:$K,E$1,FALSE),VLOOKUP($A8,'GRI Content Index'!$A:$K,E$1+5,FALSE))</f>
        <v>-</v>
      </c>
    </row>
    <row r="9" spans="1:82" s="333" customFormat="1" ht="22.5" x14ac:dyDescent="0.25">
      <c r="A9" s="356" t="s">
        <v>2482</v>
      </c>
      <c r="B9" s="399"/>
      <c r="C9" s="359" t="str">
        <f>IF(Content!$D$6=1,VLOOKUP($A9,'GRI Content Index'!$A:$K,C$1,FALSE),VLOOKUP($A9,'GRI Content Index'!$A:$K,C$1+5,FALSE))</f>
        <v>2-3 Reporting period, frequency and contact point</v>
      </c>
      <c r="D9" s="359" t="str">
        <f>IF(Content!$D$6=1,VLOOKUP($A9,'GRI Content Index'!$A:$K,D$1,FALSE),VLOOKUP($A9,'GRI Content Index'!$A:$K,D$1+5,FALSE))</f>
        <v>1 January 2023 – 31 December 2023 (FY 2023)
Contacts, p. 205</v>
      </c>
      <c r="E9" s="359" t="str">
        <f>IF(Content!$D$6=1,VLOOKUP($A9,'GRI Content Index'!$A:$K,E$1,FALSE),VLOOKUP($A9,'GRI Content Index'!$A:$K,E$1+5,FALSE))</f>
        <v>-</v>
      </c>
    </row>
    <row r="10" spans="1:82" s="333" customFormat="1" ht="22.5" x14ac:dyDescent="0.25">
      <c r="A10" s="356" t="s">
        <v>2483</v>
      </c>
      <c r="B10" s="399"/>
      <c r="C10" s="359" t="str">
        <f>IF(Content!$D$6=1,VLOOKUP($A10,'GRI Content Index'!$A:$K,C$1,FALSE),VLOOKUP($A10,'GRI Content Index'!$A:$K,C$1+5,FALSE))</f>
        <v>2-4 Restatements of information</v>
      </c>
      <c r="D10" s="359" t="str">
        <f>IF(Content!$D$6=1,VLOOKUP($A10,'GRI Content Index'!$A:$K,D$1,FALSE),VLOOKUP($A10,'GRI Content Index'!$A:$K,D$1+5,FALSE))</f>
        <v>In the footnotes of the report</v>
      </c>
      <c r="E10" s="359" t="str">
        <f>IF(Content!$D$6=1,VLOOKUP($A10,'GRI Content Index'!$A:$K,E$1,FALSE),VLOOKUP($A10,'GRI Content Index'!$A:$K,E$1+5,FALSE))</f>
        <v>In the footnotes of the corresponding metrics</v>
      </c>
    </row>
    <row r="11" spans="1:82" s="333" customFormat="1" x14ac:dyDescent="0.25">
      <c r="A11" s="356" t="s">
        <v>2484</v>
      </c>
      <c r="B11" s="399"/>
      <c r="C11" s="359" t="str">
        <f>IF(Content!$D$6=1,VLOOKUP($A11,'GRI Content Index'!$A:$K,C$1,FALSE),VLOOKUP($A11,'GRI Content Index'!$A:$K,C$1+5,FALSE))</f>
        <v>2-5 External assurance</v>
      </c>
      <c r="D11" s="359" t="str">
        <f>IF(Content!$D$6=1,VLOOKUP($A11,'GRI Content Index'!$A:$K,D$1,FALSE),VLOOKUP($A11,'GRI Content Index'!$A:$K,D$1+5,FALSE))</f>
        <v>About this report. Reporting standards and external assurance, p. 2</v>
      </c>
      <c r="E11" s="359" t="str">
        <f>IF(Content!$D$6=1,VLOOKUP($A11,'GRI Content Index'!$A:$K,E$1,FALSE),VLOOKUP($A11,'GRI Content Index'!$A:$K,E$1+5,FALSE))</f>
        <v>-</v>
      </c>
    </row>
    <row r="12" spans="1:82" s="333" customFormat="1" ht="33.75" x14ac:dyDescent="0.25">
      <c r="A12" s="356" t="s">
        <v>2485</v>
      </c>
      <c r="B12" s="399"/>
      <c r="C12" s="359" t="str">
        <f>IF(Content!$D$6=1,VLOOKUP($A12,'GRI Content Index'!$A:$K,C$1,FALSE),VLOOKUP($A12,'GRI Content Index'!$A:$K,C$1+5,FALSE))</f>
        <v>2-6 Activities, value chain and other business relationships</v>
      </c>
      <c r="D12" s="359" t="str">
        <f>IF(Content!$D$6=1,VLOOKUP($A12,'GRI Content Index'!$A:$K,D$1,FALSE),VLOOKUP($A12,'GRI Content Index'!$A:$K,D$1+5,FALSE))</f>
        <v>At a glance p. 4-5;
Where we operate, p. 6-7;
Business model, p. 12-13.</v>
      </c>
      <c r="E12" s="359" t="str">
        <f>IF(Content!$D$6=1,VLOOKUP($A12,'GRI Content Index'!$A:$K,E$1,FALSE),VLOOKUP($A12,'GRI Content Index'!$A:$K,E$1+5,FALSE))</f>
        <v>-</v>
      </c>
    </row>
    <row r="13" spans="1:82" s="333" customFormat="1" x14ac:dyDescent="0.25">
      <c r="A13" s="356" t="s">
        <v>2486</v>
      </c>
      <c r="B13" s="399"/>
      <c r="C13" s="359" t="str">
        <f>IF(Content!$D$6=1,VLOOKUP($A13,'GRI Content Index'!$A:$K,C$1,FALSE),VLOOKUP($A13,'GRI Content Index'!$A:$K,C$1+5,FALSE))</f>
        <v>2-7 Employees</v>
      </c>
      <c r="D13" s="359" t="str">
        <f>IF(Content!$D$6=1,VLOOKUP($A13,'GRI Content Index'!$A:$K,D$1,FALSE),VLOOKUP($A13,'GRI Content Index'!$A:$K,D$1+5,FALSE))</f>
        <v>Employees, p. 46-49</v>
      </c>
      <c r="E13" s="369" t="str">
        <f>IF(Content!$D$6=1,VLOOKUP($A13,'GRI Content Index'!$A:$K,E$1,FALSE),VLOOKUP($A13,'GRI Content Index'!$A:$K,E$1+5,FALSE))</f>
        <v>"People" tab</v>
      </c>
    </row>
    <row r="14" spans="1:82" s="333" customFormat="1" ht="22.5" x14ac:dyDescent="0.25">
      <c r="A14" s="356" t="s">
        <v>2487</v>
      </c>
      <c r="B14" s="399"/>
      <c r="C14" s="359" t="str">
        <f>IF(Content!$D$6=1,VLOOKUP($A14,'GRI Content Index'!$A:$K,C$1,FALSE),VLOOKUP($A14,'GRI Content Index'!$A:$K,C$1+5,FALSE))</f>
        <v>2-8 Workers who are not employees</v>
      </c>
      <c r="D14" s="359" t="str">
        <f>IF(Content!$D$6=1,VLOOKUP($A14,'GRI Content Index'!$A:$K,D$1,FALSE),VLOOKUP($A14,'GRI Content Index'!$A:$K,D$1+5,FALSE))</f>
        <v>Sustainability data. People, p. 178-180</v>
      </c>
      <c r="E14" s="369" t="str">
        <f>IF(Content!$D$6=1,VLOOKUP($A14,'GRI Content Index'!$A:$K,E$1,FALSE),VLOOKUP($A14,'GRI Content Index'!$A:$K,E$1+5,FALSE))</f>
        <v>"People" tab</v>
      </c>
    </row>
    <row r="15" spans="1:82" s="333" customFormat="1" x14ac:dyDescent="0.25">
      <c r="A15" s="356" t="s">
        <v>2488</v>
      </c>
      <c r="B15" s="399"/>
      <c r="C15" s="359" t="str">
        <f>IF(Content!$D$6=1,VLOOKUP($A15,'GRI Content Index'!$A:$K,C$1,FALSE),VLOOKUP($A15,'GRI Content Index'!$A:$K,C$1+5,FALSE))</f>
        <v>2-9 Governance structure and composition</v>
      </c>
      <c r="D15" s="359" t="str">
        <f>IF(Content!$D$6=1,VLOOKUP($A15,'GRI Content Index'!$A:$K,D$1,FALSE),VLOOKUP($A15,'GRI Content Index'!$A:$K,D$1+5,FALSE))</f>
        <v>Corporate governance, p. 85-93</v>
      </c>
      <c r="E15" s="369" t="str">
        <f>IF(Content!$D$6=1,VLOOKUP($A15,'GRI Content Index'!$A:$K,E$1,FALSE),VLOOKUP($A15,'GRI Content Index'!$A:$K,E$1+5,FALSE))</f>
        <v>"Governance and Ethics" tab</v>
      </c>
    </row>
    <row r="16" spans="1:82" s="333" customFormat="1" x14ac:dyDescent="0.25">
      <c r="A16" s="356" t="s">
        <v>2489</v>
      </c>
      <c r="B16" s="399"/>
      <c r="C16" s="359" t="str">
        <f>IF(Content!$D$6=1,VLOOKUP($A16,'GRI Content Index'!$A:$K,C$1,FALSE),VLOOKUP($A16,'GRI Content Index'!$A:$K,C$1+5,FALSE))</f>
        <v>2-10 Nomination and selection of the highest governance body</v>
      </c>
      <c r="D16" s="359" t="str">
        <f>IF(Content!$D$6=1,VLOOKUP($A16,'GRI Content Index'!$A:$K,D$1,FALSE),VLOOKUP($A16,'GRI Content Index'!$A:$K,D$1+5,FALSE))</f>
        <v>Nomination Committee report, p. 100-101</v>
      </c>
      <c r="E16" s="364" t="str">
        <f>IF(Content!$D$6=1,VLOOKUP($A16,'GRI Content Index'!$A:$K,E$1,FALSE),VLOOKUP($A16,'GRI Content Index'!$A:$K,E$1+5,FALSE))</f>
        <v>-</v>
      </c>
    </row>
    <row r="17" spans="1:7" s="333" customFormat="1" x14ac:dyDescent="0.25">
      <c r="A17" s="356" t="s">
        <v>2490</v>
      </c>
      <c r="B17" s="399"/>
      <c r="C17" s="359" t="str">
        <f>IF(Content!$D$6=1,VLOOKUP($A17,'GRI Content Index'!$A:$K,C$1,FALSE),VLOOKUP($A17,'GRI Content Index'!$A:$K,C$1+5,FALSE))</f>
        <v>2-11 Chair of the highest governance body</v>
      </c>
      <c r="D17" s="359" t="str">
        <f>IF(Content!$D$6=1,VLOOKUP($A17,'GRI Content Index'!$A:$K,D$1,FALSE),VLOOKUP($A17,'GRI Content Index'!$A:$K,D$1+5,FALSE))</f>
        <v>Our governance framework, p. 92</v>
      </c>
      <c r="E17" s="369" t="str">
        <f>IF(Content!$D$6=1,VLOOKUP($A17,'GRI Content Index'!$A:$K,E$1,FALSE),VLOOKUP($A17,'GRI Content Index'!$A:$K,E$1+5,FALSE))</f>
        <v>"Governance and Ethics" tab</v>
      </c>
      <c r="F17" s="345"/>
      <c r="G17" s="345"/>
    </row>
    <row r="18" spans="1:7" s="333" customFormat="1" ht="72" customHeight="1" x14ac:dyDescent="0.25">
      <c r="A18" s="356" t="s">
        <v>2491</v>
      </c>
      <c r="B18" s="399"/>
      <c r="C18" s="359" t="str">
        <f>IF(Content!$D$6=1,VLOOKUP($A18,'GRI Content Index'!$A:$K,C$1,FALSE),VLOOKUP($A18,'GRI Content Index'!$A:$K,C$1+5,FALSE))</f>
        <v>2-12 Role of the highest governance body in overseeing the management of impacts</v>
      </c>
      <c r="D18" s="359" t="str">
        <f>IF(Content!$D$6=1,VLOOKUP($A18,'GRI Content Index'!$A:$K,D$1,FALSE),VLOOKUP($A18,'GRI Content Index'!$A:$K,D$1+5,FALSE))</f>
        <v>Roles of the Chair, Group CEO and Senior Independent Director, p. 93;
Corporate governance, p. 88-89;
Corporate governance. Board’s stakeholder engagement, p. 113</v>
      </c>
      <c r="E18" s="364" t="str">
        <f>IF(Content!$D$6=1,VLOOKUP($A18,'GRI Content Index'!$A:$K,E$1,FALSE),VLOOKUP($A18,'GRI Content Index'!$A:$K,E$1+5,FALSE))</f>
        <v>-</v>
      </c>
    </row>
    <row r="19" spans="1:7" s="333" customFormat="1" x14ac:dyDescent="0.25">
      <c r="A19" s="356" t="s">
        <v>2492</v>
      </c>
      <c r="B19" s="399"/>
      <c r="C19" s="359" t="str">
        <f>IF(Content!$D$6=1,VLOOKUP($A19,'GRI Content Index'!$A:$K,C$1,FALSE),VLOOKUP($A19,'GRI Content Index'!$A:$K,C$1+5,FALSE))</f>
        <v>2-13 Delegation of responsibility for managing impacts</v>
      </c>
      <c r="D19" s="359" t="str">
        <f>IF(Content!$D$6=1,VLOOKUP($A19,'GRI Content Index'!$A:$K,D$1,FALSE),VLOOKUP($A19,'GRI Content Index'!$A:$K,D$1+5,FALSE))</f>
        <v>Our governance framework, p. 92</v>
      </c>
      <c r="E19" s="364" t="str">
        <f>IF(Content!$D$6=1,VLOOKUP($A19,'GRI Content Index'!$A:$K,E$1,FALSE),VLOOKUP($A19,'GRI Content Index'!$A:$K,E$1+5,FALSE))</f>
        <v>-</v>
      </c>
    </row>
    <row r="20" spans="1:7" s="333" customFormat="1" ht="22.5" x14ac:dyDescent="0.25">
      <c r="A20" s="356" t="s">
        <v>2493</v>
      </c>
      <c r="B20" s="399"/>
      <c r="C20" s="359" t="str">
        <f>IF(Content!$D$6=1,VLOOKUP($A20,'GRI Content Index'!$A:$K,C$1,FALSE),VLOOKUP($A20,'GRI Content Index'!$A:$K,C$1+5,FALSE))</f>
        <v>2-14 Role of the highest governance body in sustainability reporting</v>
      </c>
      <c r="D20" s="359" t="str">
        <f>IF(Content!$D$6=1,VLOOKUP($A20,'GRI Content Index'!$A:$K,D$1,FALSE),VLOOKUP($A20,'GRI Content Index'!$A:$K,D$1+5,FALSE))</f>
        <v>Board areas of focus in 2023 and link to strategy, p. 89</v>
      </c>
      <c r="E20" s="364" t="str">
        <f>IF(Content!$D$6=1,VLOOKUP($A20,'GRI Content Index'!$A:$K,E$1,FALSE),VLOOKUP($A20,'GRI Content Index'!$A:$K,E$1+5,FALSE))</f>
        <v>-</v>
      </c>
    </row>
    <row r="21" spans="1:7" s="333" customFormat="1" ht="22.5" x14ac:dyDescent="0.25">
      <c r="A21" s="356" t="s">
        <v>2494</v>
      </c>
      <c r="B21" s="399"/>
      <c r="C21" s="359" t="str">
        <f>IF(Content!$D$6=1,VLOOKUP($A21,'GRI Content Index'!$A:$K,C$1,FALSE),VLOOKUP($A21,'GRI Content Index'!$A:$K,C$1+5,FALSE))</f>
        <v>2-15 Conflicts of interest</v>
      </c>
      <c r="D21" s="359" t="str">
        <f>IF(Content!$D$6=1,VLOOKUP($A21,'GRI Content Index'!$A:$K,D$1,FALSE),VLOOKUP($A21,'GRI Content Index'!$A:$K,D$1+5,FALSE))</f>
        <v>Corporate governance, p. 88;
Nomination Committee Report, p. 100-101</v>
      </c>
      <c r="E21" s="369" t="str">
        <f>IF(Content!$D$6=1,VLOOKUP($A21,'GRI Content Index'!$A:$K,E$1,FALSE),VLOOKUP($A21,'GRI Content Index'!$A:$K,E$1+5,FALSE))</f>
        <v>"Governance and Ethics" tab</v>
      </c>
    </row>
    <row r="22" spans="1:7" s="333" customFormat="1" ht="36.75" customHeight="1" x14ac:dyDescent="0.25">
      <c r="A22" s="356" t="s">
        <v>2495</v>
      </c>
      <c r="B22" s="399"/>
      <c r="C22" s="401" t="str">
        <f>IF(Content!$D$6=1,VLOOKUP($A22,'GRI Content Index'!$A:$K,C$1,FALSE),VLOOKUP($A22,'GRI Content Index'!$A:$K,C$1+5,FALSE))</f>
        <v>2-16 Communication of critical concerns</v>
      </c>
      <c r="D22" s="401" t="str">
        <f>IF(Content!$D$6=1,VLOOKUP($A22,'GRI Content Index'!$A:$K,D$1,FALSE),VLOOKUP($A22,'GRI Content Index'!$A:$K,D$1+5,FALSE))</f>
        <v>Employees. Communications and engagement, p. 49;
Communities. Engagement, p. 62-63;
Ethical business. Anti-bribery and corruption, p. 65;
Corporate governance. Board’s stakeholder engagement, p. 113.</v>
      </c>
      <c r="E22" s="369" t="str">
        <f>IF(Content!$D$6=1,VLOOKUP($A22,'GRI Content Index'!$A:$K,E$1,FALSE),VLOOKUP($A22,'GRI Content Index'!$A:$K,E$1+5,FALSE))</f>
        <v>"People" tab</v>
      </c>
    </row>
    <row r="23" spans="1:7" s="333" customFormat="1" ht="36.75" customHeight="1" x14ac:dyDescent="0.25">
      <c r="A23" s="356" t="s">
        <v>2496</v>
      </c>
      <c r="B23" s="399"/>
      <c r="C23" s="402"/>
      <c r="D23" s="402"/>
      <c r="E23" s="369" t="str">
        <f>IF(Content!$D$6=1,VLOOKUP($A23,'GRI Content Index'!$A:$K,E$1,FALSE),VLOOKUP($A23,'GRI Content Index'!$A:$K,E$1+5,FALSE))</f>
        <v>"Communities" tab</v>
      </c>
    </row>
    <row r="24" spans="1:7" s="333" customFormat="1" x14ac:dyDescent="0.25">
      <c r="A24" s="356" t="s">
        <v>2497</v>
      </c>
      <c r="B24" s="399"/>
      <c r="C24" s="359" t="str">
        <f>IF(Content!$D$6=1,VLOOKUP($A24,'GRI Content Index'!$A:$K,C$1,FALSE),VLOOKUP($A24,'GRI Content Index'!$A:$K,C$1+5,FALSE))</f>
        <v>2-17 Collective knowledge of the highest governance body</v>
      </c>
      <c r="D24" s="359" t="str">
        <f>IF(Content!$D$6=1,VLOOKUP($A24,'GRI Content Index'!$A:$K,D$1,FALSE),VLOOKUP($A24,'GRI Content Index'!$A:$K,D$1+5,FALSE))</f>
        <v>Corporate governance. Training, p. 88</v>
      </c>
      <c r="E24" s="369" t="str">
        <f>IF(Content!$D$6=1,VLOOKUP($A24,'GRI Content Index'!$A:$K,E$1,FALSE),VLOOKUP($A24,'GRI Content Index'!$A:$K,E$1+5,FALSE))</f>
        <v>"Governance and Ethics" tab</v>
      </c>
    </row>
    <row r="25" spans="1:7" s="333" customFormat="1" ht="45" x14ac:dyDescent="0.25">
      <c r="A25" s="356" t="s">
        <v>2498</v>
      </c>
      <c r="B25" s="399"/>
      <c r="C25" s="359" t="str">
        <f>IF(Content!$D$6=1,VLOOKUP($A25,'GRI Content Index'!$A:$K,C$1,FALSE),VLOOKUP($A25,'GRI Content Index'!$A:$K,C$1+5,FALSE))</f>
        <v>2-18 Evaluation of the performance of the highest governance body</v>
      </c>
      <c r="D25" s="359" t="str">
        <f>IF(Content!$D$6=1,VLOOKUP($A25,'GRI Content Index'!$A:$K,D$1,FALSE),VLOOKUP($A25,'GRI Content Index'!$A:$K,D$1+5,FALSE))</f>
        <v>Corporate governance. Board Evaluation, p. 89;
Corporate governance. Principle 3 – Board composition and resources, p. 90</v>
      </c>
      <c r="E25" s="364" t="str">
        <f>IF(Content!$D$6=1,VLOOKUP($A25,'GRI Content Index'!$A:$K,E$1,FALSE),VLOOKUP($A25,'GRI Content Index'!$A:$K,E$1+5,FALSE))</f>
        <v>-</v>
      </c>
    </row>
    <row r="26" spans="1:7" s="333" customFormat="1" x14ac:dyDescent="0.25">
      <c r="A26" s="356" t="s">
        <v>2499</v>
      </c>
      <c r="B26" s="399"/>
      <c r="C26" s="359" t="str">
        <f>IF(Content!$D$6=1,VLOOKUP($A26,'GRI Content Index'!$A:$K,C$1,FALSE),VLOOKUP($A26,'GRI Content Index'!$A:$K,C$1+5,FALSE))</f>
        <v>2-19 Remuneration policies</v>
      </c>
      <c r="D26" s="359" t="str">
        <f>IF(Content!$D$6=1,VLOOKUP($A26,'GRI Content Index'!$A:$K,D$1,FALSE),VLOOKUP($A26,'GRI Content Index'!$A:$K,D$1+5,FALSE))</f>
        <v>Remuneration Committee report, p. 102-112</v>
      </c>
      <c r="E26" s="364" t="str">
        <f>IF(Content!$D$6=1,VLOOKUP($A26,'GRI Content Index'!$A:$K,E$1,FALSE),VLOOKUP($A26,'GRI Content Index'!$A:$K,E$1+5,FALSE))</f>
        <v>-</v>
      </c>
    </row>
    <row r="27" spans="1:7" s="333" customFormat="1" x14ac:dyDescent="0.25">
      <c r="A27" s="356" t="s">
        <v>2500</v>
      </c>
      <c r="B27" s="399"/>
      <c r="C27" s="359" t="str">
        <f>IF(Content!$D$6=1,VLOOKUP($A27,'GRI Content Index'!$A:$K,C$1,FALSE),VLOOKUP($A27,'GRI Content Index'!$A:$K,C$1+5,FALSE))</f>
        <v>2-20 Process to determine remuneration</v>
      </c>
      <c r="D27" s="359" t="str">
        <f>IF(Content!$D$6=1,VLOOKUP($A27,'GRI Content Index'!$A:$K,D$1,FALSE),VLOOKUP($A27,'GRI Content Index'!$A:$K,D$1+5,FALSE))</f>
        <v>Remuneration Committee report, p. 102-112</v>
      </c>
      <c r="E27" s="364" t="str">
        <f>IF(Content!$D$6=1,VLOOKUP($A27,'GRI Content Index'!$A:$K,E$1,FALSE),VLOOKUP($A27,'GRI Content Index'!$A:$K,E$1+5,FALSE))</f>
        <v>-</v>
      </c>
    </row>
    <row r="28" spans="1:7" s="333" customFormat="1" ht="22.5" x14ac:dyDescent="0.25">
      <c r="A28" s="356" t="s">
        <v>2501</v>
      </c>
      <c r="B28" s="399"/>
      <c r="C28" s="359" t="str">
        <f>IF(Content!$D$6=1,VLOOKUP($A28,'GRI Content Index'!$A:$K,C$1,FALSE),VLOOKUP($A28,'GRI Content Index'!$A:$K,C$1+5,FALSE))</f>
        <v>2-21 Annual total compensation ratio</v>
      </c>
      <c r="D28" s="359" t="str">
        <f>IF(Content!$D$6=1,VLOOKUP($A28,'GRI Content Index'!$A:$K,D$1,FALSE),VLOOKUP($A28,'GRI Content Index'!$A:$K,D$1+5,FALSE))</f>
        <v>Group CEO pay to Group-wide average employee pay ratio: 1:36
Group CEO pay to average employee pay in Kazakhstan ratio: 1:54</v>
      </c>
      <c r="E28" s="369" t="str">
        <f>IF(Content!$D$6=1,VLOOKUP($A28,'GRI Content Index'!$A:$K,E$1,FALSE),VLOOKUP($A28,'GRI Content Index'!$A:$K,E$1+5,FALSE))</f>
        <v>"Governance and Ethics" tab</v>
      </c>
    </row>
    <row r="29" spans="1:7" s="333" customFormat="1" x14ac:dyDescent="0.25">
      <c r="A29" s="356" t="s">
        <v>2502</v>
      </c>
      <c r="B29" s="399"/>
      <c r="C29" s="359" t="str">
        <f>IF(Content!$D$6=1,VLOOKUP($A29,'GRI Content Index'!$A:$K,C$1,FALSE),VLOOKUP($A29,'GRI Content Index'!$A:$K,C$1+5,FALSE))</f>
        <v>2-22 Statement on sustainable development strategy</v>
      </c>
      <c r="D29" s="359" t="str">
        <f>IF(Content!$D$6=1,VLOOKUP($A29,'GRI Content Index'!$A:$K,D$1,FALSE),VLOOKUP($A29,'GRI Content Index'!$A:$K,D$1+5,FALSE))</f>
        <v>Sustainability, p. 39-41</v>
      </c>
      <c r="E29" s="364" t="str">
        <f>IF(Content!$D$6=1,VLOOKUP($A29,'GRI Content Index'!$A:$K,E$1,FALSE),VLOOKUP($A29,'GRI Content Index'!$A:$K,E$1+5,FALSE))</f>
        <v>-</v>
      </c>
    </row>
    <row r="30" spans="1:7" s="333" customFormat="1" ht="22.5" x14ac:dyDescent="0.25">
      <c r="A30" s="356" t="s">
        <v>2503</v>
      </c>
      <c r="B30" s="399"/>
      <c r="C30" s="359" t="str">
        <f>IF(Content!$D$6=1,VLOOKUP($A30,'GRI Content Index'!$A:$K,C$1,FALSE),VLOOKUP($A30,'GRI Content Index'!$A:$K,C$1+5,FALSE))</f>
        <v>2-23 Policy commitments</v>
      </c>
      <c r="D30" s="359" t="str">
        <f>IF(Content!$D$6=1,VLOOKUP($A30,'GRI Content Index'!$A:$K,D$1,FALSE),VLOOKUP($A30,'GRI Content Index'!$A:$K,D$1+5,FALSE))</f>
        <v>Sustainability. Which guidelines do we follow? p. 42, 46, 50, 56, 62, 64</v>
      </c>
      <c r="E30" s="364" t="str">
        <f>IF(Content!$D$6=1,VLOOKUP($A30,'GRI Content Index'!$A:$K,E$1,FALSE),VLOOKUP($A30,'GRI Content Index'!$A:$K,E$1+5,FALSE))</f>
        <v>-</v>
      </c>
    </row>
    <row r="31" spans="1:7" s="333" customFormat="1" ht="56.25" x14ac:dyDescent="0.25">
      <c r="A31" s="356" t="s">
        <v>2504</v>
      </c>
      <c r="B31" s="399"/>
      <c r="C31" s="359" t="str">
        <f>IF(Content!$D$6=1,VLOOKUP($A31,'GRI Content Index'!$A:$K,C$1,FALSE),VLOOKUP($A31,'GRI Content Index'!$A:$K,C$1+5,FALSE))</f>
        <v>2-24 Embedding policy commitments</v>
      </c>
      <c r="D31" s="359" t="str">
        <f>IF(Content!$D$6=1,VLOOKUP($A31,'GRI Content Index'!$A:$K,D$1,FALSE),VLOOKUP($A31,'GRI Content Index'!$A:$K,D$1+5,FALSE))</f>
        <v>Corporate governance, p. 85-93
Audit and Risk Committee report, p. 94-97
Safety and Sustainability Committee report, p. 98-99
Sustainability, p. 39-67</v>
      </c>
      <c r="E31" s="364" t="str">
        <f>IF(Content!$D$6=1,VLOOKUP($A31,'GRI Content Index'!$A:$K,E$1,FALSE),VLOOKUP($A31,'GRI Content Index'!$A:$K,E$1+5,FALSE))</f>
        <v>-</v>
      </c>
    </row>
    <row r="32" spans="1:7" s="333" customFormat="1" ht="33.75" x14ac:dyDescent="0.25">
      <c r="A32" s="356" t="s">
        <v>2505</v>
      </c>
      <c r="B32" s="399"/>
      <c r="C32" s="359" t="str">
        <f>IF(Content!$D$6=1,VLOOKUP($A32,'GRI Content Index'!$A:$K,C$1,FALSE),VLOOKUP($A32,'GRI Content Index'!$A:$K,C$1+5,FALSE))</f>
        <v>2-25 Processes to remediate negative impacts</v>
      </c>
      <c r="D32" s="359" t="str">
        <f>IF(Content!$D$6=1,VLOOKUP($A32,'GRI Content Index'!$A:$K,D$1,FALSE),VLOOKUP($A32,'GRI Content Index'!$A:$K,D$1+5,FALSE))</f>
        <v>Sustainability, p. 39-67
Safety and Sustainability Committee report, p. 98-99</v>
      </c>
      <c r="E32" s="369" t="str">
        <f>IF(Content!$D$6=1,VLOOKUP($A32,'GRI Content Index'!$A:$K,E$1,FALSE),VLOOKUP($A32,'GRI Content Index'!$A:$K,E$1+5,FALSE))</f>
        <v>"Environment" tab</v>
      </c>
    </row>
    <row r="33" spans="1:5" s="333" customFormat="1" ht="29.25" customHeight="1" x14ac:dyDescent="0.25">
      <c r="A33" s="356" t="s">
        <v>2506</v>
      </c>
      <c r="B33" s="399"/>
      <c r="C33" s="401" t="str">
        <f>IF(Content!$D$6=1,VLOOKUP($A33,'GRI Content Index'!$A:$K,C$1,FALSE),VLOOKUP($A33,'GRI Content Index'!$A:$K,C$1+5,FALSE))</f>
        <v>2-26 Mechanisms for seeking advice and raising concerns</v>
      </c>
      <c r="D33" s="401" t="str">
        <f>IF(Content!$D$6=1,VLOOKUP($A33,'GRI Content Index'!$A:$K,D$1,FALSE),VLOOKUP($A33,'GRI Content Index'!$A:$K,D$1+5,FALSE))</f>
        <v>Employees. Communications and engagement, p. 49;
Communities. Engagement, p. 62-63;
Corporate governance. Board’s stakeholder engagement, p. 113.</v>
      </c>
      <c r="E33" s="369" t="str">
        <f>IF(Content!$D$6=1,VLOOKUP($A33,'GRI Content Index'!$A:$K,E$1,FALSE),VLOOKUP($A33,'GRI Content Index'!$A:$K,E$1+5,FALSE))</f>
        <v>"People" tab</v>
      </c>
    </row>
    <row r="34" spans="1:5" s="333" customFormat="1" ht="29.25" customHeight="1" x14ac:dyDescent="0.25">
      <c r="A34" s="356" t="s">
        <v>2507</v>
      </c>
      <c r="B34" s="399"/>
      <c r="C34" s="402"/>
      <c r="D34" s="402"/>
      <c r="E34" s="369" t="str">
        <f>IF(Content!$D$6=1,VLOOKUP($A34,'GRI Content Index'!$A:$K,E$1,FALSE),VLOOKUP($A34,'GRI Content Index'!$A:$K,E$1+5,FALSE))</f>
        <v>"Communities" tab</v>
      </c>
    </row>
    <row r="35" spans="1:5" s="333" customFormat="1" ht="45" x14ac:dyDescent="0.25">
      <c r="A35" s="356" t="s">
        <v>2508</v>
      </c>
      <c r="B35" s="399"/>
      <c r="C35" s="359" t="str">
        <f>IF(Content!$D$6=1,VLOOKUP($A35,'GRI Content Index'!$A:$K,C$1,FALSE),VLOOKUP($A35,'GRI Content Index'!$A:$K,C$1+5,FALSE))</f>
        <v>2-27 Compliance with laws and regulations</v>
      </c>
      <c r="D35" s="359" t="str">
        <f>IF(Content!$D$6=1,VLOOKUP($A35,'GRI Content Index'!$A:$K,D$1,FALSE),VLOOKUP($A35,'GRI Content Index'!$A:$K,D$1+5,FALSE))</f>
        <v>Risk management. Legal and compliance risk, p. 78
Ethical business, p. 64-67
Sustainability data. Compliance and business ethics, p. 188</v>
      </c>
      <c r="E35" s="369" t="str">
        <f>IF(Content!$D$6=1,VLOOKUP($A35,'GRI Content Index'!$A:$K,E$1,FALSE),VLOOKUP($A35,'GRI Content Index'!$A:$K,E$1+5,FALSE))</f>
        <v>"Governance and Ethics" tab</v>
      </c>
    </row>
    <row r="36" spans="1:5" s="333" customFormat="1" ht="56.25" x14ac:dyDescent="0.25">
      <c r="A36" s="356" t="s">
        <v>2509</v>
      </c>
      <c r="B36" s="399"/>
      <c r="C36" s="359" t="str">
        <f>IF(Content!$D$6=1,VLOOKUP($A36,'GRI Content Index'!$A:$K,C$1,FALSE),VLOOKUP($A36,'GRI Content Index'!$A:$K,C$1+5,FALSE))</f>
        <v>2-28 Membership associations</v>
      </c>
      <c r="D36" s="359" t="str">
        <f>IF(Content!$D$6=1,VLOOKUP($A36,'GRI Content Index'!$A:$K,D$1,FALSE),VLOOKUP($A36,'GRI Content Index'!$A:$K,D$1+5,FALSE))</f>
        <v>At a glance, p. 4-5
Risk management. Legal and compliance risk, p. 78
Sustainability. Which guidelines do we follow? p. 42, 46, 50, 56, 62, 64
Ethical business. Responsible tax policy, p. 66-67</v>
      </c>
      <c r="E36" s="364" t="str">
        <f>IF(Content!$D$6=1,VLOOKUP($A36,'GRI Content Index'!$A:$K,E$1,FALSE),VLOOKUP($A36,'GRI Content Index'!$A:$K,E$1+5,FALSE))</f>
        <v>-</v>
      </c>
    </row>
    <row r="37" spans="1:5" s="333" customFormat="1" ht="30" customHeight="1" x14ac:dyDescent="0.25">
      <c r="A37" s="356" t="s">
        <v>2510</v>
      </c>
      <c r="B37" s="399"/>
      <c r="C37" s="401" t="str">
        <f>IF(Content!$D$6=1,VLOOKUP($A37,'GRI Content Index'!$A:$K,C$1,FALSE),VLOOKUP($A37,'GRI Content Index'!$A:$K,C$1+5,FALSE))</f>
        <v>2-29 Approach to stakeholder engagement</v>
      </c>
      <c r="D37" s="401" t="str">
        <f>IF(Content!$D$6=1,VLOOKUP($A37,'GRI Content Index'!$A:$K,D$1,FALSE),VLOOKUP($A37,'GRI Content Index'!$A:$K,D$1+5,FALSE))</f>
        <v>Employees. Communications and engagement, p. 49;
Communities. Engagement, p. 62-63;
Corporate governance. Board’s stakeholder engagement, p. 113</v>
      </c>
      <c r="E37" s="369" t="str">
        <f>IF(Content!$D$6=1,VLOOKUP($A37,'GRI Content Index'!$A:$K,E$1,FALSE),VLOOKUP($A37,'GRI Content Index'!$A:$K,E$1+5,FALSE))</f>
        <v>"People" tab</v>
      </c>
    </row>
    <row r="38" spans="1:5" s="333" customFormat="1" ht="30" customHeight="1" x14ac:dyDescent="0.25">
      <c r="A38" s="356" t="s">
        <v>2511</v>
      </c>
      <c r="B38" s="399"/>
      <c r="C38" s="402"/>
      <c r="D38" s="402"/>
      <c r="E38" s="369" t="str">
        <f>IF(Content!$D$6=1,VLOOKUP($A38,'GRI Content Index'!$A:$K,E$1,FALSE),VLOOKUP($A38,'GRI Content Index'!$A:$K,E$1+5,FALSE))</f>
        <v>"Communities" tab</v>
      </c>
    </row>
    <row r="39" spans="1:5" s="333" customFormat="1" ht="22.5" x14ac:dyDescent="0.25">
      <c r="A39" s="356" t="s">
        <v>2512</v>
      </c>
      <c r="B39" s="400"/>
      <c r="C39" s="360" t="str">
        <f>IF(Content!$D$6=1,VLOOKUP($A39,'GRI Content Index'!$A:$K,C$1,FALSE),VLOOKUP($A39,'GRI Content Index'!$A:$K,C$1+5,FALSE))</f>
        <v>2-30 Collective bargaining agreements</v>
      </c>
      <c r="D39" s="360" t="str">
        <f>IF(Content!$D$6=1,VLOOKUP($A39,'GRI Content Index'!$A:$K,D$1,FALSE),VLOOKUP($A39,'GRI Content Index'!$A:$K,D$1+5,FALSE))</f>
        <v>Employees. Freedom of association, p. 49</v>
      </c>
      <c r="E39" s="370" t="str">
        <f>IF(Content!$D$6=1,VLOOKUP($A39,'GRI Content Index'!$A:$K,E$1,FALSE),VLOOKUP($A39,'GRI Content Index'!$A:$K,E$1+5,FALSE))</f>
        <v>"People" tab</v>
      </c>
    </row>
    <row r="40" spans="1:5" s="333" customFormat="1" x14ac:dyDescent="0.25">
      <c r="A40" s="356" t="s">
        <v>2513</v>
      </c>
      <c r="B40" s="387" t="str">
        <f>IF(Content!$D$6=1,VLOOKUP($A40,'GRI Content Index'!$A:$K,B$1,FALSE),VLOOKUP($A40,'GRI Content Index'!$A:$K,B$1+5,FALSE))</f>
        <v>GRI 3: Material Topics 2021</v>
      </c>
      <c r="C40" s="361" t="str">
        <f>IF(Content!$D$6=1,VLOOKUP($A40,'GRI Content Index'!$A:$K,C$1,FALSE),VLOOKUP($A40,'GRI Content Index'!$A:$K,C$1+5,FALSE))</f>
        <v>3-1 Process to determine material topics</v>
      </c>
      <c r="D40" s="361" t="str">
        <f>IF(Content!$D$6=1,VLOOKUP($A40,'GRI Content Index'!$A:$K,D$1,FALSE),VLOOKUP($A40,'GRI Content Index'!$A:$K,D$1+5,FALSE))</f>
        <v>Sustainability. Material issues, p. 40-41</v>
      </c>
      <c r="E40" s="366" t="str">
        <f>IF(Content!$D$6=1,VLOOKUP($A40,'GRI Content Index'!$A:$K,E$1,FALSE),VLOOKUP($A40,'GRI Content Index'!$A:$K,E$1+5,FALSE))</f>
        <v>-</v>
      </c>
    </row>
    <row r="41" spans="1:5" s="333" customFormat="1" x14ac:dyDescent="0.25">
      <c r="A41" s="356" t="s">
        <v>2514</v>
      </c>
      <c r="B41" s="388"/>
      <c r="C41" s="362" t="str">
        <f>IF(Content!$D$6=1,VLOOKUP($A41,'GRI Content Index'!$A:$K,C$1,FALSE),VLOOKUP($A41,'GRI Content Index'!$A:$K,C$1+5,FALSE))</f>
        <v>3-2 List of material topics</v>
      </c>
      <c r="D41" s="362" t="str">
        <f>IF(Content!$D$6=1,VLOOKUP($A41,'GRI Content Index'!$A:$K,D$1,FALSE),VLOOKUP($A41,'GRI Content Index'!$A:$K,D$1+5,FALSE))</f>
        <v>Sustainability. Material issues, p. 40-41</v>
      </c>
      <c r="E41" s="371" t="str">
        <f>IF(Content!$D$6=1,VLOOKUP($A41,'GRI Content Index'!$A:$K,E$1,FALSE),VLOOKUP($A41,'GRI Content Index'!$A:$K,E$1+5,FALSE))</f>
        <v>"KPIs" tab</v>
      </c>
    </row>
    <row r="42" spans="1:5" s="333" customFormat="1" ht="72" customHeight="1" x14ac:dyDescent="0.25">
      <c r="A42" s="356" t="s">
        <v>2515</v>
      </c>
      <c r="B42" s="387" t="str">
        <f>IF(Content!$D$6=1,VLOOKUP($A42,'GRI Content Index'!$A:$K,B$1,FALSE),VLOOKUP($A42,'GRI Content Index'!$A:$K,B$1+5,FALSE))</f>
        <v>GRI 201: Economic Performance 2016</v>
      </c>
      <c r="C42" s="361" t="str">
        <f>IF(Content!$D$6=1,VLOOKUP($A42,'GRI Content Index'!$A:$K,C$1,FALSE),VLOOKUP($A42,'GRI Content Index'!$A:$K,C$1+5,FALSE))</f>
        <v>3-3 Management of material topics</v>
      </c>
      <c r="D42" s="361" t="str">
        <f>IF(Content!$D$6=1,VLOOKUP($A42,'GRI Content Index'!$A:$K,D$1,FALSE),VLOOKUP($A42,'GRI Content Index'!$A:$K,D$1+5,FALSE))</f>
        <v>Sustainability data. Value distribution, p. 189
Climate and Energy, p. 58
Employees. Remuneration and social benefits, p. 46-47
Ethical business. Responsible tax policy ("Tax incentives"), p. 66-67</v>
      </c>
      <c r="E42" s="366" t="str">
        <f>IF(Content!$D$6=1,VLOOKUP($A42,'GRI Content Index'!$A:$K,E$1,FALSE),VLOOKUP($A42,'GRI Content Index'!$A:$K,E$1+5,FALSE))</f>
        <v>-</v>
      </c>
    </row>
    <row r="43" spans="1:5" s="333" customFormat="1" ht="22.5" x14ac:dyDescent="0.25">
      <c r="A43" s="356" t="s">
        <v>2516</v>
      </c>
      <c r="B43" s="389"/>
      <c r="C43" s="363" t="str">
        <f>IF(Content!$D$6=1,VLOOKUP($A43,'GRI Content Index'!$A:$K,C$1,FALSE),VLOOKUP($A43,'GRI Content Index'!$A:$K,C$1+5,FALSE))</f>
        <v>201-1 Direct economic value generated and distributed</v>
      </c>
      <c r="D43" s="363" t="str">
        <f>IF(Content!$D$6=1,VLOOKUP($A43,'GRI Content Index'!$A:$K,D$1,FALSE),VLOOKUP($A43,'GRI Content Index'!$A:$K,D$1+5,FALSE))</f>
        <v>Sustainability data. Value distribution, p. 189</v>
      </c>
      <c r="E43" s="372" t="str">
        <f>IF(Content!$D$6=1,VLOOKUP($A43,'GRI Content Index'!$A:$K,E$1,FALSE),VLOOKUP($A43,'GRI Content Index'!$A:$K,E$1+5,FALSE))</f>
        <v>"Economic" tab</v>
      </c>
    </row>
    <row r="44" spans="1:5" s="333" customFormat="1" ht="22.5" x14ac:dyDescent="0.25">
      <c r="A44" s="356" t="s">
        <v>2517</v>
      </c>
      <c r="B44" s="389"/>
      <c r="C44" s="363" t="str">
        <f>IF(Content!$D$6=1,VLOOKUP($A44,'GRI Content Index'!$A:$K,C$1,FALSE),VLOOKUP($A44,'GRI Content Index'!$A:$K,C$1+5,FALSE))</f>
        <v>201-2 Financial implications and other risks and opportunities due to Climate and Energy</v>
      </c>
      <c r="D44" s="363" t="str">
        <f>IF(Content!$D$6=1,VLOOKUP($A44,'GRI Content Index'!$A:$K,D$1,FALSE),VLOOKUP($A44,'GRI Content Index'!$A:$K,D$1+5,FALSE))</f>
        <v>Climate and Energy, p. 58</v>
      </c>
      <c r="E44" s="367" t="str">
        <f>IF(Content!$D$6=1,VLOOKUP($A44,'GRI Content Index'!$A:$K,E$1,FALSE),VLOOKUP($A44,'GRI Content Index'!$A:$K,E$1+5,FALSE))</f>
        <v>-</v>
      </c>
    </row>
    <row r="45" spans="1:5" s="333" customFormat="1" x14ac:dyDescent="0.25">
      <c r="A45" s="356" t="s">
        <v>2518</v>
      </c>
      <c r="B45" s="389"/>
      <c r="C45" s="363" t="str">
        <f>IF(Content!$D$6=1,VLOOKUP($A45,'GRI Content Index'!$A:$K,C$1,FALSE),VLOOKUP($A45,'GRI Content Index'!$A:$K,C$1+5,FALSE))</f>
        <v>201-3 Defined benefit plan obligations and other retirement plans</v>
      </c>
      <c r="D45" s="363" t="str">
        <f>IF(Content!$D$6=1,VLOOKUP($A45,'GRI Content Index'!$A:$K,D$1,FALSE),VLOOKUP($A45,'GRI Content Index'!$A:$K,D$1+5,FALSE))</f>
        <v>Employees. Remuneration and social benefits, p. 46-47</v>
      </c>
      <c r="E45" s="372" t="str">
        <f>IF(Content!$D$6=1,VLOOKUP($A45,'GRI Content Index'!$A:$K,E$1,FALSE),VLOOKUP($A45,'GRI Content Index'!$A:$K,E$1+5,FALSE))</f>
        <v>"Economic" tab</v>
      </c>
    </row>
    <row r="46" spans="1:5" s="333" customFormat="1" ht="22.5" x14ac:dyDescent="0.25">
      <c r="A46" s="356" t="s">
        <v>2519</v>
      </c>
      <c r="B46" s="388"/>
      <c r="C46" s="362" t="str">
        <f>IF(Content!$D$6=1,VLOOKUP($A46,'GRI Content Index'!$A:$K,C$1,FALSE),VLOOKUP($A46,'GRI Content Index'!$A:$K,C$1+5,FALSE))</f>
        <v>201-4 Financial assistance received from government</v>
      </c>
      <c r="D46" s="362" t="str">
        <f>IF(Content!$D$6=1,VLOOKUP($A46,'GRI Content Index'!$A:$K,D$1,FALSE),VLOOKUP($A46,'GRI Content Index'!$A:$K,D$1+5,FALSE))</f>
        <v>Ethical business. Responsible tax policy (“Tax incentives”), p. 66-67</v>
      </c>
      <c r="E46" s="368" t="str">
        <f>IF(Content!$D$6=1,VLOOKUP($A46,'GRI Content Index'!$A:$K,E$1,FALSE),VLOOKUP($A46,'GRI Content Index'!$A:$K,E$1+5,FALSE))</f>
        <v>-</v>
      </c>
    </row>
    <row r="47" spans="1:5" s="333" customFormat="1" x14ac:dyDescent="0.25">
      <c r="A47" s="356" t="s">
        <v>2520</v>
      </c>
      <c r="B47" s="387" t="str">
        <f>IF(Content!$D$6=1,VLOOKUP($A47,'GRI Content Index'!$A:$K,B$1,FALSE),VLOOKUP($A47,'GRI Content Index'!$A:$K,B$1+5,FALSE))</f>
        <v>GRI 202: Market Presence 2016</v>
      </c>
      <c r="C47" s="361" t="str">
        <f>IF(Content!$D$6=1,VLOOKUP($A47,'GRI Content Index'!$A:$K,C$1,FALSE),VLOOKUP($A47,'GRI Content Index'!$A:$K,C$1+5,FALSE))</f>
        <v>3-3 Management of material topics</v>
      </c>
      <c r="D47" s="361" t="str">
        <f>IF(Content!$D$6=1,VLOOKUP($A47,'GRI Content Index'!$A:$K,D$1,FALSE),VLOOKUP($A47,'GRI Content Index'!$A:$K,D$1+5,FALSE))</f>
        <v>Employees. Remuneration and social benefits, p. 46-47</v>
      </c>
      <c r="E47" s="366" t="str">
        <f>IF(Content!$D$6=1,VLOOKUP($A47,'GRI Content Index'!$A:$K,E$1,FALSE),VLOOKUP($A47,'GRI Content Index'!$A:$K,E$1+5,FALSE))</f>
        <v>-</v>
      </c>
    </row>
    <row r="48" spans="1:5" s="333" customFormat="1" ht="67.5" x14ac:dyDescent="0.25">
      <c r="A48" s="356" t="s">
        <v>2521</v>
      </c>
      <c r="B48" s="389"/>
      <c r="C48" s="363" t="str">
        <f>IF(Content!$D$6=1,VLOOKUP($A48,'GRI Content Index'!$A:$K,C$1,FALSE),VLOOKUP($A48,'GRI Content Index'!$A:$K,C$1+5,FALSE))</f>
        <v>202-1 Ratios of standard entry level wage by gender compared to local minimum wage</v>
      </c>
      <c r="D48" s="363" t="str">
        <f>IF(Content!$D$6=1,VLOOKUP($A48,'GRI Content Index'!$A:$K,D$1,FALSE),VLOOKUP($A48,'GRI Content Index'!$A:$K,D$1+5,FALSE))</f>
        <v>Average employee salary in Kazakhstan to average regional salary ratio: 1.9:1 (for women 1.5:1 and for men 1.9:1)
Minimum employee salary in Kazakhstan to minimum regional salary ratio: 2.9:1</v>
      </c>
      <c r="E48" s="372" t="str">
        <f>IF(Content!$D$6=1,VLOOKUP($A48,'GRI Content Index'!$A:$K,E$1,FALSE),VLOOKUP($A48,'GRI Content Index'!$A:$K,E$1+5,FALSE))</f>
        <v>"People" tab</v>
      </c>
    </row>
    <row r="49" spans="1:5" s="333" customFormat="1" ht="33.75" x14ac:dyDescent="0.25">
      <c r="A49" s="356" t="s">
        <v>2522</v>
      </c>
      <c r="B49" s="388"/>
      <c r="C49" s="362" t="str">
        <f>IF(Content!$D$6=1,VLOOKUP($A49,'GRI Content Index'!$A:$K,C$1,FALSE),VLOOKUP($A49,'GRI Content Index'!$A:$K,C$1+5,FALSE))</f>
        <v>202-2 Proportion of senior management hired from the local community</v>
      </c>
      <c r="D49" s="362" t="str">
        <f>IF(Content!$D$6=1,VLOOKUP($A49,'GRI Content Index'!$A:$K,D$1,FALSE),VLOOKUP($A49,'GRI Content Index'!$A:$K,D$1+5,FALSE))</f>
        <v>Proportion of managers of local nationality – 85% for male and 96% for female in Kazakhstan (Group-wide: 94% and 99% respectively)</v>
      </c>
      <c r="E49" s="368" t="str">
        <f>IF(Content!$D$6=1,VLOOKUP($A49,'GRI Content Index'!$A:$K,E$1,FALSE),VLOOKUP($A49,'GRI Content Index'!$A:$K,E$1+5,FALSE))</f>
        <v>-</v>
      </c>
    </row>
    <row r="50" spans="1:5" s="333" customFormat="1" ht="22.5" x14ac:dyDescent="0.25">
      <c r="A50" s="356" t="s">
        <v>2523</v>
      </c>
      <c r="B50" s="387" t="str">
        <f>IF(Content!$D$6=1,VLOOKUP($A50,'GRI Content Index'!$A:$K,B$1,FALSE),VLOOKUP($A50,'GRI Content Index'!$A:$K,B$1+5,FALSE))</f>
        <v>GRI 203: Indirect Economic Impacts 2016</v>
      </c>
      <c r="C50" s="361" t="str">
        <f>IF(Content!$D$6=1,VLOOKUP($A50,'GRI Content Index'!$A:$K,C$1,FALSE),VLOOKUP($A50,'GRI Content Index'!$A:$K,C$1+5,FALSE))</f>
        <v>3-3 Management of material topics</v>
      </c>
      <c r="D50" s="361" t="str">
        <f>IF(Content!$D$6=1,VLOOKUP($A50,'GRI Content Index'!$A:$K,D$1,FALSE),VLOOKUP($A50,'GRI Content Index'!$A:$K,D$1+5,FALSE))</f>
        <v>Communities. Social investments and impact assessment, p. 63</v>
      </c>
      <c r="E50" s="366" t="str">
        <f>IF(Content!$D$6=1,VLOOKUP($A50,'GRI Content Index'!$A:$K,E$1,FALSE),VLOOKUP($A50,'GRI Content Index'!$A:$K,E$1+5,FALSE))</f>
        <v>-</v>
      </c>
    </row>
    <row r="51" spans="1:5" s="333" customFormat="1" ht="22.5" x14ac:dyDescent="0.25">
      <c r="A51" s="356" t="s">
        <v>2524</v>
      </c>
      <c r="B51" s="388"/>
      <c r="C51" s="362" t="str">
        <f>IF(Content!$D$6=1,VLOOKUP($A51,'GRI Content Index'!$A:$K,C$1,FALSE),VLOOKUP($A51,'GRI Content Index'!$A:$K,C$1+5,FALSE))</f>
        <v>203-1 Infrastructure investments and services supported</v>
      </c>
      <c r="D51" s="362" t="str">
        <f>IF(Content!$D$6=1,VLOOKUP($A51,'GRI Content Index'!$A:$K,D$1,FALSE),VLOOKUP($A51,'GRI Content Index'!$A:$K,D$1+5,FALSE))</f>
        <v>Communities. Social investments and impact assessment, p. 63</v>
      </c>
      <c r="E51" s="371" t="str">
        <f>IF(Content!$D$6=1,VLOOKUP($A51,'GRI Content Index'!$A:$K,E$1,FALSE),VLOOKUP($A51,'GRI Content Index'!$A:$K,E$1+5,FALSE))</f>
        <v>"Communities" tab</v>
      </c>
    </row>
    <row r="52" spans="1:5" s="333" customFormat="1" x14ac:dyDescent="0.25">
      <c r="A52" s="356" t="s">
        <v>2525</v>
      </c>
      <c r="B52" s="387" t="str">
        <f>IF(Content!$D$6=1,VLOOKUP($A52,'GRI Content Index'!$A:$K,B$1,FALSE),VLOOKUP($A52,'GRI Content Index'!$A:$K,B$1+5,FALSE))</f>
        <v>GRI 204: Procurement Practices 2016</v>
      </c>
      <c r="C52" s="361" t="str">
        <f>IF(Content!$D$6=1,VLOOKUP($A52,'GRI Content Index'!$A:$K,C$1,FALSE),VLOOKUP($A52,'GRI Content Index'!$A:$K,C$1+5,FALSE))</f>
        <v>3-3 Management of material topics</v>
      </c>
      <c r="D52" s="361" t="str">
        <f>IF(Content!$D$6=1,VLOOKUP($A52,'GRI Content Index'!$A:$K,D$1,FALSE),VLOOKUP($A52,'GRI Content Index'!$A:$K,D$1+5,FALSE))</f>
        <v>Ethical business. Supply chain stewardship, p. 65-66</v>
      </c>
      <c r="E52" s="361" t="str">
        <f>IF(Content!$D$6=1,VLOOKUP($A52,'GRI Content Index'!$A:$K,E$1,FALSE),VLOOKUP($A52,'GRI Content Index'!$A:$K,E$1+5,FALSE))</f>
        <v>-</v>
      </c>
    </row>
    <row r="53" spans="1:5" s="333" customFormat="1" ht="22.5" x14ac:dyDescent="0.25">
      <c r="A53" s="356" t="s">
        <v>2526</v>
      </c>
      <c r="B53" s="388"/>
      <c r="C53" s="362" t="str">
        <f>IF(Content!$D$6=1,VLOOKUP($A53,'GRI Content Index'!$A:$K,C$1,FALSE),VLOOKUP($A53,'GRI Content Index'!$A:$K,C$1+5,FALSE))</f>
        <v>204-1 Proportion of spending on local suppliers</v>
      </c>
      <c r="D53" s="362" t="str">
        <f>IF(Content!$D$6=1,VLOOKUP($A53,'GRI Content Index'!$A:$K,D$1,FALSE),VLOOKUP($A53,'GRI Content Index'!$A:$K,D$1+5,FALSE))</f>
        <v>Ethical business. Local procurement and Supply chain stewardship, p. 65-66</v>
      </c>
      <c r="E53" s="371" t="str">
        <f>IF(Content!$D$6=1,VLOOKUP($A53,'GRI Content Index'!$A:$K,E$1,FALSE),VLOOKUP($A53,'GRI Content Index'!$A:$K,E$1+5,FALSE))</f>
        <v>"Economic" tab</v>
      </c>
    </row>
    <row r="54" spans="1:5" s="333" customFormat="1" x14ac:dyDescent="0.25">
      <c r="A54" s="356" t="s">
        <v>2527</v>
      </c>
      <c r="B54" s="387" t="str">
        <f>IF(Content!$D$6=1,VLOOKUP($A54,'GRI Content Index'!$A:$K,B$1,FALSE),VLOOKUP($A54,'GRI Content Index'!$A:$K,B$1+5,FALSE))</f>
        <v>GRI 205: Anti-corruption 2016</v>
      </c>
      <c r="C54" s="361" t="str">
        <f>IF(Content!$D$6=1,VLOOKUP($A54,'GRI Content Index'!$A:$K,C$1,FALSE),VLOOKUP($A54,'GRI Content Index'!$A:$K,C$1+5,FALSE))</f>
        <v>3-3 Management of material topics</v>
      </c>
      <c r="D54" s="361" t="str">
        <f>IF(Content!$D$6=1,VLOOKUP($A54,'GRI Content Index'!$A:$K,D$1,FALSE),VLOOKUP($A54,'GRI Content Index'!$A:$K,D$1+5,FALSE))</f>
        <v>Ethical business. Anti-bribery and corruption, p. 65-66</v>
      </c>
      <c r="E54" s="373" t="str">
        <f>IF(Content!$D$6=1,VLOOKUP($A54,'GRI Content Index'!$A:$K,E$1,FALSE),VLOOKUP($A54,'GRI Content Index'!$A:$K,E$1+5,FALSE))</f>
        <v>"Governance and Ethics" tab</v>
      </c>
    </row>
    <row r="55" spans="1:5" s="333" customFormat="1" ht="90" x14ac:dyDescent="0.25">
      <c r="A55" s="356" t="s">
        <v>2528</v>
      </c>
      <c r="B55" s="389"/>
      <c r="C55" s="363" t="str">
        <f>IF(Content!$D$6=1,VLOOKUP($A55,'GRI Content Index'!$A:$K,C$1,FALSE),VLOOKUP($A55,'GRI Content Index'!$A:$K,C$1+5,FALSE))</f>
        <v>205-1 Operations assessed for risks related to corruption</v>
      </c>
      <c r="D55" s="363" t="str">
        <f>IF(Content!$D$6=1,VLOOKUP($A55,'GRI Content Index'!$A:$K,D$1,FALSE),VLOOKUP($A55,'GRI Content Index'!$A:$K,D$1+5,FALSE))</f>
        <v>We have zero tolerance to corruption risks, operate a Hotline for reporting corruption concerns and assess all suppliers for anti-corruption principles (see p. 65-66). See also our Anti-Bribery and Corruption Policy approved by the Board of Directors of Polymetal International plc on 05 December 2023 and available on the website.</v>
      </c>
      <c r="E55" s="367" t="str">
        <f>IF(Content!$D$6=1,VLOOKUP($A55,'GRI Content Index'!$A:$K,E$1,FALSE),VLOOKUP($A55,'GRI Content Index'!$A:$K,E$1+5,FALSE))</f>
        <v>-</v>
      </c>
    </row>
    <row r="56" spans="1:5" s="333" customFormat="1" ht="22.5" x14ac:dyDescent="0.25">
      <c r="A56" s="356" t="s">
        <v>2529</v>
      </c>
      <c r="B56" s="389"/>
      <c r="C56" s="363" t="str">
        <f>IF(Content!$D$6=1,VLOOKUP($A56,'GRI Content Index'!$A:$K,C$1,FALSE),VLOOKUP($A56,'GRI Content Index'!$A:$K,C$1+5,FALSE))</f>
        <v>205-2 Communication and training about anti-corruption policies and procedures</v>
      </c>
      <c r="D56" s="363" t="str">
        <f>IF(Content!$D$6=1,VLOOKUP($A56,'GRI Content Index'!$A:$K,D$1,FALSE),VLOOKUP($A56,'GRI Content Index'!$A:$K,D$1+5,FALSE))</f>
        <v>Ethical business. Anti-bribery and corruption, p. 65</v>
      </c>
      <c r="E56" s="367" t="str">
        <f>IF(Content!$D$6=1,VLOOKUP($A56,'GRI Content Index'!$A:$K,E$1,FALSE),VLOOKUP($A56,'GRI Content Index'!$A:$K,E$1+5,FALSE))</f>
        <v>-</v>
      </c>
    </row>
    <row r="57" spans="1:5" s="333" customFormat="1" x14ac:dyDescent="0.25">
      <c r="A57" s="356" t="s">
        <v>2530</v>
      </c>
      <c r="B57" s="388"/>
      <c r="C57" s="362" t="str">
        <f>IF(Content!$D$6=1,VLOOKUP($A57,'GRI Content Index'!$A:$K,C$1,FALSE),VLOOKUP($A57,'GRI Content Index'!$A:$K,C$1+5,FALSE))</f>
        <v>205-3 Confirmed incidents of corruption and actions taken</v>
      </c>
      <c r="D57" s="362" t="str">
        <f>IF(Content!$D$6=1,VLOOKUP($A57,'GRI Content Index'!$A:$K,D$1,FALSE),VLOOKUP($A57,'GRI Content Index'!$A:$K,D$1+5,FALSE))</f>
        <v>Ethical business. Anti-bribery and corruption, p. 65</v>
      </c>
      <c r="E57" s="371" t="str">
        <f>IF(Content!$D$6=1,VLOOKUP($A57,'GRI Content Index'!$A:$K,E$1,FALSE),VLOOKUP($A57,'GRI Content Index'!$A:$K,E$1+5,FALSE))</f>
        <v>"Governance and Ethics" tab</v>
      </c>
    </row>
    <row r="58" spans="1:5" s="333" customFormat="1" x14ac:dyDescent="0.25">
      <c r="A58" s="356" t="s">
        <v>2531</v>
      </c>
      <c r="B58" s="387" t="str">
        <f>IF(Content!$D$6=1,VLOOKUP($A58,'GRI Content Index'!$A:$K,B$1,FALSE),VLOOKUP($A58,'GRI Content Index'!$A:$K,B$1+5,FALSE))</f>
        <v>GRI 206: Anticompetitive Behavior 2016</v>
      </c>
      <c r="C58" s="361" t="str">
        <f>IF(Content!$D$6=1,VLOOKUP($A58,'GRI Content Index'!$A:$K,C$1,FALSE),VLOOKUP($A58,'GRI Content Index'!$A:$K,C$1+5,FALSE))</f>
        <v>3-3 Management of material topics</v>
      </c>
      <c r="D58" s="361" t="str">
        <f>IF(Content!$D$6=1,VLOOKUP($A58,'GRI Content Index'!$A:$K,D$1,FALSE),VLOOKUP($A58,'GRI Content Index'!$A:$K,D$1+5,FALSE))</f>
        <v>Ethical business. Anti-bribery and corruption, p. 65-66</v>
      </c>
      <c r="E58" s="373" t="str">
        <f>IF(Content!$D$6=1,VLOOKUP($A58,'GRI Content Index'!$A:$K,E$1,FALSE),VLOOKUP($A58,'GRI Content Index'!$A:$K,E$1+5,FALSE))</f>
        <v>"Governance and Ethics" tab</v>
      </c>
    </row>
    <row r="59" spans="1:5" s="333" customFormat="1" ht="22.5" x14ac:dyDescent="0.25">
      <c r="A59" s="356" t="s">
        <v>2532</v>
      </c>
      <c r="B59" s="388"/>
      <c r="C59" s="362" t="str">
        <f>IF(Content!$D$6=1,VLOOKUP($A59,'GRI Content Index'!$A:$K,C$1,FALSE),VLOOKUP($A59,'GRI Content Index'!$A:$K,C$1+5,FALSE))</f>
        <v>206-1 Legal actions for anticompetitive behavior, anti-trust, and monopoly practices</v>
      </c>
      <c r="D59" s="362" t="str">
        <f>IF(Content!$D$6=1,VLOOKUP($A59,'GRI Content Index'!$A:$K,D$1,FALSE),VLOOKUP($A59,'GRI Content Index'!$A:$K,D$1+5,FALSE))</f>
        <v>Zero (both in Kazakhstan and in total Group)</v>
      </c>
      <c r="E59" s="368" t="str">
        <f>IF(Content!$D$6=1,VLOOKUP($A59,'GRI Content Index'!$A:$K,E$1,FALSE),VLOOKUP($A59,'GRI Content Index'!$A:$K,E$1+5,FALSE))</f>
        <v>-</v>
      </c>
    </row>
    <row r="60" spans="1:5" s="333" customFormat="1" x14ac:dyDescent="0.25">
      <c r="A60" s="356" t="s">
        <v>2533</v>
      </c>
      <c r="B60" s="390" t="str">
        <f>IF(Content!$D$6=1,VLOOKUP($A60,'GRI Content Index'!$A:$K,B$1,FALSE),VLOOKUP($A60,'GRI Content Index'!$A:$K,B$1+5,FALSE))</f>
        <v>GRI 207: Tax 2019</v>
      </c>
      <c r="C60" s="361" t="str">
        <f>IF(Content!$D$6=1,VLOOKUP($A60,'GRI Content Index'!$A:$K,C$1,FALSE),VLOOKUP($A60,'GRI Content Index'!$A:$K,C$1+5,FALSE))</f>
        <v>3-3 Management of material topics</v>
      </c>
      <c r="D60" s="361" t="str">
        <f>IF(Content!$D$6=1,VLOOKUP($A60,'GRI Content Index'!$A:$K,D$1,FALSE),VLOOKUP($A60,'GRI Content Index'!$A:$K,D$1+5,FALSE))</f>
        <v>Ethical business. Responsible tax policy, p. 66-67</v>
      </c>
      <c r="E60" s="366" t="str">
        <f>IF(Content!$D$6=1,VLOOKUP($A60,'GRI Content Index'!$A:$K,E$1,FALSE),VLOOKUP($A60,'GRI Content Index'!$A:$K,E$1+5,FALSE))</f>
        <v>-</v>
      </c>
    </row>
    <row r="61" spans="1:5" s="333" customFormat="1" ht="33.75" x14ac:dyDescent="0.25">
      <c r="A61" s="356" t="s">
        <v>2534</v>
      </c>
      <c r="B61" s="391"/>
      <c r="C61" s="363" t="str">
        <f>IF(Content!$D$6=1,VLOOKUP($A61,'GRI Content Index'!$A:$K,C$1,FALSE),VLOOKUP($A61,'GRI Content Index'!$A:$K,C$1+5,FALSE))</f>
        <v>207-1 Approach to tax</v>
      </c>
      <c r="D61" s="363" t="str">
        <f>IF(Content!$D$6=1,VLOOKUP($A61,'GRI Content Index'!$A:$K,D$1,FALSE),VLOOKUP($A61,'GRI Content Index'!$A:$K,D$1+5,FALSE))</f>
        <v>Ethical business. Responsible tax policy, p. 66-67
Group Tax Strategy approved by the Board of Directors of Polymetal International plc on 05 December 2023 and available on the website.</v>
      </c>
      <c r="E61" s="367" t="str">
        <f>IF(Content!$D$6=1,VLOOKUP($A61,'GRI Content Index'!$A:$K,E$1,FALSE),VLOOKUP($A61,'GRI Content Index'!$A:$K,E$1+5,FALSE))</f>
        <v>-</v>
      </c>
    </row>
    <row r="62" spans="1:5" s="333" customFormat="1" ht="78.75" x14ac:dyDescent="0.25">
      <c r="A62" s="356" t="s">
        <v>2535</v>
      </c>
      <c r="B62" s="391"/>
      <c r="C62" s="363" t="str">
        <f>IF(Content!$D$6=1,VLOOKUP($A62,'GRI Content Index'!$A:$K,C$1,FALSE),VLOOKUP($A62,'GRI Content Index'!$A:$K,C$1+5,FALSE))</f>
        <v>207-2 Tax governance, control, and risk management</v>
      </c>
      <c r="D62" s="363" t="str">
        <f>IF(Content!$D$6=1,VLOOKUP($A62,'GRI Content Index'!$A:$K,D$1,FALSE),VLOOKUP($A62,'GRI Content Index'!$A:$K,D$1+5,FALSE))</f>
        <v>Risks management. Principal risks and uncertainties, p. 72-82;
Ethical business. Responsible tax policy, p. 66-67;
Group Tax Strategy approved by the Board of Directors of Polymetal International plc on 05 December 2023 and available on the website;
Independent auditor’s report, p. 120-123</v>
      </c>
      <c r="E62" s="367" t="str">
        <f>IF(Content!$D$6=1,VLOOKUP($A62,'GRI Content Index'!$A:$K,E$1,FALSE),VLOOKUP($A62,'GRI Content Index'!$A:$K,E$1+5,FALSE))</f>
        <v>-</v>
      </c>
    </row>
    <row r="63" spans="1:5" s="333" customFormat="1" ht="45" x14ac:dyDescent="0.25">
      <c r="A63" s="356" t="s">
        <v>2536</v>
      </c>
      <c r="B63" s="391"/>
      <c r="C63" s="363" t="str">
        <f>IF(Content!$D$6=1,VLOOKUP($A63,'GRI Content Index'!$A:$K,C$1,FALSE),VLOOKUP($A63,'GRI Content Index'!$A:$K,C$1+5,FALSE))</f>
        <v>207-3 Stakeholder engagement and management of concerns related to tax</v>
      </c>
      <c r="D63" s="363" t="str">
        <f>IF(Content!$D$6=1,VLOOKUP($A63,'GRI Content Index'!$A:$K,D$1,FALSE),VLOOKUP($A63,'GRI Content Index'!$A:$K,D$1+5,FALSE))</f>
        <v>Ethical business. Anti-bribery and corruption, p. 65;
Ethical business. Responsible tax policy, p. 66-67;
Corporate governance. Board’s stakeholder engagement, p. 113</v>
      </c>
      <c r="E63" s="367" t="str">
        <f>IF(Content!$D$6=1,VLOOKUP($A63,'GRI Content Index'!$A:$K,E$1,FALSE),VLOOKUP($A63,'GRI Content Index'!$A:$K,E$1+5,FALSE))</f>
        <v>-</v>
      </c>
    </row>
    <row r="64" spans="1:5" s="333" customFormat="1" ht="22.5" x14ac:dyDescent="0.25">
      <c r="A64" s="356" t="s">
        <v>2537</v>
      </c>
      <c r="B64" s="392"/>
      <c r="C64" s="362" t="str">
        <f>IF(Content!$D$6=1,VLOOKUP($A64,'GRI Content Index'!$A:$K,C$1,FALSE),VLOOKUP($A64,'GRI Content Index'!$A:$K,C$1+5,FALSE))</f>
        <v>207-4 Country-by-country reporting</v>
      </c>
      <c r="D64" s="362" t="str">
        <f>IF(Content!$D$6=1,VLOOKUP($A64,'GRI Content Index'!$A:$K,D$1,FALSE),VLOOKUP($A64,'GRI Content Index'!$A:$K,D$1+5,FALSE))</f>
        <v>Operating review, p. 20-27;
Financial statements, p. 144</v>
      </c>
      <c r="E64" s="371" t="str">
        <f>IF(Content!$D$6=1,VLOOKUP($A64,'GRI Content Index'!$A:$K,E$1,FALSE),VLOOKUP($A64,'GRI Content Index'!$A:$K,E$1+5,FALSE))</f>
        <v>"Economic" tab</v>
      </c>
    </row>
    <row r="65" spans="1:5" s="333" customFormat="1" x14ac:dyDescent="0.25">
      <c r="A65" s="356" t="s">
        <v>2538</v>
      </c>
      <c r="B65" s="387" t="str">
        <f>IF(Content!$D$6=1,VLOOKUP($A65,'GRI Content Index'!$A:$K,B$1,FALSE),VLOOKUP($A65,'GRI Content Index'!$A:$K,B$1+5,FALSE))</f>
        <v>GRI 301: Materials 2016</v>
      </c>
      <c r="C65" s="361" t="str">
        <f>IF(Content!$D$6=1,VLOOKUP($A65,'GRI Content Index'!$A:$K,C$1,FALSE),VLOOKUP($A65,'GRI Content Index'!$A:$K,C$1+5,FALSE))</f>
        <v>3-3 Management of material topics</v>
      </c>
      <c r="D65" s="361" t="str">
        <f>IF(Content!$D$6=1,VLOOKUP($A65,'GRI Content Index'!$A:$K,D$1,FALSE),VLOOKUP($A65,'GRI Content Index'!$A:$K,D$1+5,FALSE))</f>
        <v>Environment. Waste management, p. 52-53</v>
      </c>
      <c r="E65" s="366" t="str">
        <f>IF(Content!$D$6=1,VLOOKUP($A65,'GRI Content Index'!$A:$K,E$1,FALSE),VLOOKUP($A65,'GRI Content Index'!$A:$K,E$1+5,FALSE))</f>
        <v>-</v>
      </c>
    </row>
    <row r="66" spans="1:5" s="333" customFormat="1" ht="22.5" x14ac:dyDescent="0.25">
      <c r="A66" s="356" t="s">
        <v>2539</v>
      </c>
      <c r="B66" s="389"/>
      <c r="C66" s="363" t="str">
        <f>IF(Content!$D$6=1,VLOOKUP($A66,'GRI Content Index'!$A:$K,C$1,FALSE),VLOOKUP($A66,'GRI Content Index'!$A:$K,C$1+5,FALSE))</f>
        <v>301-1 Materials used by weight or volume</v>
      </c>
      <c r="D66" s="363" t="str">
        <f>IF(Content!$D$6=1,VLOOKUP($A66,'GRI Content Index'!$A:$K,D$1,FALSE),VLOOKUP($A66,'GRI Content Index'!$A:$K,D$1+5,FALSE))</f>
        <v>Sustainability data, Consumables, p. 183</v>
      </c>
      <c r="E66" s="372" t="str">
        <f>IF(Content!$D$6=1,VLOOKUP($A66,'GRI Content Index'!$A:$K,E$1,FALSE),VLOOKUP($A66,'GRI Content Index'!$A:$K,E$1+5,FALSE))</f>
        <v>"Environment" tab</v>
      </c>
    </row>
    <row r="67" spans="1:5" s="333" customFormat="1" ht="22.5" x14ac:dyDescent="0.25">
      <c r="A67" s="356" t="s">
        <v>2540</v>
      </c>
      <c r="B67" s="388"/>
      <c r="C67" s="362" t="str">
        <f>IF(Content!$D$6=1,VLOOKUP($A67,'GRI Content Index'!$A:$K,C$1,FALSE),VLOOKUP($A67,'GRI Content Index'!$A:$K,C$1+5,FALSE))</f>
        <v>301-2 Recycled input materials used</v>
      </c>
      <c r="D67" s="362" t="str">
        <f>IF(Content!$D$6=1,VLOOKUP($A67,'GRI Content Index'!$A:$K,D$1,FALSE),VLOOKUP($A67,'GRI Content Index'!$A:$K,D$1+5,FALSE))</f>
        <v>Environment. Waste management, p. 52-53</v>
      </c>
      <c r="E67" s="371" t="str">
        <f>IF(Content!$D$6=1,VLOOKUP($A67,'GRI Content Index'!$A:$K,E$1,FALSE),VLOOKUP($A67,'GRI Content Index'!$A:$K,E$1+5,FALSE))</f>
        <v>"Environment" tab</v>
      </c>
    </row>
    <row r="68" spans="1:5" s="333" customFormat="1" ht="33.75" x14ac:dyDescent="0.25">
      <c r="A68" s="356" t="s">
        <v>2541</v>
      </c>
      <c r="B68" s="390" t="str">
        <f>IF(Content!$D$6=1,VLOOKUP($A68,'GRI Content Index'!$A:$K,B$1,FALSE),VLOOKUP($A68,'GRI Content Index'!$A:$K,B$1+5,FALSE))</f>
        <v>GRI 302: Energy 2016</v>
      </c>
      <c r="C68" s="361" t="str">
        <f>IF(Content!$D$6=1,VLOOKUP($A68,'GRI Content Index'!$A:$K,C$1,FALSE),VLOOKUP($A68,'GRI Content Index'!$A:$K,C$1+5,FALSE))</f>
        <v>3-3 Management of material topics</v>
      </c>
      <c r="D68" s="361" t="str">
        <f>IF(Content!$D$6=1,VLOOKUP($A68,'GRI Content Index'!$A:$K,D$1,FALSE),VLOOKUP($A68,'GRI Content Index'!$A:$K,D$1+5,FALSE))</f>
        <v>Climate and Energy, p. 57
Sustainability data, Energy, p. 186</v>
      </c>
      <c r="E68" s="366" t="str">
        <f>IF(Content!$D$6=1,VLOOKUP($A68,'GRI Content Index'!$A:$K,E$1,FALSE),VLOOKUP($A68,'GRI Content Index'!$A:$K,E$1+5,FALSE))</f>
        <v>-</v>
      </c>
    </row>
    <row r="69" spans="1:5" s="333" customFormat="1" ht="24" customHeight="1" x14ac:dyDescent="0.25">
      <c r="A69" s="356" t="s">
        <v>2542</v>
      </c>
      <c r="B69" s="391"/>
      <c r="C69" s="396" t="str">
        <f>IF(Content!$D$6=1,VLOOKUP($A69,'GRI Content Index'!$A:$K,C$1,FALSE),VLOOKUP($A69,'GRI Content Index'!$A:$K,C$1+5,FALSE))</f>
        <v>302-1 Energy consumption within the organization</v>
      </c>
      <c r="D69" s="396" t="str">
        <f>IF(Content!$D$6=1,VLOOKUP($A69,'GRI Content Index'!$A:$K,D$1,FALSE),VLOOKUP($A69,'GRI Content Index'!$A:$K,D$1+5,FALSE))</f>
        <v>Climate and Energy. Country focus: KAZAKHSTAN, p. 60
Sustainability data, Energy, p. 186</v>
      </c>
      <c r="E69" s="372" t="str">
        <f>IF(Content!$D$6=1,VLOOKUP($A69,'GRI Content Index'!$A:$K,E$1,FALSE),VLOOKUP($A69,'GRI Content Index'!$A:$K,E$1+5,FALSE))</f>
        <v>"Climate and Energy" tab</v>
      </c>
    </row>
    <row r="70" spans="1:5" s="333" customFormat="1" ht="24" customHeight="1" x14ac:dyDescent="0.25">
      <c r="A70" s="356" t="s">
        <v>2543</v>
      </c>
      <c r="B70" s="391"/>
      <c r="C70" s="397"/>
      <c r="D70" s="397"/>
      <c r="E70" s="372" t="str">
        <f>IF(Content!$D$6=1,VLOOKUP($A70,'GRI Content Index'!$A:$K,E$1,FALSE),VLOOKUP($A70,'GRI Content Index'!$A:$K,E$1+5,FALSE))</f>
        <v>"Site level" tab</v>
      </c>
    </row>
    <row r="71" spans="1:5" s="333" customFormat="1" ht="45" x14ac:dyDescent="0.25">
      <c r="A71" s="356" t="s">
        <v>2544</v>
      </c>
      <c r="B71" s="391"/>
      <c r="C71" s="363" t="str">
        <f>IF(Content!$D$6=1,VLOOKUP($A71,'GRI Content Index'!$A:$K,C$1,FALSE),VLOOKUP($A71,'GRI Content Index'!$A:$K,C$1+5,FALSE))</f>
        <v>302-3 Energy intensity</v>
      </c>
      <c r="D71" s="363" t="str">
        <f>IF(Content!$D$6=1,VLOOKUP($A71,'GRI Content Index'!$A:$K,D$1,FALSE),VLOOKUP($A71,'GRI Content Index'!$A:$K,D$1+5,FALSE))</f>
        <v>Climate and Energy. Country focus: KAZAKHSTAN, p. 60
Sustainability data, Energy, p. 186</v>
      </c>
      <c r="E71" s="372" t="str">
        <f>IF(Content!$D$6=1,VLOOKUP($A71,'GRI Content Index'!$A:$K,E$1,FALSE),VLOOKUP($A71,'GRI Content Index'!$A:$K,E$1+5,FALSE))</f>
        <v>"Climate and Energy" tab</v>
      </c>
    </row>
    <row r="72" spans="1:5" s="333" customFormat="1" ht="22.5" x14ac:dyDescent="0.25">
      <c r="A72" s="356" t="s">
        <v>2545</v>
      </c>
      <c r="B72" s="392"/>
      <c r="C72" s="362" t="str">
        <f>IF(Content!$D$6=1,VLOOKUP($A72,'GRI Content Index'!$A:$K,C$1,FALSE),VLOOKUP($A72,'GRI Content Index'!$A:$K,C$1+5,FALSE))</f>
        <v>302-4 Reduction of energy consumption</v>
      </c>
      <c r="D72" s="362" t="str">
        <f>IF(Content!$D$6=1,VLOOKUP($A72,'GRI Content Index'!$A:$K,D$1,FALSE),VLOOKUP($A72,'GRI Content Index'!$A:$K,D$1+5,FALSE))</f>
        <v>Climate and Energy. Our Climate Action Plan, p. 60-61</v>
      </c>
      <c r="E72" s="371" t="str">
        <f>IF(Content!$D$6=1,VLOOKUP($A72,'GRI Content Index'!$A:$K,E$1,FALSE),VLOOKUP($A72,'GRI Content Index'!$A:$K,E$1+5,FALSE))</f>
        <v>"Climate and Energy" tab</v>
      </c>
    </row>
    <row r="73" spans="1:5" s="333" customFormat="1" x14ac:dyDescent="0.25">
      <c r="A73" s="356" t="s">
        <v>2546</v>
      </c>
      <c r="B73" s="387" t="str">
        <f>IF(Content!$D$6=1,VLOOKUP($A73,'GRI Content Index'!$A:$K,B$1,FALSE),VLOOKUP($A73,'GRI Content Index'!$A:$K,B$1+5,FALSE))</f>
        <v>GRI 303: Water and Effluents 2018</v>
      </c>
      <c r="C73" s="361" t="str">
        <f>IF(Content!$D$6=1,VLOOKUP($A73,'GRI Content Index'!$A:$K,C$1,FALSE),VLOOKUP($A73,'GRI Content Index'!$A:$K,C$1+5,FALSE))</f>
        <v>3-3 Management of material topics</v>
      </c>
      <c r="D73" s="361" t="str">
        <f>IF(Content!$D$6=1,VLOOKUP($A73,'GRI Content Index'!$A:$K,D$1,FALSE),VLOOKUP($A73,'GRI Content Index'!$A:$K,D$1+5,FALSE))</f>
        <v>Environment. Water stewardship, p. 51-52</v>
      </c>
      <c r="E73" s="361" t="str">
        <f>IF(Content!$D$6=1,VLOOKUP($A73,'GRI Content Index'!$A:$K,E$1,FALSE),VLOOKUP($A73,'GRI Content Index'!$A:$K,E$1+5,FALSE))</f>
        <v>-</v>
      </c>
    </row>
    <row r="74" spans="1:5" s="333" customFormat="1" ht="22.5" x14ac:dyDescent="0.25">
      <c r="A74" s="356" t="s">
        <v>2547</v>
      </c>
      <c r="B74" s="389"/>
      <c r="C74" s="363" t="str">
        <f>IF(Content!$D$6=1,VLOOKUP($A74,'GRI Content Index'!$A:$K,C$1,FALSE),VLOOKUP($A74,'GRI Content Index'!$A:$K,C$1+5,FALSE))</f>
        <v>303-1 Interactions with water as a shared resource</v>
      </c>
      <c r="D74" s="363" t="str">
        <f>IF(Content!$D$6=1,VLOOKUP($A74,'GRI Content Index'!$A:$K,D$1,FALSE),VLOOKUP($A74,'GRI Content Index'!$A:$K,D$1+5,FALSE))</f>
        <v>Environment. Water stewardship, p. 51-52</v>
      </c>
      <c r="E74" s="363" t="str">
        <f>IF(Content!$D$6=1,VLOOKUP($A74,'GRI Content Index'!$A:$K,E$1,FALSE),VLOOKUP($A74,'GRI Content Index'!$A:$K,E$1+5,FALSE))</f>
        <v>-</v>
      </c>
    </row>
    <row r="75" spans="1:5" s="333" customFormat="1" ht="22.5" x14ac:dyDescent="0.25">
      <c r="A75" s="356" t="s">
        <v>2548</v>
      </c>
      <c r="B75" s="389"/>
      <c r="C75" s="363" t="str">
        <f>IF(Content!$D$6=1,VLOOKUP($A75,'GRI Content Index'!$A:$K,C$1,FALSE),VLOOKUP($A75,'GRI Content Index'!$A:$K,C$1+5,FALSE))</f>
        <v>303-2 Management of water discharge-related impacts</v>
      </c>
      <c r="D75" s="363" t="str">
        <f>IF(Content!$D$6=1,VLOOKUP($A75,'GRI Content Index'!$A:$K,D$1,FALSE),VLOOKUP($A75,'GRI Content Index'!$A:$K,D$1+5,FALSE))</f>
        <v>Environment. Addressing water quality risk: vigilant monitoring and treatment, p. 52</v>
      </c>
      <c r="E75" s="363" t="str">
        <f>IF(Content!$D$6=1,VLOOKUP($A75,'GRI Content Index'!$A:$K,E$1,FALSE),VLOOKUP($A75,'GRI Content Index'!$A:$K,E$1+5,FALSE))</f>
        <v>-</v>
      </c>
    </row>
    <row r="76" spans="1:5" s="333" customFormat="1" ht="18.75" customHeight="1" x14ac:dyDescent="0.25">
      <c r="A76" s="356" t="s">
        <v>2549</v>
      </c>
      <c r="B76" s="389"/>
      <c r="C76" s="389" t="str">
        <f>IF(Content!$D$6=1,VLOOKUP($A76,'GRI Content Index'!$A:$K,C$1,FALSE),VLOOKUP($A76,'GRI Content Index'!$A:$K,C$1+5,FALSE))</f>
        <v>303-3 Water withdrawal</v>
      </c>
      <c r="D76" s="389" t="str">
        <f>IF(Content!$D$6=1,VLOOKUP($A76,'GRI Content Index'!$A:$K,D$1,FALSE),VLOOKUP($A76,'GRI Content Index'!$A:$K,D$1+5,FALSE))</f>
        <v>Environment. Addressing water stress risk: optimising fresh water use, p. 52;
Sustainability data. Water, p. 181</v>
      </c>
      <c r="E76" s="372" t="str">
        <f>IF(Content!$D$6=1,VLOOKUP($A76,'GRI Content Index'!$A:$K,E$1,FALSE),VLOOKUP($A76,'GRI Content Index'!$A:$K,E$1+5,FALSE))</f>
        <v>"Environment" tab</v>
      </c>
    </row>
    <row r="77" spans="1:5" s="333" customFormat="1" ht="18.75" customHeight="1" x14ac:dyDescent="0.25">
      <c r="A77" s="356" t="s">
        <v>2550</v>
      </c>
      <c r="B77" s="389"/>
      <c r="C77" s="389"/>
      <c r="D77" s="389"/>
      <c r="E77" s="372" t="str">
        <f>IF(Content!$D$6=1,VLOOKUP($A77,'GRI Content Index'!$A:$K,E$1,FALSE),VLOOKUP($A77,'GRI Content Index'!$A:$K,E$1+5,FALSE))</f>
        <v>"Site level" tab</v>
      </c>
    </row>
    <row r="78" spans="1:5" s="333" customFormat="1" ht="18.75" customHeight="1" x14ac:dyDescent="0.25">
      <c r="A78" s="356" t="s">
        <v>2551</v>
      </c>
      <c r="B78" s="389"/>
      <c r="C78" s="389" t="str">
        <f>IF(Content!$D$6=1,VLOOKUP($A78,'GRI Content Index'!$A:$K,C$1,FALSE),VLOOKUP($A78,'GRI Content Index'!$A:$K,C$1+5,FALSE))</f>
        <v>303-4 Water discharge</v>
      </c>
      <c r="D78" s="389" t="str">
        <f>IF(Content!$D$6=1,VLOOKUP($A78,'GRI Content Index'!$A:$K,D$1,FALSE),VLOOKUP($A78,'GRI Content Index'!$A:$K,D$1+5,FALSE))</f>
        <v>Environment. Addressing water stress risk: optimising fresh water use, p. 52;
Sustainability data. Water, p. 181</v>
      </c>
      <c r="E78" s="372" t="str">
        <f>IF(Content!$D$6=1,VLOOKUP($A78,'GRI Content Index'!$A:$K,E$1,FALSE),VLOOKUP($A78,'GRI Content Index'!$A:$K,E$1+5,FALSE))</f>
        <v>"Environment" tab</v>
      </c>
    </row>
    <row r="79" spans="1:5" s="333" customFormat="1" ht="18.75" customHeight="1" x14ac:dyDescent="0.25">
      <c r="A79" s="356" t="s">
        <v>2552</v>
      </c>
      <c r="B79" s="389"/>
      <c r="C79" s="389"/>
      <c r="D79" s="389"/>
      <c r="E79" s="372" t="str">
        <f>IF(Content!$D$6=1,VLOOKUP($A79,'GRI Content Index'!$A:$K,E$1,FALSE),VLOOKUP($A79,'GRI Content Index'!$A:$K,E$1+5,FALSE))</f>
        <v>"Site level" tab</v>
      </c>
    </row>
    <row r="80" spans="1:5" s="333" customFormat="1" ht="18.75" customHeight="1" x14ac:dyDescent="0.25">
      <c r="A80" s="356" t="s">
        <v>2553</v>
      </c>
      <c r="B80" s="389"/>
      <c r="C80" s="389" t="str">
        <f>IF(Content!$D$6=1,VLOOKUP($A80,'GRI Content Index'!$A:$K,C$1,FALSE),VLOOKUP($A80,'GRI Content Index'!$A:$K,C$1+5,FALSE))</f>
        <v>303-5 Water consumption</v>
      </c>
      <c r="D80" s="389" t="str">
        <f>IF(Content!$D$6=1,VLOOKUP($A80,'GRI Content Index'!$A:$K,D$1,FALSE),VLOOKUP($A80,'GRI Content Index'!$A:$K,D$1+5,FALSE))</f>
        <v>Environment. Addressing water stress risk: optimising fresh water use, p. 52;
Sustainability data. Water, p. 181</v>
      </c>
      <c r="E80" s="372" t="str">
        <f>IF(Content!$D$6=1,VLOOKUP($A80,'GRI Content Index'!$A:$K,E$1,FALSE),VLOOKUP($A80,'GRI Content Index'!$A:$K,E$1+5,FALSE))</f>
        <v>"Environment" tab</v>
      </c>
    </row>
    <row r="81" spans="1:5" s="333" customFormat="1" ht="18.75" customHeight="1" x14ac:dyDescent="0.25">
      <c r="A81" s="356" t="s">
        <v>2554</v>
      </c>
      <c r="B81" s="388"/>
      <c r="C81" s="388"/>
      <c r="D81" s="388"/>
      <c r="E81" s="371" t="str">
        <f>IF(Content!$D$6=1,VLOOKUP($A81,'GRI Content Index'!$A:$K,E$1,FALSE),VLOOKUP($A81,'GRI Content Index'!$A:$K,E$1+5,FALSE))</f>
        <v>"Site level" tab</v>
      </c>
    </row>
    <row r="82" spans="1:5" s="333" customFormat="1" ht="36" customHeight="1" x14ac:dyDescent="0.25">
      <c r="A82" s="356" t="s">
        <v>2555</v>
      </c>
      <c r="B82" s="387" t="str">
        <f>IF(Content!$D$6=1,VLOOKUP($A82,'GRI Content Index'!$A:$K,B$1,FALSE),VLOOKUP($A82,'GRI Content Index'!$A:$K,B$1+5,FALSE))</f>
        <v>GRI 304: Biodiversity 2016</v>
      </c>
      <c r="C82" s="361" t="str">
        <f>IF(Content!$D$6=1,VLOOKUP($A82,'GRI Content Index'!$A:$K,C$1,FALSE),VLOOKUP($A82,'GRI Content Index'!$A:$K,C$1+5,FALSE))</f>
        <v>3-3 Management of material topics</v>
      </c>
      <c r="D82" s="361" t="str">
        <f>IF(Content!$D$6=1,VLOOKUP($A82,'GRI Content Index'!$A:$K,D$1,FALSE),VLOOKUP($A82,'GRI Content Index'!$A:$K,D$1+5,FALSE))</f>
        <v>Environment. Biodiversity and land, p. 54-55;
Environment. Reforestation, p. 55</v>
      </c>
      <c r="E82" s="366" t="str">
        <f>IF(Content!$D$6=1,VLOOKUP($A82,'GRI Content Index'!$A:$K,E$1,FALSE),VLOOKUP($A82,'GRI Content Index'!$A:$K,E$1+5,FALSE))</f>
        <v>-</v>
      </c>
    </row>
    <row r="83" spans="1:5" s="333" customFormat="1" ht="33.75" x14ac:dyDescent="0.25">
      <c r="A83" s="356" t="s">
        <v>2556</v>
      </c>
      <c r="B83" s="389"/>
      <c r="C83" s="363" t="str">
        <f>IF(Content!$D$6=1,VLOOKUP($A83,'GRI Content Index'!$A:$K,C$1,FALSE),VLOOKUP($A83,'GRI Content Index'!$A:$K,C$1+5,FALSE))</f>
        <v>304-1 Operational sites owned, leased, managed in, or adjacent to, protected areas and areas of high biodiversity value outside protected areas</v>
      </c>
      <c r="D83" s="363" t="str">
        <f>IF(Content!$D$6=1,VLOOKUP($A83,'GRI Content Index'!$A:$K,D$1,FALSE),VLOOKUP($A83,'GRI Content Index'!$A:$K,D$1+5,FALSE))</f>
        <v>Environment. Biodiversity and land. Protected territories, p. 54</v>
      </c>
      <c r="E83" s="367" t="str">
        <f>IF(Content!$D$6=1,VLOOKUP($A83,'GRI Content Index'!$A:$K,E$1,FALSE),VLOOKUP($A83,'GRI Content Index'!$A:$K,E$1+5,FALSE))</f>
        <v>-</v>
      </c>
    </row>
    <row r="84" spans="1:5" s="333" customFormat="1" ht="22.5" x14ac:dyDescent="0.25">
      <c r="A84" s="356" t="s">
        <v>2557</v>
      </c>
      <c r="B84" s="389"/>
      <c r="C84" s="363" t="str">
        <f>IF(Content!$D$6=1,VLOOKUP($A84,'GRI Content Index'!$A:$K,C$1,FALSE),VLOOKUP($A84,'GRI Content Index'!$A:$K,C$1+5,FALSE))</f>
        <v>304-2 Significant impacts of activities, products and services on biodiversity</v>
      </c>
      <c r="D84" s="363" t="str">
        <f>IF(Content!$D$6=1,VLOOKUP($A84,'GRI Content Index'!$A:$K,D$1,FALSE),VLOOKUP($A84,'GRI Content Index'!$A:$K,D$1+5,FALSE))</f>
        <v>Environment. Biodiversity and land, p. 54-55</v>
      </c>
      <c r="E84" s="367" t="str">
        <f>IF(Content!$D$6=1,VLOOKUP($A84,'GRI Content Index'!$A:$K,E$1,FALSE),VLOOKUP($A84,'GRI Content Index'!$A:$K,E$1+5,FALSE))</f>
        <v>-</v>
      </c>
    </row>
    <row r="85" spans="1:5" s="333" customFormat="1" x14ac:dyDescent="0.25">
      <c r="A85" s="356" t="s">
        <v>2558</v>
      </c>
      <c r="B85" s="389"/>
      <c r="C85" s="389" t="str">
        <f>IF(Content!$D$6=1,VLOOKUP($A85,'GRI Content Index'!$A:$K,C$1,FALSE),VLOOKUP($A85,'GRI Content Index'!$A:$K,C$1+5,FALSE))</f>
        <v>304-3 Habitats protected or restored</v>
      </c>
      <c r="D85" s="389" t="str">
        <f>IF(Content!$D$6=1,VLOOKUP($A85,'GRI Content Index'!$A:$K,D$1,FALSE),VLOOKUP($A85,'GRI Content Index'!$A:$K,D$1+5,FALSE))</f>
        <v>Environment. Biodiversity and land. Protected territories, p. 54</v>
      </c>
      <c r="E85" s="372" t="str">
        <f>IF(Content!$D$6=1,VLOOKUP($A85,'GRI Content Index'!$A:$K,E$1,FALSE),VLOOKUP($A85,'GRI Content Index'!$A:$K,E$1+5,FALSE))</f>
        <v>"Environment" tab</v>
      </c>
    </row>
    <row r="86" spans="1:5" s="333" customFormat="1" x14ac:dyDescent="0.25">
      <c r="A86" s="356" t="s">
        <v>2559</v>
      </c>
      <c r="B86" s="389"/>
      <c r="C86" s="389"/>
      <c r="D86" s="389"/>
      <c r="E86" s="372" t="str">
        <f>IF(Content!$D$6=1,VLOOKUP($A86,'GRI Content Index'!$A:$K,E$1,FALSE),VLOOKUP($A86,'GRI Content Index'!$A:$K,E$1+5,FALSE))</f>
        <v>"Site level" tab</v>
      </c>
    </row>
    <row r="87" spans="1:5" s="333" customFormat="1" ht="33.75" x14ac:dyDescent="0.25">
      <c r="A87" s="356" t="s">
        <v>2560</v>
      </c>
      <c r="B87" s="388"/>
      <c r="C87" s="362" t="str">
        <f>IF(Content!$D$6=1,VLOOKUP($A87,'GRI Content Index'!$A:$K,C$1,FALSE),VLOOKUP($A87,'GRI Content Index'!$A:$K,C$1+5,FALSE))</f>
        <v>304-4 IUCN Red List species and national conservation list species with habitats in areas affected by operations</v>
      </c>
      <c r="D87" s="362" t="str">
        <f>IF(Content!$D$6=1,VLOOKUP($A87,'GRI Content Index'!$A:$K,D$1,FALSE),VLOOKUP($A87,'GRI Content Index'!$A:$K,D$1+5,FALSE))</f>
        <v>Environment. Biodiversity and land. Protected species, p. 54</v>
      </c>
      <c r="E87" s="371" t="str">
        <f>IF(Content!$D$6=1,VLOOKUP($A87,'GRI Content Index'!$A:$K,E$1,FALSE),VLOOKUP($A87,'GRI Content Index'!$A:$K,E$1+5,FALSE))</f>
        <v>"Environment" tab</v>
      </c>
    </row>
    <row r="88" spans="1:5" s="333" customFormat="1" ht="22.5" x14ac:dyDescent="0.25">
      <c r="A88" s="356" t="s">
        <v>2561</v>
      </c>
      <c r="B88" s="387" t="str">
        <f>IF(Content!$D$6=1,VLOOKUP($A88,'GRI Content Index'!$A:$K,B$1,FALSE),VLOOKUP($A88,'GRI Content Index'!$A:$K,B$1+5,FALSE))</f>
        <v>GRI 305: Emissions 2016</v>
      </c>
      <c r="C88" s="361" t="str">
        <f>IF(Content!$D$6=1,VLOOKUP($A88,'GRI Content Index'!$A:$K,C$1,FALSE),VLOOKUP($A88,'GRI Content Index'!$A:$K,C$1+5,FALSE))</f>
        <v>3-3 Management of material topics</v>
      </c>
      <c r="D88" s="361" t="str">
        <f>IF(Content!$D$6=1,VLOOKUP($A88,'GRI Content Index'!$A:$K,D$1,FALSE),VLOOKUP($A88,'GRI Content Index'!$A:$K,D$1+5,FALSE))</f>
        <v>Climate and Energy, Our approach, p. 56;
Climate and Energy, Climate governance, p. 57</v>
      </c>
      <c r="E88" s="361" t="str">
        <f>IF(Content!$D$6=1,VLOOKUP($A88,'GRI Content Index'!$A:$K,E$1,FALSE),VLOOKUP($A88,'GRI Content Index'!$A:$K,E$1+5,FALSE))</f>
        <v>-</v>
      </c>
    </row>
    <row r="89" spans="1:5" s="333" customFormat="1" ht="18.75" customHeight="1" x14ac:dyDescent="0.25">
      <c r="A89" s="356" t="s">
        <v>2562</v>
      </c>
      <c r="B89" s="389"/>
      <c r="C89" s="389" t="str">
        <f>IF(Content!$D$6=1,VLOOKUP($A89,'GRI Content Index'!$A:$K,C$1,FALSE),VLOOKUP($A89,'GRI Content Index'!$A:$K,C$1+5,FALSE))</f>
        <v>305-1 Direct (Scope 1) GHG emissions</v>
      </c>
      <c r="D89" s="389" t="str">
        <f>IF(Content!$D$6=1,VLOOKUP($A89,'GRI Content Index'!$A:$K,D$1,FALSE),VLOOKUP($A89,'GRI Content Index'!$A:$K,D$1+5,FALSE))</f>
        <v>Climate and Energy, p. 56-61;
Sustainability data, GHG emissions, p. 185</v>
      </c>
      <c r="E89" s="372" t="str">
        <f>IF(Content!$D$6=1,VLOOKUP($A89,'GRI Content Index'!$A:$K,E$1,FALSE),VLOOKUP($A89,'GRI Content Index'!$A:$K,E$1+5,FALSE))</f>
        <v>"Climate and Energy" tab</v>
      </c>
    </row>
    <row r="90" spans="1:5" s="333" customFormat="1" ht="18.75" customHeight="1" x14ac:dyDescent="0.25">
      <c r="A90" s="356" t="s">
        <v>2563</v>
      </c>
      <c r="B90" s="389"/>
      <c r="C90" s="389"/>
      <c r="D90" s="389"/>
      <c r="E90" s="372" t="str">
        <f>IF(Content!$D$6=1,VLOOKUP($A90,'GRI Content Index'!$A:$K,E$1,FALSE),VLOOKUP($A90,'GRI Content Index'!$A:$K,E$1+5,FALSE))</f>
        <v>"Site level" tab</v>
      </c>
    </row>
    <row r="91" spans="1:5" s="333" customFormat="1" ht="18.75" customHeight="1" x14ac:dyDescent="0.25">
      <c r="A91" s="356" t="s">
        <v>2564</v>
      </c>
      <c r="B91" s="389"/>
      <c r="C91" s="389" t="str">
        <f>IF(Content!$D$6=1,VLOOKUP($A91,'GRI Content Index'!$A:$K,C$1,FALSE),VLOOKUP($A91,'GRI Content Index'!$A:$K,C$1+5,FALSE))</f>
        <v>305-2 Energy indirect (Scope 2) GHG emissions</v>
      </c>
      <c r="D91" s="389" t="str">
        <f>IF(Content!$D$6=1,VLOOKUP($A91,'GRI Content Index'!$A:$K,D$1,FALSE),VLOOKUP($A91,'GRI Content Index'!$A:$K,D$1+5,FALSE))</f>
        <v>Climate and Energy, p. 56-61;
Sustainability data, GHG emissions, p. 185</v>
      </c>
      <c r="E91" s="372" t="str">
        <f>IF(Content!$D$6=1,VLOOKUP($A91,'GRI Content Index'!$A:$K,E$1,FALSE),VLOOKUP($A91,'GRI Content Index'!$A:$K,E$1+5,FALSE))</f>
        <v>"Climate and Energy" tab</v>
      </c>
    </row>
    <row r="92" spans="1:5" s="333" customFormat="1" ht="18.75" customHeight="1" x14ac:dyDescent="0.25">
      <c r="A92" s="356" t="s">
        <v>2565</v>
      </c>
      <c r="B92" s="389"/>
      <c r="C92" s="389"/>
      <c r="D92" s="389"/>
      <c r="E92" s="372" t="str">
        <f>IF(Content!$D$6=1,VLOOKUP($A92,'GRI Content Index'!$A:$K,E$1,FALSE),VLOOKUP($A92,'GRI Content Index'!$A:$K,E$1+5,FALSE))</f>
        <v>"Site level" tab</v>
      </c>
    </row>
    <row r="93" spans="1:5" s="333" customFormat="1" ht="22.5" x14ac:dyDescent="0.25">
      <c r="A93" s="356" t="s">
        <v>2566</v>
      </c>
      <c r="B93" s="389"/>
      <c r="C93" s="363" t="str">
        <f>IF(Content!$D$6=1,VLOOKUP($A93,'GRI Content Index'!$A:$K,C$1,FALSE),VLOOKUP($A93,'GRI Content Index'!$A:$K,C$1+5,FALSE))</f>
        <v>305-3 Other indirect (Scope 3) GHG emissions</v>
      </c>
      <c r="D93" s="363" t="str">
        <f>IF(Content!$D$6=1,VLOOKUP($A93,'GRI Content Index'!$A:$K,D$1,FALSE),VLOOKUP($A93,'GRI Content Index'!$A:$K,D$1+5,FALSE))</f>
        <v>Sustainability data, GHG emissions, p. 185</v>
      </c>
      <c r="E93" s="372" t="str">
        <f>IF(Content!$D$6=1,VLOOKUP($A93,'GRI Content Index'!$A:$K,E$1,FALSE),VLOOKUP($A93,'GRI Content Index'!$A:$K,E$1+5,FALSE))</f>
        <v>"Climate and Energy" tab</v>
      </c>
    </row>
    <row r="94" spans="1:5" s="333" customFormat="1" ht="33.75" x14ac:dyDescent="0.25">
      <c r="A94" s="356" t="s">
        <v>2567</v>
      </c>
      <c r="B94" s="389"/>
      <c r="C94" s="363" t="str">
        <f>IF(Content!$D$6=1,VLOOKUP($A94,'GRI Content Index'!$A:$K,C$1,FALSE),VLOOKUP($A94,'GRI Content Index'!$A:$K,C$1+5,FALSE))</f>
        <v>305-4 GHG emissions intensity</v>
      </c>
      <c r="D94" s="363" t="str">
        <f>IF(Content!$D$6=1,VLOOKUP($A94,'GRI Content Index'!$A:$K,D$1,FALSE),VLOOKUP($A94,'GRI Content Index'!$A:$K,D$1+5,FALSE))</f>
        <v>Climate and Energy, p. 59;
Sustainability data, GHG emissions, p. 185</v>
      </c>
      <c r="E94" s="372" t="str">
        <f>IF(Content!$D$6=1,VLOOKUP($A94,'GRI Content Index'!$A:$K,E$1,FALSE),VLOOKUP($A94,'GRI Content Index'!$A:$K,E$1+5,FALSE))</f>
        <v>"Climate and Energy" tab</v>
      </c>
    </row>
    <row r="95" spans="1:5" s="333" customFormat="1" ht="22.5" x14ac:dyDescent="0.25">
      <c r="A95" s="356" t="s">
        <v>2568</v>
      </c>
      <c r="B95" s="389"/>
      <c r="C95" s="363" t="str">
        <f>IF(Content!$D$6=1,VLOOKUP($A95,'GRI Content Index'!$A:$K,C$1,FALSE),VLOOKUP($A95,'GRI Content Index'!$A:$K,C$1+5,FALSE))</f>
        <v>305-5 Reduction of GHG emissions</v>
      </c>
      <c r="D95" s="363" t="str">
        <f>IF(Content!$D$6=1,VLOOKUP($A95,'GRI Content Index'!$A:$K,D$1,FALSE),VLOOKUP($A95,'GRI Content Index'!$A:$K,D$1+5,FALSE))</f>
        <v>Climate and Energy, p. 59;
Sustainability data, GHG emissions, p. 185</v>
      </c>
      <c r="E95" s="372" t="str">
        <f>IF(Content!$D$6=1,VLOOKUP($A95,'GRI Content Index'!$A:$K,E$1,FALSE),VLOOKUP($A95,'GRI Content Index'!$A:$K,E$1+5,FALSE))</f>
        <v>"Climate and Energy" tab</v>
      </c>
    </row>
    <row r="96" spans="1:5" s="333" customFormat="1" ht="15" customHeight="1" x14ac:dyDescent="0.25">
      <c r="A96" s="356" t="s">
        <v>2569</v>
      </c>
      <c r="B96" s="389"/>
      <c r="C96" s="389" t="str">
        <f>IF(Content!$D$6=1,VLOOKUP($A96,'GRI Content Index'!$A:$K,C$1,FALSE),VLOOKUP($A96,'GRI Content Index'!$A:$K,C$1+5,FALSE))</f>
        <v>305-6 Emissions of ozone-depleting substances (ODS)</v>
      </c>
      <c r="D96" s="389" t="str">
        <f>IF(Content!$D$6=1,VLOOKUP($A96,'GRI Content Index'!$A:$K,D$1,FALSE),VLOOKUP($A96,'GRI Content Index'!$A:$K,D$1+5,FALSE))</f>
        <v>Zero (both in Kazakhstan and Group-wide)</v>
      </c>
      <c r="E96" s="372" t="str">
        <f>IF(Content!$D$6=1,VLOOKUP($A96,'GRI Content Index'!$A:$K,E$1,FALSE),VLOOKUP($A96,'GRI Content Index'!$A:$K,E$1+5,FALSE))</f>
        <v>"Environment" tab</v>
      </c>
    </row>
    <row r="97" spans="1:5" s="333" customFormat="1" ht="15" customHeight="1" x14ac:dyDescent="0.25">
      <c r="A97" s="356" t="s">
        <v>2570</v>
      </c>
      <c r="B97" s="389"/>
      <c r="C97" s="389"/>
      <c r="D97" s="389"/>
      <c r="E97" s="372" t="str">
        <f>IF(Content!$D$6=1,VLOOKUP($A97,'GRI Content Index'!$A:$K,E$1,FALSE),VLOOKUP($A97,'GRI Content Index'!$A:$K,E$1+5,FALSE))</f>
        <v>"Site level" tab</v>
      </c>
    </row>
    <row r="98" spans="1:5" s="333" customFormat="1" ht="20.25" customHeight="1" x14ac:dyDescent="0.25">
      <c r="A98" s="356" t="s">
        <v>2571</v>
      </c>
      <c r="B98" s="389"/>
      <c r="C98" s="389" t="str">
        <f>IF(Content!$D$6=1,VLOOKUP($A98,'GRI Content Index'!$A:$K,C$1,FALSE),VLOOKUP($A98,'GRI Content Index'!$A:$K,C$1+5,FALSE))</f>
        <v>305-7 Nitrogen oxides (NOₓ), sulfur oxides (SOₓ), and other significant air emissions</v>
      </c>
      <c r="D98" s="389" t="str">
        <f>IF(Content!$D$6=1,VLOOKUP($A98,'GRI Content Index'!$A:$K,D$1,FALSE),VLOOKUP($A98,'GRI Content Index'!$A:$K,D$1+5,FALSE))</f>
        <v>Environment. Air emissions, p. 55;
Sustainability data. Air quality, p.183</v>
      </c>
      <c r="E98" s="372" t="str">
        <f>IF(Content!$D$6=1,VLOOKUP($A98,'GRI Content Index'!$A:$K,E$1,FALSE),VLOOKUP($A98,'GRI Content Index'!$A:$K,E$1+5,FALSE))</f>
        <v>"Environment" tab</v>
      </c>
    </row>
    <row r="99" spans="1:5" s="333" customFormat="1" ht="20.25" customHeight="1" x14ac:dyDescent="0.25">
      <c r="A99" s="356" t="s">
        <v>2572</v>
      </c>
      <c r="B99" s="388"/>
      <c r="C99" s="388"/>
      <c r="D99" s="388"/>
      <c r="E99" s="371" t="str">
        <f>IF(Content!$D$6=1,VLOOKUP($A99,'GRI Content Index'!$A:$K,E$1,FALSE),VLOOKUP($A99,'GRI Content Index'!$A:$K,E$1+5,FALSE))</f>
        <v>"Site level" tab</v>
      </c>
    </row>
    <row r="100" spans="1:5" s="333" customFormat="1" x14ac:dyDescent="0.25">
      <c r="A100" s="356" t="s">
        <v>2573</v>
      </c>
      <c r="B100" s="393" t="str">
        <f>IF(Content!$D$6=1,VLOOKUP($A100,'GRI Content Index'!$A:$K,B$1,FALSE),VLOOKUP($A100,'GRI Content Index'!$A:$K,B$1+5,FALSE))</f>
        <v>GRI 306: Waste 2020</v>
      </c>
      <c r="C100" s="361" t="str">
        <f>IF(Content!$D$6=1,VLOOKUP($A100,'GRI Content Index'!$A:$K,C$1,FALSE),VLOOKUP($A100,'GRI Content Index'!$A:$K,C$1+5,FALSE))</f>
        <v>3-3 Management of material topics</v>
      </c>
      <c r="D100" s="361" t="str">
        <f>IF(Content!$D$6=1,VLOOKUP($A100,'GRI Content Index'!$A:$K,D$1,FALSE),VLOOKUP($A100,'GRI Content Index'!$A:$K,D$1+5,FALSE))</f>
        <v>Environment. Waste management, p. 52-53</v>
      </c>
      <c r="E100" s="366" t="str">
        <f>IF(Content!$D$6=1,VLOOKUP($A100,'GRI Content Index'!$A:$K,E$1,FALSE),VLOOKUP($A100,'GRI Content Index'!$A:$K,E$1+5,FALSE))</f>
        <v>-</v>
      </c>
    </row>
    <row r="101" spans="1:5" s="333" customFormat="1" ht="33.75" x14ac:dyDescent="0.25">
      <c r="A101" s="356" t="s">
        <v>2574</v>
      </c>
      <c r="B101" s="394"/>
      <c r="C101" s="363" t="str">
        <f>IF(Content!$D$6=1,VLOOKUP($A101,'GRI Content Index'!$A:$K,C$1,FALSE),VLOOKUP($A101,'GRI Content Index'!$A:$K,C$1+5,FALSE))</f>
        <v>306-1 Waste generation and significant waste-related impacts</v>
      </c>
      <c r="D101" s="363" t="str">
        <f>IF(Content!$D$6=1,VLOOKUP($A101,'GRI Content Index'!$A:$K,D$1,FALSE),VLOOKUP($A101,'GRI Content Index'!$A:$K,D$1+5,FALSE))</f>
        <v>Environment. Waste management, p. 52-53;
Sustainability data. Waste management, p. 182-183</v>
      </c>
      <c r="E101" s="367" t="str">
        <f>IF(Content!$D$6=1,VLOOKUP($A101,'GRI Content Index'!$A:$K,E$1,FALSE),VLOOKUP($A101,'GRI Content Index'!$A:$K,E$1+5,FALSE))</f>
        <v>-</v>
      </c>
    </row>
    <row r="102" spans="1:5" s="333" customFormat="1" ht="22.5" x14ac:dyDescent="0.25">
      <c r="A102" s="356" t="s">
        <v>2575</v>
      </c>
      <c r="B102" s="394"/>
      <c r="C102" s="363" t="str">
        <f>IF(Content!$D$6=1,VLOOKUP($A102,'GRI Content Index'!$A:$K,C$1,FALSE),VLOOKUP($A102,'GRI Content Index'!$A:$K,C$1+5,FALSE))</f>
        <v>306-2 Management of significant waste-related impacts</v>
      </c>
      <c r="D102" s="363" t="str">
        <f>IF(Content!$D$6=1,VLOOKUP($A102,'GRI Content Index'!$A:$K,D$1,FALSE),VLOOKUP($A102,'GRI Content Index'!$A:$K,D$1+5,FALSE))</f>
        <v>Environment. Waste management, p. 52-53</v>
      </c>
      <c r="E102" s="367" t="str">
        <f>IF(Content!$D$6=1,VLOOKUP($A102,'GRI Content Index'!$A:$K,E$1,FALSE),VLOOKUP($A102,'GRI Content Index'!$A:$K,E$1+5,FALSE))</f>
        <v>-</v>
      </c>
    </row>
    <row r="103" spans="1:5" s="333" customFormat="1" x14ac:dyDescent="0.25">
      <c r="A103" s="356" t="s">
        <v>2576</v>
      </c>
      <c r="B103" s="394"/>
      <c r="C103" s="389" t="str">
        <f>IF(Content!$D$6=1,VLOOKUP($A103,'GRI Content Index'!$A:$K,C$1,FALSE),VLOOKUP($A103,'GRI Content Index'!$A:$K,C$1+5,FALSE))</f>
        <v>306-3 Waste generated</v>
      </c>
      <c r="D103" s="389" t="str">
        <f>IF(Content!$D$6=1,VLOOKUP($A103,'GRI Content Index'!$A:$K,D$1,FALSE),VLOOKUP($A103,'GRI Content Index'!$A:$K,D$1+5,FALSE))</f>
        <v>Sustainability data. Waste management, p. 182-183</v>
      </c>
      <c r="E103" s="372" t="str">
        <f>IF(Content!$D$6=1,VLOOKUP($A103,'GRI Content Index'!$A:$K,E$1,FALSE),VLOOKUP($A103,'GRI Content Index'!$A:$K,E$1+5,FALSE))</f>
        <v>"Environment" tab</v>
      </c>
    </row>
    <row r="104" spans="1:5" s="333" customFormat="1" x14ac:dyDescent="0.25">
      <c r="A104" s="356" t="s">
        <v>2577</v>
      </c>
      <c r="B104" s="394"/>
      <c r="C104" s="389"/>
      <c r="D104" s="389"/>
      <c r="E104" s="372" t="str">
        <f>IF(Content!$D$6=1,VLOOKUP($A104,'GRI Content Index'!$A:$K,E$1,FALSE),VLOOKUP($A104,'GRI Content Index'!$A:$K,E$1+5,FALSE))</f>
        <v>"Site level" tab</v>
      </c>
    </row>
    <row r="105" spans="1:5" s="333" customFormat="1" x14ac:dyDescent="0.25">
      <c r="A105" s="356" t="s">
        <v>2578</v>
      </c>
      <c r="B105" s="394"/>
      <c r="C105" s="389" t="str">
        <f>IF(Content!$D$6=1,VLOOKUP($A105,'GRI Content Index'!$A:$K,C$1,FALSE),VLOOKUP($A105,'GRI Content Index'!$A:$K,C$1+5,FALSE))</f>
        <v>306-4 Waste diverted from disposal</v>
      </c>
      <c r="D105" s="389" t="str">
        <f>IF(Content!$D$6=1,VLOOKUP($A105,'GRI Content Index'!$A:$K,D$1,FALSE),VLOOKUP($A105,'GRI Content Index'!$A:$K,D$1+5,FALSE))</f>
        <v>Sustainability data. Waste management, p. 182-183</v>
      </c>
      <c r="E105" s="372" t="str">
        <f>IF(Content!$D$6=1,VLOOKUP($A105,'GRI Content Index'!$A:$K,E$1,FALSE),VLOOKUP($A105,'GRI Content Index'!$A:$K,E$1+5,FALSE))</f>
        <v>"Environment" tab</v>
      </c>
    </row>
    <row r="106" spans="1:5" s="333" customFormat="1" x14ac:dyDescent="0.25">
      <c r="A106" s="356" t="s">
        <v>2579</v>
      </c>
      <c r="B106" s="394"/>
      <c r="C106" s="389"/>
      <c r="D106" s="389"/>
      <c r="E106" s="372" t="str">
        <f>IF(Content!$D$6=1,VLOOKUP($A106,'GRI Content Index'!$A:$K,E$1,FALSE),VLOOKUP($A106,'GRI Content Index'!$A:$K,E$1+5,FALSE))</f>
        <v>"Site level" tab</v>
      </c>
    </row>
    <row r="107" spans="1:5" s="333" customFormat="1" ht="22.5" x14ac:dyDescent="0.25">
      <c r="A107" s="356" t="s">
        <v>2580</v>
      </c>
      <c r="B107" s="395"/>
      <c r="C107" s="362" t="str">
        <f>IF(Content!$D$6=1,VLOOKUP($A107,'GRI Content Index'!$A:$K,C$1,FALSE),VLOOKUP($A107,'GRI Content Index'!$A:$K,C$1+5,FALSE))</f>
        <v>306-5 Waste directed to disposal</v>
      </c>
      <c r="D107" s="362" t="str">
        <f>IF(Content!$D$6=1,VLOOKUP($A107,'GRI Content Index'!$A:$K,D$1,FALSE),VLOOKUP($A107,'GRI Content Index'!$A:$K,D$1+5,FALSE))</f>
        <v>Sustainability data. Waste management, p. 182-183</v>
      </c>
      <c r="E107" s="371" t="str">
        <f>IF(Content!$D$6=1,VLOOKUP($A107,'GRI Content Index'!$A:$K,E$1,FALSE),VLOOKUP($A107,'GRI Content Index'!$A:$K,E$1+5,FALSE))</f>
        <v>"Environment" tab</v>
      </c>
    </row>
    <row r="108" spans="1:5" s="333" customFormat="1" x14ac:dyDescent="0.25">
      <c r="A108" s="356" t="s">
        <v>2581</v>
      </c>
      <c r="B108" s="387" t="str">
        <f>IF(Content!$D$6=1,VLOOKUP($A108,'GRI Content Index'!$A:$K,B$1,FALSE),VLOOKUP($A108,'GRI Content Index'!$A:$K,B$1+5,FALSE))</f>
        <v>GRI 308: Supplier Environmental Assessment 2016</v>
      </c>
      <c r="C108" s="361" t="str">
        <f>IF(Content!$D$6=1,VLOOKUP($A108,'GRI Content Index'!$A:$K,C$1,FALSE),VLOOKUP($A108,'GRI Content Index'!$A:$K,C$1+5,FALSE))</f>
        <v>3-3 Management of material topics</v>
      </c>
      <c r="D108" s="361" t="str">
        <f>IF(Content!$D$6=1,VLOOKUP($A108,'GRI Content Index'!$A:$K,D$1,FALSE),VLOOKUP($A108,'GRI Content Index'!$A:$K,D$1+5,FALSE))</f>
        <v>Environment. Our approach, p. 51</v>
      </c>
      <c r="E108" s="373" t="str">
        <f>IF(Content!$D$6=1,VLOOKUP($A108,'GRI Content Index'!$A:$K,E$1,FALSE),VLOOKUP($A108,'GRI Content Index'!$A:$K,E$1+5,FALSE))</f>
        <v>"Governance and Ethics" tab</v>
      </c>
    </row>
    <row r="109" spans="1:5" s="333" customFormat="1" x14ac:dyDescent="0.25">
      <c r="A109" s="356" t="s">
        <v>2582</v>
      </c>
      <c r="B109" s="389"/>
      <c r="C109" s="363" t="str">
        <f>IF(Content!$D$6=1,VLOOKUP($A109,'GRI Content Index'!$A:$K,C$1,FALSE),VLOOKUP($A109,'GRI Content Index'!$A:$K,C$1+5,FALSE))</f>
        <v>308-1 New suppliers that were screened using environmental criteria</v>
      </c>
      <c r="D109" s="363" t="str">
        <f>IF(Content!$D$6=1,VLOOKUP($A109,'GRI Content Index'!$A:$K,D$1,FALSE),VLOOKUP($A109,'GRI Content Index'!$A:$K,D$1+5,FALSE))</f>
        <v>Environment. Our approach, p. 51</v>
      </c>
      <c r="E109" s="367" t="str">
        <f>IF(Content!$D$6=1,VLOOKUP($A109,'GRI Content Index'!$A:$K,E$1,FALSE),VLOOKUP($A109,'GRI Content Index'!$A:$K,E$1+5,FALSE))</f>
        <v>-</v>
      </c>
    </row>
    <row r="110" spans="1:5" s="333" customFormat="1" ht="22.5" x14ac:dyDescent="0.25">
      <c r="A110" s="356" t="s">
        <v>2583</v>
      </c>
      <c r="B110" s="388"/>
      <c r="C110" s="362" t="str">
        <f>IF(Content!$D$6=1,VLOOKUP($A110,'GRI Content Index'!$A:$K,C$1,FALSE),VLOOKUP($A110,'GRI Content Index'!$A:$K,C$1+5,FALSE))</f>
        <v>308-2 Negative environmental impacts in the supply chain and actions taken</v>
      </c>
      <c r="D110" s="362" t="str">
        <f>IF(Content!$D$6=1,VLOOKUP($A110,'GRI Content Index'!$A:$K,D$1,FALSE),VLOOKUP($A110,'GRI Content Index'!$A:$K,D$1+5,FALSE))</f>
        <v>Environment. Our approach, p. 50-51;
Environment. Cyanide management, p. 53</v>
      </c>
      <c r="E110" s="368" t="str">
        <f>IF(Content!$D$6=1,VLOOKUP($A110,'GRI Content Index'!$A:$K,E$1,FALSE),VLOOKUP($A110,'GRI Content Index'!$A:$K,E$1+5,FALSE))</f>
        <v>-</v>
      </c>
    </row>
    <row r="111" spans="1:5" s="333" customFormat="1" x14ac:dyDescent="0.25">
      <c r="A111" s="356" t="s">
        <v>2584</v>
      </c>
      <c r="B111" s="390" t="str">
        <f>IF(Content!$D$6=1,VLOOKUP($A111,'GRI Content Index'!$A:$K,B$1,FALSE),VLOOKUP($A111,'GRI Content Index'!$A:$K,B$1+5,FALSE))</f>
        <v>GRI 401: Employment 2016</v>
      </c>
      <c r="C111" s="361" t="str">
        <f>IF(Content!$D$6=1,VLOOKUP($A111,'GRI Content Index'!$A:$K,C$1,FALSE),VLOOKUP($A111,'GRI Content Index'!$A:$K,C$1+5,FALSE))</f>
        <v>3-3 Management of material topics</v>
      </c>
      <c r="D111" s="361" t="str">
        <f>IF(Content!$D$6=1,VLOOKUP($A111,'GRI Content Index'!$A:$K,D$1,FALSE),VLOOKUP($A111,'GRI Content Index'!$A:$K,D$1+5,FALSE))</f>
        <v>Employees. Our approach, p. 46</v>
      </c>
      <c r="E111" s="366" t="str">
        <f>IF(Content!$D$6=1,VLOOKUP($A111,'GRI Content Index'!$A:$K,E$1,FALSE),VLOOKUP($A111,'GRI Content Index'!$A:$K,E$1+5,FALSE))</f>
        <v>-</v>
      </c>
    </row>
    <row r="112" spans="1:5" s="333" customFormat="1" ht="36" customHeight="1" x14ac:dyDescent="0.25">
      <c r="A112" s="356" t="s">
        <v>2585</v>
      </c>
      <c r="B112" s="391"/>
      <c r="C112" s="363" t="str">
        <f>IF(Content!$D$6=1,VLOOKUP($A112,'GRI Content Index'!$A:$K,C$1,FALSE),VLOOKUP($A112,'GRI Content Index'!$A:$K,C$1+5,FALSE))</f>
        <v>401-1 New employee hires and employee turnover</v>
      </c>
      <c r="D112" s="363" t="str">
        <f>IF(Content!$D$6=1,VLOOKUP($A112,'GRI Content Index'!$A:$K,D$1,FALSE),VLOOKUP($A112,'GRI Content Index'!$A:$K,D$1+5,FALSE))</f>
        <v>Employees. Headcount and turnover, p. 49;
Sustainability data. People, p. 178-179</v>
      </c>
      <c r="E112" s="372" t="str">
        <f>IF(Content!$D$6=1,VLOOKUP($A112,'GRI Content Index'!$A:$K,E$1,FALSE),VLOOKUP($A112,'GRI Content Index'!$A:$K,E$1+5,FALSE))</f>
        <v>"People" tab</v>
      </c>
    </row>
    <row r="113" spans="1:5" s="333" customFormat="1" ht="22.5" x14ac:dyDescent="0.25">
      <c r="A113" s="356" t="s">
        <v>2586</v>
      </c>
      <c r="B113" s="391"/>
      <c r="C113" s="363" t="str">
        <f>IF(Content!$D$6=1,VLOOKUP($A113,'GRI Content Index'!$A:$K,C$1,FALSE),VLOOKUP($A113,'GRI Content Index'!$A:$K,C$1+5,FALSE))</f>
        <v>401-2 Benefits provided to full-time employees that are not provided to temporary or part-time employees</v>
      </c>
      <c r="D113" s="363" t="str">
        <f>IF(Content!$D$6=1,VLOOKUP($A113,'GRI Content Index'!$A:$K,D$1,FALSE),VLOOKUP($A113,'GRI Content Index'!$A:$K,D$1+5,FALSE))</f>
        <v>No such benefits (both in Kazakhstan and Group-wide)</v>
      </c>
      <c r="E113" s="367" t="str">
        <f>IF(Content!$D$6=1,VLOOKUP($A113,'GRI Content Index'!$A:$K,E$1,FALSE),VLOOKUP($A113,'GRI Content Index'!$A:$K,E$1+5,FALSE))</f>
        <v>-</v>
      </c>
    </row>
    <row r="114" spans="1:5" s="333" customFormat="1" x14ac:dyDescent="0.25">
      <c r="A114" s="356" t="s">
        <v>2587</v>
      </c>
      <c r="B114" s="392"/>
      <c r="C114" s="362" t="str">
        <f>IF(Content!$D$6=1,VLOOKUP($A114,'GRI Content Index'!$A:$K,C$1,FALSE),VLOOKUP($A114,'GRI Content Index'!$A:$K,C$1+5,FALSE))</f>
        <v>401-3 Parental leave</v>
      </c>
      <c r="D114" s="362" t="str">
        <f>IF(Content!$D$6=1,VLOOKUP($A114,'GRI Content Index'!$A:$K,D$1,FALSE),VLOOKUP($A114,'GRI Content Index'!$A:$K,D$1+5,FALSE))</f>
        <v>Sustainability data. People, p. 179</v>
      </c>
      <c r="E114" s="371" t="str">
        <f>IF(Content!$D$6=1,VLOOKUP($A114,'GRI Content Index'!$A:$K,E$1,FALSE),VLOOKUP($A114,'GRI Content Index'!$A:$K,E$1+5,FALSE))</f>
        <v>"People" tab</v>
      </c>
    </row>
    <row r="115" spans="1:5" s="333" customFormat="1" x14ac:dyDescent="0.25">
      <c r="A115" s="356" t="s">
        <v>2588</v>
      </c>
      <c r="B115" s="387" t="str">
        <f>IF(Content!$D$6=1,VLOOKUP($A115,'GRI Content Index'!$A:$K,B$1,FALSE),VLOOKUP($A115,'GRI Content Index'!$A:$K,B$1+5,FALSE))</f>
        <v>GRI 402: Labor/Management Relations 2016</v>
      </c>
      <c r="C115" s="361" t="str">
        <f>IF(Content!$D$6=1,VLOOKUP($A115,'GRI Content Index'!$A:$K,C$1,FALSE),VLOOKUP($A115,'GRI Content Index'!$A:$K,C$1+5,FALSE))</f>
        <v>3-3 Management of material topics</v>
      </c>
      <c r="D115" s="361" t="str">
        <f>IF(Content!$D$6=1,VLOOKUP($A115,'GRI Content Index'!$A:$K,D$1,FALSE),VLOOKUP($A115,'GRI Content Index'!$A:$K,D$1+5,FALSE))</f>
        <v>Employees. Our approach, p. 46</v>
      </c>
      <c r="E115" s="361" t="str">
        <f>IF(Content!$D$6=1,VLOOKUP($A115,'GRI Content Index'!$A:$K,E$1,FALSE),VLOOKUP($A115,'GRI Content Index'!$A:$K,E$1+5,FALSE))</f>
        <v>-</v>
      </c>
    </row>
    <row r="116" spans="1:5" s="333" customFormat="1" ht="45" x14ac:dyDescent="0.25">
      <c r="A116" s="356" t="s">
        <v>2589</v>
      </c>
      <c r="B116" s="388"/>
      <c r="C116" s="362" t="str">
        <f>IF(Content!$D$6=1,VLOOKUP($A116,'GRI Content Index'!$A:$K,C$1,FALSE),VLOOKUP($A116,'GRI Content Index'!$A:$K,C$1+5,FALSE))</f>
        <v>402-1 Minimum notice periods regarding operational changes</v>
      </c>
      <c r="D116" s="362" t="str">
        <f>IF(Content!$D$6=1,VLOOKUP($A116,'GRI Content Index'!$A:$K,D$1,FALSE),VLOOKUP($A116,'GRI Content Index'!$A:$K,D$1+5,FALSE))</f>
        <v>The Company fully complies with the legislation regarding timely notification of employees about possible operational changes. See also Employment and Labour Corporate Standard available on the website.</v>
      </c>
      <c r="E116" s="362" t="str">
        <f>IF(Content!$D$6=1,VLOOKUP($A116,'GRI Content Index'!$A:$K,E$1,FALSE),VLOOKUP($A116,'GRI Content Index'!$A:$K,E$1+5,FALSE))</f>
        <v>-</v>
      </c>
    </row>
    <row r="117" spans="1:5" s="333" customFormat="1" ht="22.5" x14ac:dyDescent="0.25">
      <c r="A117" s="356" t="s">
        <v>2590</v>
      </c>
      <c r="B117" s="387" t="str">
        <f>IF(Content!$D$6=1,VLOOKUP($A117,'GRI Content Index'!$A:$K,B$1,FALSE),VLOOKUP($A117,'GRI Content Index'!$A:$K,B$1+5,FALSE))</f>
        <v>GRI 403: Occupational Health and Safety 2018</v>
      </c>
      <c r="C117" s="361" t="str">
        <f>IF(Content!$D$6=1,VLOOKUP($A117,'GRI Content Index'!$A:$K,C$1,FALSE),VLOOKUP($A117,'GRI Content Index'!$A:$K,C$1+5,FALSE))</f>
        <v>3-3 Management of material topics</v>
      </c>
      <c r="D117" s="361" t="str">
        <f>IF(Content!$D$6=1,VLOOKUP($A117,'GRI Content Index'!$A:$K,D$1,FALSE),VLOOKUP($A117,'GRI Content Index'!$A:$K,D$1+5,FALSE))</f>
        <v>Health and safety. Our approach, p. 42-45</v>
      </c>
      <c r="E117" s="361" t="str">
        <f>IF(Content!$D$6=1,VLOOKUP($A117,'GRI Content Index'!$A:$K,E$1,FALSE),VLOOKUP($A117,'GRI Content Index'!$A:$K,E$1+5,FALSE))</f>
        <v>-</v>
      </c>
    </row>
    <row r="118" spans="1:5" s="333" customFormat="1" ht="22.5" x14ac:dyDescent="0.25">
      <c r="A118" s="356" t="s">
        <v>2591</v>
      </c>
      <c r="B118" s="389"/>
      <c r="C118" s="363" t="str">
        <f>IF(Content!$D$6=1,VLOOKUP($A118,'GRI Content Index'!$A:$K,C$1,FALSE),VLOOKUP($A118,'GRI Content Index'!$A:$K,C$1+5,FALSE))</f>
        <v>403-1 Occupational health and safety management system</v>
      </c>
      <c r="D118" s="363" t="str">
        <f>IF(Content!$D$6=1,VLOOKUP($A118,'GRI Content Index'!$A:$K,D$1,FALSE),VLOOKUP($A118,'GRI Content Index'!$A:$K,D$1+5,FALSE))</f>
        <v>Health and safety, p. 42-45</v>
      </c>
      <c r="E118" s="363" t="str">
        <f>IF(Content!$D$6=1,VLOOKUP($A118,'GRI Content Index'!$A:$K,E$1,FALSE),VLOOKUP($A118,'GRI Content Index'!$A:$K,E$1+5,FALSE))</f>
        <v>-</v>
      </c>
    </row>
    <row r="119" spans="1:5" s="333" customFormat="1" ht="22.5" x14ac:dyDescent="0.25">
      <c r="A119" s="356" t="s">
        <v>2592</v>
      </c>
      <c r="B119" s="389"/>
      <c r="C119" s="363" t="str">
        <f>IF(Content!$D$6=1,VLOOKUP($A119,'GRI Content Index'!$A:$K,C$1,FALSE),VLOOKUP($A119,'GRI Content Index'!$A:$K,C$1+5,FALSE))</f>
        <v>403-2 Hazard identification, risk assessment, and incident investigation</v>
      </c>
      <c r="D119" s="363" t="str">
        <f>IF(Content!$D$6=1,VLOOKUP($A119,'GRI Content Index'!$A:$K,D$1,FALSE),VLOOKUP($A119,'GRI Content Index'!$A:$K,D$1+5,FALSE))</f>
        <v>Health and safety. Risk assessment and mitigation, p. 42-43</v>
      </c>
      <c r="E119" s="367" t="str">
        <f>IF(Content!$D$6=1,VLOOKUP($A119,'GRI Content Index'!$A:$K,E$1,FALSE),VLOOKUP($A119,'GRI Content Index'!$A:$K,E$1+5,FALSE))</f>
        <v>-</v>
      </c>
    </row>
    <row r="120" spans="1:5" s="333" customFormat="1" ht="22.5" x14ac:dyDescent="0.25">
      <c r="A120" s="356" t="s">
        <v>2593</v>
      </c>
      <c r="B120" s="389"/>
      <c r="C120" s="363" t="str">
        <f>IF(Content!$D$6=1,VLOOKUP($A120,'GRI Content Index'!$A:$K,C$1,FALSE),VLOOKUP($A120,'GRI Content Index'!$A:$K,C$1+5,FALSE))</f>
        <v>403-3 Occupational health services</v>
      </c>
      <c r="D120" s="363" t="str">
        <f>IF(Content!$D$6=1,VLOOKUP($A120,'GRI Content Index'!$A:$K,D$1,FALSE),VLOOKUP($A120,'GRI Content Index'!$A:$K,D$1+5,FALSE))</f>
        <v>Health and safety. Health and well-being, p. 45</v>
      </c>
      <c r="E120" s="367" t="str">
        <f>IF(Content!$D$6=1,VLOOKUP($A120,'GRI Content Index'!$A:$K,E$1,FALSE),VLOOKUP($A120,'GRI Content Index'!$A:$K,E$1+5,FALSE))</f>
        <v>-</v>
      </c>
    </row>
    <row r="121" spans="1:5" s="333" customFormat="1" ht="33.75" x14ac:dyDescent="0.25">
      <c r="A121" s="356" t="s">
        <v>2594</v>
      </c>
      <c r="B121" s="389"/>
      <c r="C121" s="363" t="str">
        <f>IF(Content!$D$6=1,VLOOKUP($A121,'GRI Content Index'!$A:$K,C$1,FALSE),VLOOKUP($A121,'GRI Content Index'!$A:$K,C$1+5,FALSE))</f>
        <v>403-4 Worker participation, consultation, and communication on occupational health and safety</v>
      </c>
      <c r="D121" s="363" t="str">
        <f>IF(Content!$D$6=1,VLOOKUP($A121,'GRI Content Index'!$A:$K,D$1,FALSE),VLOOKUP($A121,'GRI Content Index'!$A:$K,D$1+5,FALSE))</f>
        <v>Health and safety. Workers engagement and safety culture, p. 44</v>
      </c>
      <c r="E121" s="372" t="str">
        <f>IF(Content!$D$6=1,VLOOKUP($A121,'GRI Content Index'!$A:$K,E$1,FALSE),VLOOKUP($A121,'GRI Content Index'!$A:$K,E$1+5,FALSE))</f>
        <v>"People" tab</v>
      </c>
    </row>
    <row r="122" spans="1:5" s="333" customFormat="1" ht="22.5" x14ac:dyDescent="0.25">
      <c r="A122" s="356" t="s">
        <v>2595</v>
      </c>
      <c r="B122" s="389"/>
      <c r="C122" s="363" t="str">
        <f>IF(Content!$D$6=1,VLOOKUP($A122,'GRI Content Index'!$A:$K,C$1,FALSE),VLOOKUP($A122,'GRI Content Index'!$A:$K,C$1+5,FALSE))</f>
        <v>403-5 Worker training on occupational health and safety</v>
      </c>
      <c r="D122" s="363" t="str">
        <f>IF(Content!$D$6=1,VLOOKUP($A122,'GRI Content Index'!$A:$K,D$1,FALSE),VLOOKUP($A122,'GRI Content Index'!$A:$K,D$1+5,FALSE))</f>
        <v>Health and safety. Workers engagement and safety culture, p. 44</v>
      </c>
      <c r="E122" s="372" t="str">
        <f>IF(Content!$D$6=1,VLOOKUP($A122,'GRI Content Index'!$A:$K,E$1,FALSE),VLOOKUP($A122,'GRI Content Index'!$A:$K,E$1+5,FALSE))</f>
        <v>"People" tab</v>
      </c>
    </row>
    <row r="123" spans="1:5" s="333" customFormat="1" ht="22.5" x14ac:dyDescent="0.25">
      <c r="A123" s="356" t="s">
        <v>2596</v>
      </c>
      <c r="B123" s="389"/>
      <c r="C123" s="363" t="str">
        <f>IF(Content!$D$6=1,VLOOKUP($A123,'GRI Content Index'!$A:$K,C$1,FALSE),VLOOKUP($A123,'GRI Content Index'!$A:$K,C$1+5,FALSE))</f>
        <v>403-6 Promotion of worker health</v>
      </c>
      <c r="D123" s="363" t="str">
        <f>IF(Content!$D$6=1,VLOOKUP($A123,'GRI Content Index'!$A:$K,D$1,FALSE),VLOOKUP($A123,'GRI Content Index'!$A:$K,D$1+5,FALSE))</f>
        <v>Health and safety. Health and well-being, p. 45</v>
      </c>
      <c r="E123" s="367" t="str">
        <f>IF(Content!$D$6=1,VLOOKUP($A123,'GRI Content Index'!$A:$K,E$1,FALSE),VLOOKUP($A123,'GRI Content Index'!$A:$K,E$1+5,FALSE))</f>
        <v>-</v>
      </c>
    </row>
    <row r="124" spans="1:5" s="333" customFormat="1" ht="33.75" x14ac:dyDescent="0.25">
      <c r="A124" s="356" t="s">
        <v>2597</v>
      </c>
      <c r="B124" s="389"/>
      <c r="C124" s="363" t="str">
        <f>IF(Content!$D$6=1,VLOOKUP($A124,'GRI Content Index'!$A:$K,C$1,FALSE),VLOOKUP($A124,'GRI Content Index'!$A:$K,C$1+5,FALSE))</f>
        <v>403-7 Prevention and mitigation of occupational health and safety impacts directly linked by business relationships</v>
      </c>
      <c r="D124" s="363" t="str">
        <f>IF(Content!$D$6=1,VLOOKUP($A124,'GRI Content Index'!$A:$K,D$1,FALSE),VLOOKUP($A124,'GRI Content Index'!$A:$K,D$1+5,FALSE))</f>
        <v>Health and safety, p. 42-45;
Risk management. Health and safety risk, p. 75</v>
      </c>
      <c r="E124" s="367" t="str">
        <f>IF(Content!$D$6=1,VLOOKUP($A124,'GRI Content Index'!$A:$K,E$1,FALSE),VLOOKUP($A124,'GRI Content Index'!$A:$K,E$1+5,FALSE))</f>
        <v>-</v>
      </c>
    </row>
    <row r="125" spans="1:5" s="333" customFormat="1" ht="22.5" x14ac:dyDescent="0.25">
      <c r="A125" s="356" t="s">
        <v>2598</v>
      </c>
      <c r="B125" s="389"/>
      <c r="C125" s="363" t="str">
        <f>IF(Content!$D$6=1,VLOOKUP($A125,'GRI Content Index'!$A:$K,C$1,FALSE),VLOOKUP($A125,'GRI Content Index'!$A:$K,C$1+5,FALSE))</f>
        <v>403-8 Workers covered by an occupational health and safety management system</v>
      </c>
      <c r="D125" s="363" t="str">
        <f>IF(Content!$D$6=1,VLOOKUP($A125,'GRI Content Index'!$A:$K,D$1,FALSE),VLOOKUP($A125,'GRI Content Index'!$A:$K,D$1+5,FALSE))</f>
        <v>Health and safety. Workers engagement and safety culture, p. 44</v>
      </c>
      <c r="E125" s="367" t="str">
        <f>IF(Content!$D$6=1,VLOOKUP($A125,'GRI Content Index'!$A:$K,E$1,FALSE),VLOOKUP($A125,'GRI Content Index'!$A:$K,E$1+5,FALSE))</f>
        <v>-</v>
      </c>
    </row>
    <row r="126" spans="1:5" s="333" customFormat="1" ht="24" customHeight="1" x14ac:dyDescent="0.25">
      <c r="A126" s="356" t="s">
        <v>2599</v>
      </c>
      <c r="B126" s="389"/>
      <c r="C126" s="389" t="str">
        <f>IF(Content!$D$6=1,VLOOKUP($A126,'GRI Content Index'!$A:$K,C$1,FALSE),VLOOKUP($A126,'GRI Content Index'!$A:$K,C$1+5,FALSE))</f>
        <v>403-9 Work-related injuries</v>
      </c>
      <c r="D126" s="389" t="str">
        <f>IF(Content!$D$6=1,VLOOKUP($A126,'GRI Content Index'!$A:$K,D$1,FALSE),VLOOKUP($A126,'GRI Content Index'!$A:$K,D$1+5,FALSE))</f>
        <v>Health and safety. Polymetal employees and Contractor employees health and safety, p. 44;
Sustainability data. Health and safety, p. 178</v>
      </c>
      <c r="E126" s="372" t="str">
        <f>IF(Content!$D$6=1,VLOOKUP($A126,'GRI Content Index'!$A:$K,E$1,FALSE),VLOOKUP($A126,'GRI Content Index'!$A:$K,E$1+5,FALSE))</f>
        <v>"H&amp;S" tab</v>
      </c>
    </row>
    <row r="127" spans="1:5" s="333" customFormat="1" ht="24" customHeight="1" x14ac:dyDescent="0.25">
      <c r="A127" s="356" t="s">
        <v>2600</v>
      </c>
      <c r="B127" s="389"/>
      <c r="C127" s="389"/>
      <c r="D127" s="389"/>
      <c r="E127" s="372" t="str">
        <f>IF(Content!$D$6=1,VLOOKUP($A127,'GRI Content Index'!$A:$K,E$1,FALSE),VLOOKUP($A127,'GRI Content Index'!$A:$K,E$1+5,FALSE))</f>
        <v>"Site level" tab</v>
      </c>
    </row>
    <row r="128" spans="1:5" s="333" customFormat="1" ht="24" customHeight="1" x14ac:dyDescent="0.25">
      <c r="A128" s="356" t="s">
        <v>2601</v>
      </c>
      <c r="B128" s="389"/>
      <c r="C128" s="389" t="str">
        <f>IF(Content!$D$6=1,VLOOKUP($A128,'GRI Content Index'!$A:$K,C$1,FALSE),VLOOKUP($A128,'GRI Content Index'!$A:$K,C$1+5,FALSE))</f>
        <v>403-10 Work-related ill health</v>
      </c>
      <c r="D128" s="389" t="str">
        <f>IF(Content!$D$6=1,VLOOKUP($A128,'GRI Content Index'!$A:$K,D$1,FALSE),VLOOKUP($A128,'GRI Content Index'!$A:$K,D$1+5,FALSE))</f>
        <v>Health and safety. Occupational health, p. 45;
Sustainability data. Health and safety, p. 178</v>
      </c>
      <c r="E128" s="372" t="str">
        <f>IF(Content!$D$6=1,VLOOKUP($A128,'GRI Content Index'!$A:$K,E$1,FALSE),VLOOKUP($A128,'GRI Content Index'!$A:$K,E$1+5,FALSE))</f>
        <v>"H&amp;S" tab</v>
      </c>
    </row>
    <row r="129" spans="1:5" s="333" customFormat="1" ht="24" customHeight="1" x14ac:dyDescent="0.25">
      <c r="A129" s="356" t="s">
        <v>2602</v>
      </c>
      <c r="B129" s="388"/>
      <c r="C129" s="388"/>
      <c r="D129" s="388"/>
      <c r="E129" s="371" t="str">
        <f>IF(Content!$D$6=1,VLOOKUP($A129,'GRI Content Index'!$A:$K,E$1,FALSE),VLOOKUP($A129,'GRI Content Index'!$A:$K,E$1+5,FALSE))</f>
        <v>"Site level" tab</v>
      </c>
    </row>
    <row r="130" spans="1:5" s="333" customFormat="1" ht="33.75" x14ac:dyDescent="0.25">
      <c r="A130" s="356" t="s">
        <v>2603</v>
      </c>
      <c r="B130" s="387" t="str">
        <f>IF(Content!$D$6=1,VLOOKUP($A130,'GRI Content Index'!$A:$K,B$1,FALSE),VLOOKUP($A130,'GRI Content Index'!$A:$K,B$1+5,FALSE))</f>
        <v>GRI 404: Training and Education 2016</v>
      </c>
      <c r="C130" s="361" t="str">
        <f>IF(Content!$D$6=1,VLOOKUP($A130,'GRI Content Index'!$A:$K,C$1,FALSE),VLOOKUP($A130,'GRI Content Index'!$A:$K,C$1+5,FALSE))</f>
        <v>3-3 Management of material topics</v>
      </c>
      <c r="D130" s="361" t="str">
        <f>IF(Content!$D$6=1,VLOOKUP($A130,'GRI Content Index'!$A:$K,D$1,FALSE),VLOOKUP($A130,'GRI Content Index'!$A:$K,D$1+5,FALSE))</f>
        <v>Employees. Training and talent development, p. 47
Health and safety. Workers engagement and safety culture, p. 44</v>
      </c>
      <c r="E130" s="366" t="str">
        <f>IF(Content!$D$6=1,VLOOKUP($A130,'GRI Content Index'!$A:$K,E$1,FALSE),VLOOKUP($A130,'GRI Content Index'!$A:$K,E$1+5,FALSE))</f>
        <v>-</v>
      </c>
    </row>
    <row r="131" spans="1:5" s="333" customFormat="1" ht="22.5" x14ac:dyDescent="0.25">
      <c r="A131" s="356" t="s">
        <v>2604</v>
      </c>
      <c r="B131" s="389"/>
      <c r="C131" s="363" t="str">
        <f>IF(Content!$D$6=1,VLOOKUP($A131,'GRI Content Index'!$A:$K,C$1,FALSE),VLOOKUP($A131,'GRI Content Index'!$A:$K,C$1+5,FALSE))</f>
        <v>404-1 Average hours of training per year per employee</v>
      </c>
      <c r="D131" s="363" t="str">
        <f>IF(Content!$D$6=1,VLOOKUP($A131,'GRI Content Index'!$A:$K,D$1,FALSE),VLOOKUP($A131,'GRI Content Index'!$A:$K,D$1+5,FALSE))</f>
        <v>Sustainability data. People, p. 180</v>
      </c>
      <c r="E131" s="372" t="str">
        <f>IF(Content!$D$6=1,VLOOKUP($A131,'GRI Content Index'!$A:$K,E$1,FALSE),VLOOKUP($A131,'GRI Content Index'!$A:$K,E$1+5,FALSE))</f>
        <v>"People" tab</v>
      </c>
    </row>
    <row r="132" spans="1:5" s="333" customFormat="1" ht="22.5" x14ac:dyDescent="0.25">
      <c r="A132" s="356" t="s">
        <v>2605</v>
      </c>
      <c r="B132" s="389"/>
      <c r="C132" s="363" t="str">
        <f>IF(Content!$D$6=1,VLOOKUP($A132,'GRI Content Index'!$A:$K,C$1,FALSE),VLOOKUP($A132,'GRI Content Index'!$A:$K,C$1+5,FALSE))</f>
        <v>404-2 Programs for upgrading employee skills and transition assistance programs</v>
      </c>
      <c r="D132" s="363" t="str">
        <f>IF(Content!$D$6=1,VLOOKUP($A132,'GRI Content Index'!$A:$K,D$1,FALSE),VLOOKUP($A132,'GRI Content Index'!$A:$K,D$1+5,FALSE))</f>
        <v>Employees. Training and talent development, p. 47</v>
      </c>
      <c r="E132" s="367" t="str">
        <f>IF(Content!$D$6=1,VLOOKUP($A132,'GRI Content Index'!$A:$K,E$1,FALSE),VLOOKUP($A132,'GRI Content Index'!$A:$K,E$1+5,FALSE))</f>
        <v>-</v>
      </c>
    </row>
    <row r="133" spans="1:5" s="333" customFormat="1" ht="22.5" x14ac:dyDescent="0.25">
      <c r="A133" s="356" t="s">
        <v>2606</v>
      </c>
      <c r="B133" s="388"/>
      <c r="C133" s="362" t="str">
        <f>IF(Content!$D$6=1,VLOOKUP($A133,'GRI Content Index'!$A:$K,C$1,FALSE),VLOOKUP($A133,'GRI Content Index'!$A:$K,C$1+5,FALSE))</f>
        <v>404-3 Percentage of employees receiving regular performance and career development reviews</v>
      </c>
      <c r="D133" s="362" t="str">
        <f>IF(Content!$D$6=1,VLOOKUP($A133,'GRI Content Index'!$A:$K,D$1,FALSE),VLOOKUP($A133,'GRI Content Index'!$A:$K,D$1+5,FALSE))</f>
        <v>Employees. Mentoring and succession planning, p. 47</v>
      </c>
      <c r="E133" s="368" t="str">
        <f>IF(Content!$D$6=1,VLOOKUP($A133,'GRI Content Index'!$A:$K,E$1,FALSE),VLOOKUP($A133,'GRI Content Index'!$A:$K,E$1+5,FALSE))</f>
        <v>-</v>
      </c>
    </row>
    <row r="134" spans="1:5" s="333" customFormat="1" x14ac:dyDescent="0.25">
      <c r="A134" s="356" t="s">
        <v>2607</v>
      </c>
      <c r="B134" s="387" t="str">
        <f>IF(Content!$D$6=1,VLOOKUP($A134,'GRI Content Index'!$A:$K,B$1,FALSE),VLOOKUP($A134,'GRI Content Index'!$A:$K,B$1+5,FALSE))</f>
        <v>GRI 405: Diversity and Equal Opportunity 2016</v>
      </c>
      <c r="C134" s="361" t="str">
        <f>IF(Content!$D$6=1,VLOOKUP($A134,'GRI Content Index'!$A:$K,C$1,FALSE),VLOOKUP($A134,'GRI Content Index'!$A:$K,C$1+5,FALSE))</f>
        <v>3-3 Management of material topics</v>
      </c>
      <c r="D134" s="361" t="str">
        <f>IF(Content!$D$6=1,VLOOKUP($A134,'GRI Content Index'!$A:$K,D$1,FALSE),VLOOKUP($A134,'GRI Content Index'!$A:$K,D$1+5,FALSE))</f>
        <v>Employees. Diversity and inclusion, p. 48</v>
      </c>
      <c r="E134" s="373" t="str">
        <f>IF(Content!$D$6=1,VLOOKUP($A134,'GRI Content Index'!$A:$K,E$1,FALSE),VLOOKUP($A134,'GRI Content Index'!$A:$K,E$1+5,FALSE))</f>
        <v>"People" tab</v>
      </c>
    </row>
    <row r="135" spans="1:5" s="333" customFormat="1" ht="19.5" customHeight="1" x14ac:dyDescent="0.25">
      <c r="A135" s="356" t="s">
        <v>2608</v>
      </c>
      <c r="B135" s="389"/>
      <c r="C135" s="389" t="str">
        <f>IF(Content!$D$6=1,VLOOKUP($A135,'GRI Content Index'!$A:$K,C$1,FALSE),VLOOKUP($A135,'GRI Content Index'!$A:$K,C$1+5,FALSE))</f>
        <v>405-1 Diversity of governance bodies and employees</v>
      </c>
      <c r="D135" s="389" t="str">
        <f>IF(Content!$D$6=1,VLOOKUP($A135,'GRI Content Index'!$A:$K,D$1,FALSE),VLOOKUP($A135,'GRI Content Index'!$A:$K,D$1+5,FALSE))</f>
        <v>Employees. Diversity and inclusion, p. 48;
Governance. Board of Directors, p. 86</v>
      </c>
      <c r="E135" s="372" t="str">
        <f>IF(Content!$D$6=1,VLOOKUP($A135,'GRI Content Index'!$A:$K,E$1,FALSE),VLOOKUP($A135,'GRI Content Index'!$A:$K,E$1+5,FALSE))</f>
        <v>"People" tab</v>
      </c>
    </row>
    <row r="136" spans="1:5" s="333" customFormat="1" ht="19.5" customHeight="1" x14ac:dyDescent="0.25">
      <c r="A136" s="356" t="s">
        <v>2609</v>
      </c>
      <c r="B136" s="389"/>
      <c r="C136" s="389"/>
      <c r="D136" s="389"/>
      <c r="E136" s="372" t="str">
        <f>IF(Content!$D$6=1,VLOOKUP($A136,'GRI Content Index'!$A:$K,E$1,FALSE),VLOOKUP($A136,'GRI Content Index'!$A:$K,E$1+5,FALSE))</f>
        <v>"Governance and Ethics" tab</v>
      </c>
    </row>
    <row r="137" spans="1:5" s="333" customFormat="1" ht="22.5" x14ac:dyDescent="0.25">
      <c r="A137" s="356" t="s">
        <v>2610</v>
      </c>
      <c r="B137" s="388"/>
      <c r="C137" s="362" t="str">
        <f>IF(Content!$D$6=1,VLOOKUP($A137,'GRI Content Index'!$A:$K,C$1,FALSE),VLOOKUP($A137,'GRI Content Index'!$A:$K,C$1+5,FALSE))</f>
        <v>405-2 Ratio of basic salary and remuneration of women to men</v>
      </c>
      <c r="D137" s="362" t="str">
        <f>IF(Content!$D$6=1,VLOOKUP($A137,'GRI Content Index'!$A:$K,D$1,FALSE),VLOOKUP($A137,'GRI Content Index'!$A:$K,D$1+5,FALSE))</f>
        <v>Sustainability data. People, Gender pay gap, p. 179</v>
      </c>
      <c r="E137" s="371" t="str">
        <f>IF(Content!$D$6=1,VLOOKUP($A137,'GRI Content Index'!$A:$K,E$1,FALSE),VLOOKUP($A137,'GRI Content Index'!$A:$K,E$1+5,FALSE))</f>
        <v>"People" tab</v>
      </c>
    </row>
    <row r="138" spans="1:5" s="333" customFormat="1" x14ac:dyDescent="0.25">
      <c r="A138" s="356" t="s">
        <v>2611</v>
      </c>
      <c r="B138" s="387" t="str">
        <f>IF(Content!$D$6=1,VLOOKUP($A138,'GRI Content Index'!$A:$K,B$1,FALSE),VLOOKUP($A138,'GRI Content Index'!$A:$K,B$1+5,FALSE))</f>
        <v>GRI 406: Non-discrimination 2016</v>
      </c>
      <c r="C138" s="361" t="str">
        <f>IF(Content!$D$6=1,VLOOKUP($A138,'GRI Content Index'!$A:$K,C$1,FALSE),VLOOKUP($A138,'GRI Content Index'!$A:$K,C$1+5,FALSE))</f>
        <v>3-3 Management of material topics</v>
      </c>
      <c r="D138" s="361" t="str">
        <f>IF(Content!$D$6=1,VLOOKUP($A138,'GRI Content Index'!$A:$K,D$1,FALSE),VLOOKUP($A138,'GRI Content Index'!$A:$K,D$1+5,FALSE))</f>
        <v>Employees. Diversity and inclusion, p. 48</v>
      </c>
      <c r="E138" s="373" t="str">
        <f>IF(Content!$D$6=1,VLOOKUP($A138,'GRI Content Index'!$A:$K,E$1,FALSE),VLOOKUP($A138,'GRI Content Index'!$A:$K,E$1+5,FALSE))</f>
        <v>"People" tab</v>
      </c>
    </row>
    <row r="139" spans="1:5" s="333" customFormat="1" ht="22.5" x14ac:dyDescent="0.25">
      <c r="A139" s="356" t="s">
        <v>2612</v>
      </c>
      <c r="B139" s="388"/>
      <c r="C139" s="362" t="str">
        <f>IF(Content!$D$6=1,VLOOKUP($A139,'GRI Content Index'!$A:$K,C$1,FALSE),VLOOKUP($A139,'GRI Content Index'!$A:$K,C$1+5,FALSE))</f>
        <v>406-1 Incidents of discrimination and corrective actions taken</v>
      </c>
      <c r="D139" s="362" t="str">
        <f>IF(Content!$D$6=1,VLOOKUP($A139,'GRI Content Index'!$A:$K,D$1,FALSE),VLOOKUP($A139,'GRI Content Index'!$A:$K,D$1+5,FALSE))</f>
        <v>Zero incidents (both in Kazakhstan and Group-wide)</v>
      </c>
      <c r="E139" s="368" t="str">
        <f>IF(Content!$D$6=1,VLOOKUP($A139,'GRI Content Index'!$A:$K,E$1,FALSE),VLOOKUP($A139,'GRI Content Index'!$A:$K,E$1+5,FALSE))</f>
        <v>-</v>
      </c>
    </row>
    <row r="140" spans="1:5" s="333" customFormat="1" ht="24.75" customHeight="1" x14ac:dyDescent="0.25">
      <c r="A140" s="356" t="s">
        <v>2613</v>
      </c>
      <c r="B140" s="387" t="str">
        <f>IF(Content!$D$6=1,VLOOKUP($A140,'GRI Content Index'!$A:$K,B$1,FALSE),VLOOKUP($A140,'GRI Content Index'!$A:$K,B$1+5,FALSE))</f>
        <v>GRI 407: Freedom of Association and Collective Bargaining 2016</v>
      </c>
      <c r="C140" s="361" t="str">
        <f>IF(Content!$D$6=1,VLOOKUP($A140,'GRI Content Index'!$A:$K,C$1,FALSE),VLOOKUP($A140,'GRI Content Index'!$A:$K,C$1+5,FALSE))</f>
        <v>3-3 Management of material topics</v>
      </c>
      <c r="D140" s="361" t="str">
        <f>IF(Content!$D$6=1,VLOOKUP($A140,'GRI Content Index'!$A:$K,D$1,FALSE),VLOOKUP($A140,'GRI Content Index'!$A:$K,D$1+5,FALSE))</f>
        <v>Employees. Freedom of association, p. 49</v>
      </c>
      <c r="E140" s="373" t="str">
        <f>IF(Content!$D$6=1,VLOOKUP($A140,'GRI Content Index'!$A:$K,E$1,FALSE),VLOOKUP($A140,'GRI Content Index'!$A:$K,E$1+5,FALSE))</f>
        <v>"People" tab</v>
      </c>
    </row>
    <row r="141" spans="1:5" s="333" customFormat="1" ht="24.75" customHeight="1" x14ac:dyDescent="0.25">
      <c r="A141" s="356" t="s">
        <v>2614</v>
      </c>
      <c r="B141" s="388"/>
      <c r="C141" s="362" t="str">
        <f>IF(Content!$D$6=1,VLOOKUP($A141,'GRI Content Index'!$A:$K,C$1,FALSE),VLOOKUP($A141,'GRI Content Index'!$A:$K,C$1+5,FALSE))</f>
        <v>407-1 Operations and suppliers in which the right to freedom of association and collective bargaining may be at risk</v>
      </c>
      <c r="D141" s="362" t="str">
        <f>IF(Content!$D$6=1,VLOOKUP($A141,'GRI Content Index'!$A:$K,D$1,FALSE),VLOOKUP($A141,'GRI Content Index'!$A:$K,D$1+5,FALSE))</f>
        <v>Employees. Freedom of association, p. 49</v>
      </c>
      <c r="E141" s="368" t="str">
        <f>IF(Content!$D$6=1,VLOOKUP($A141,'GRI Content Index'!$A:$K,E$1,FALSE),VLOOKUP($A141,'GRI Content Index'!$A:$K,E$1+5,FALSE))</f>
        <v>-</v>
      </c>
    </row>
    <row r="142" spans="1:5" s="333" customFormat="1" ht="33.75" x14ac:dyDescent="0.25">
      <c r="A142" s="356" t="s">
        <v>2615</v>
      </c>
      <c r="B142" s="387" t="str">
        <f>IF(Content!$D$6=1,VLOOKUP($A142,'GRI Content Index'!$A:$K,B$1,FALSE),VLOOKUP($A142,'GRI Content Index'!$A:$K,B$1+5,FALSE))</f>
        <v>GRI 408: Child Labor 2016</v>
      </c>
      <c r="C142" s="361" t="str">
        <f>IF(Content!$D$6=1,VLOOKUP($A142,'GRI Content Index'!$A:$K,C$1,FALSE),VLOOKUP($A142,'GRI Content Index'!$A:$K,C$1+5,FALSE))</f>
        <v>3-3 Management of material topics</v>
      </c>
      <c r="D142" s="361" t="str">
        <f>IF(Content!$D$6=1,VLOOKUP($A142,'GRI Content Index'!$A:$K,D$1,FALSE),VLOOKUP($A142,'GRI Content Index'!$A:$K,D$1+5,FALSE))</f>
        <v>Ethical business. Our approach, p. 64;
Ethical business. Supplier due diligence, p. 66;
Ethical business. Human rights, p. 66</v>
      </c>
      <c r="E142" s="366" t="str">
        <f>IF(Content!$D$6=1,VLOOKUP($A142,'GRI Content Index'!$A:$K,E$1,FALSE),VLOOKUP($A142,'GRI Content Index'!$A:$K,E$1+5,FALSE))</f>
        <v>-</v>
      </c>
    </row>
    <row r="143" spans="1:5" s="333" customFormat="1" ht="22.5" x14ac:dyDescent="0.25">
      <c r="A143" s="356" t="s">
        <v>2616</v>
      </c>
      <c r="B143" s="388"/>
      <c r="C143" s="362" t="str">
        <f>IF(Content!$D$6=1,VLOOKUP($A143,'GRI Content Index'!$A:$K,C$1,FALSE),VLOOKUP($A143,'GRI Content Index'!$A:$K,C$1+5,FALSE))</f>
        <v>408-1 Operations and suppliers at significant risk for incidents of child labor</v>
      </c>
      <c r="D143" s="362" t="str">
        <f>IF(Content!$D$6=1,VLOOKUP($A143,'GRI Content Index'!$A:$K,D$1,FALSE),VLOOKUP($A143,'GRI Content Index'!$A:$K,D$1+5,FALSE))</f>
        <v>Zero operations and suppliers (both in Kazakhstan and Group-wide)</v>
      </c>
      <c r="E143" s="368" t="str">
        <f>IF(Content!$D$6=1,VLOOKUP($A143,'GRI Content Index'!$A:$K,E$1,FALSE),VLOOKUP($A143,'GRI Content Index'!$A:$K,E$1+5,FALSE))</f>
        <v>-</v>
      </c>
    </row>
    <row r="144" spans="1:5" s="333" customFormat="1" ht="33.75" x14ac:dyDescent="0.25">
      <c r="A144" s="356" t="s">
        <v>2617</v>
      </c>
      <c r="B144" s="387" t="str">
        <f>IF(Content!$D$6=1,VLOOKUP($A144,'GRI Content Index'!$A:$K,B$1,FALSE),VLOOKUP($A144,'GRI Content Index'!$A:$K,B$1+5,FALSE))</f>
        <v>GRI 409: Forced or Compulsory Labor 2016</v>
      </c>
      <c r="C144" s="361" t="str">
        <f>IF(Content!$D$6=1,VLOOKUP($A144,'GRI Content Index'!$A:$K,C$1,FALSE),VLOOKUP($A144,'GRI Content Index'!$A:$K,C$1+5,FALSE))</f>
        <v>3-3 Management of material topics</v>
      </c>
      <c r="D144" s="361" t="str">
        <f>IF(Content!$D$6=1,VLOOKUP($A144,'GRI Content Index'!$A:$K,D$1,FALSE),VLOOKUP($A144,'GRI Content Index'!$A:$K,D$1+5,FALSE))</f>
        <v>Ethical business. Our approach, p. 64;
Ethical business. Supplier due diligence, p. 66;
Ethical business. Human rights, p. 66</v>
      </c>
      <c r="E144" s="366" t="str">
        <f>IF(Content!$D$6=1,VLOOKUP($A144,'GRI Content Index'!$A:$K,E$1,FALSE),VLOOKUP($A144,'GRI Content Index'!$A:$K,E$1+5,FALSE))</f>
        <v>-</v>
      </c>
    </row>
    <row r="145" spans="1:5" s="333" customFormat="1" ht="22.5" x14ac:dyDescent="0.25">
      <c r="A145" s="356" t="s">
        <v>2618</v>
      </c>
      <c r="B145" s="388"/>
      <c r="C145" s="362" t="str">
        <f>IF(Content!$D$6=1,VLOOKUP($A145,'GRI Content Index'!$A:$K,C$1,FALSE),VLOOKUP($A145,'GRI Content Index'!$A:$K,C$1+5,FALSE))</f>
        <v>409-1 Operations and suppliers at significant risk for incidents of forced or compulsory labor</v>
      </c>
      <c r="D145" s="362" t="str">
        <f>IF(Content!$D$6=1,VLOOKUP($A145,'GRI Content Index'!$A:$K,D$1,FALSE),VLOOKUP($A145,'GRI Content Index'!$A:$K,D$1+5,FALSE))</f>
        <v>Zero operations and suppliers (both in Kazakhstan and Group-wide)</v>
      </c>
      <c r="E145" s="368" t="str">
        <f>IF(Content!$D$6=1,VLOOKUP($A145,'GRI Content Index'!$A:$K,E$1,FALSE),VLOOKUP($A145,'GRI Content Index'!$A:$K,E$1+5,FALSE))</f>
        <v>-</v>
      </c>
    </row>
    <row r="146" spans="1:5" s="333" customFormat="1" ht="45" x14ac:dyDescent="0.25">
      <c r="A146" s="356" t="s">
        <v>2619</v>
      </c>
      <c r="B146" s="387" t="str">
        <f>IF(Content!$D$6=1,VLOOKUP($A146,'GRI Content Index'!$A:$K,B$1,FALSE),VLOOKUP($A146,'GRI Content Index'!$A:$K,B$1+5,FALSE))</f>
        <v>GRI 410: Security Practices 2016</v>
      </c>
      <c r="C146" s="361" t="str">
        <f>IF(Content!$D$6=1,VLOOKUP($A146,'GRI Content Index'!$A:$K,C$1,FALSE),VLOOKUP($A146,'GRI Content Index'!$A:$K,C$1+5,FALSE))</f>
        <v>3-3 Management of material topics</v>
      </c>
      <c r="D146" s="361" t="str">
        <f>IF(Content!$D$6=1,VLOOKUP($A146,'GRI Content Index'!$A:$K,D$1,FALSE),VLOOKUP($A146,'GRI Content Index'!$A:$K,D$1+5,FALSE))</f>
        <v>All security personnel are outsourced and receives training on the human rights principles under relevant national regulation (both in Kazakhstan and Group-wide).</v>
      </c>
      <c r="E146" s="366" t="str">
        <f>IF(Content!$D$6=1,VLOOKUP($A146,'GRI Content Index'!$A:$K,E$1,FALSE),VLOOKUP($A146,'GRI Content Index'!$A:$K,E$1+5,FALSE))</f>
        <v>-</v>
      </c>
    </row>
    <row r="147" spans="1:5" s="333" customFormat="1" ht="45" x14ac:dyDescent="0.25">
      <c r="A147" s="356" t="s">
        <v>2620</v>
      </c>
      <c r="B147" s="388"/>
      <c r="C147" s="362" t="str">
        <f>IF(Content!$D$6=1,VLOOKUP($A147,'GRI Content Index'!$A:$K,C$1,FALSE),VLOOKUP($A147,'GRI Content Index'!$A:$K,C$1+5,FALSE))</f>
        <v>410-1 Security personnel trained in human rights policies or procedures</v>
      </c>
      <c r="D147" s="362" t="str">
        <f>IF(Content!$D$6=1,VLOOKUP($A147,'GRI Content Index'!$A:$K,D$1,FALSE),VLOOKUP($A147,'GRI Content Index'!$A:$K,D$1+5,FALSE))</f>
        <v>All security personnel are outsourced and receives training on the human rights principles under relevant national regulation (both in Kazakhstan and Group-wide).</v>
      </c>
      <c r="E147" s="368" t="str">
        <f>IF(Content!$D$6=1,VLOOKUP($A147,'GRI Content Index'!$A:$K,E$1,FALSE),VLOOKUP($A147,'GRI Content Index'!$A:$K,E$1+5,FALSE))</f>
        <v>-</v>
      </c>
    </row>
    <row r="148" spans="1:5" s="333" customFormat="1" ht="45" x14ac:dyDescent="0.25">
      <c r="A148" s="356" t="s">
        <v>2621</v>
      </c>
      <c r="B148" s="387" t="str">
        <f>IF(Content!$D$6=1,VLOOKUP($A148,'GRI Content Index'!$A:$K,B$1,FALSE),VLOOKUP($A148,'GRI Content Index'!$A:$K,B$1+5,FALSE))</f>
        <v>GRI 411: Rights of Indigenous Peoples 2016</v>
      </c>
      <c r="C148" s="361" t="str">
        <f>IF(Content!$D$6=1,VLOOKUP($A148,'GRI Content Index'!$A:$K,C$1,FALSE),VLOOKUP($A148,'GRI Content Index'!$A:$K,C$1+5,FALSE))</f>
        <v>3-3 Management of material topics</v>
      </c>
      <c r="D148" s="361" t="str">
        <f>IF(Content!$D$6=1,VLOOKUP($A148,'GRI Content Index'!$A:$K,D$1,FALSE),VLOOKUP($A148,'GRI Content Index'!$A:$K,D$1+5,FALSE))</f>
        <v>Ethical business. Our approach, p. 64;
Ethical business. Human rights, p. 66;
Communities. Engagement, p. 62</v>
      </c>
      <c r="E148" s="366" t="str">
        <f>IF(Content!$D$6=1,VLOOKUP($A148,'GRI Content Index'!$A:$K,E$1,FALSE),VLOOKUP($A148,'GRI Content Index'!$A:$K,E$1+5,FALSE))</f>
        <v>-</v>
      </c>
    </row>
    <row r="149" spans="1:5" s="333" customFormat="1" ht="22.5" x14ac:dyDescent="0.25">
      <c r="A149" s="356" t="s">
        <v>2622</v>
      </c>
      <c r="B149" s="388"/>
      <c r="C149" s="362" t="str">
        <f>IF(Content!$D$6=1,VLOOKUP($A149,'GRI Content Index'!$A:$K,C$1,FALSE),VLOOKUP($A149,'GRI Content Index'!$A:$K,C$1+5,FALSE))</f>
        <v>411-1 Incidents of violations involving rights of indigenous peoples</v>
      </c>
      <c r="D149" s="362" t="str">
        <f>IF(Content!$D$6=1,VLOOKUP($A149,'GRI Content Index'!$A:$K,D$1,FALSE),VLOOKUP($A149,'GRI Content Index'!$A:$K,D$1+5,FALSE))</f>
        <v>Zero (both in Kazakhstan and Group-wide)</v>
      </c>
      <c r="E149" s="368" t="str">
        <f>IF(Content!$D$6=1,VLOOKUP($A149,'GRI Content Index'!$A:$K,E$1,FALSE),VLOOKUP($A149,'GRI Content Index'!$A:$K,E$1+5,FALSE))</f>
        <v>-</v>
      </c>
    </row>
    <row r="150" spans="1:5" s="333" customFormat="1" x14ac:dyDescent="0.25">
      <c r="A150" s="356" t="s">
        <v>2623</v>
      </c>
      <c r="B150" s="387" t="str">
        <f>IF(Content!$D$6=1,VLOOKUP($A150,'GRI Content Index'!$A:$K,B$1,FALSE),VLOOKUP($A150,'GRI Content Index'!$A:$K,B$1+5,FALSE))</f>
        <v>GRI 413: Local Communities 2016</v>
      </c>
      <c r="C150" s="361" t="str">
        <f>IF(Content!$D$6=1,VLOOKUP($A150,'GRI Content Index'!$A:$K,C$1,FALSE),VLOOKUP($A150,'GRI Content Index'!$A:$K,C$1+5,FALSE))</f>
        <v>3-3 Management of material topics</v>
      </c>
      <c r="D150" s="361" t="str">
        <f>IF(Content!$D$6=1,VLOOKUP($A150,'GRI Content Index'!$A:$K,D$1,FALSE),VLOOKUP($A150,'GRI Content Index'!$A:$K,D$1+5,FALSE))</f>
        <v>Communities. Our approach, p. 62-63</v>
      </c>
      <c r="E150" s="423" t="str">
        <f>IF(Content!$D$6=1,VLOOKUP($A150,'GRI Content Index'!$A:$K,E$1,FALSE),VLOOKUP($A150,'GRI Content Index'!$A:$K,E$1+5,FALSE))</f>
        <v>-</v>
      </c>
    </row>
    <row r="151" spans="1:5" s="333" customFormat="1" ht="45" x14ac:dyDescent="0.25">
      <c r="A151" s="356" t="s">
        <v>2624</v>
      </c>
      <c r="B151" s="389"/>
      <c r="C151" s="363" t="str">
        <f>IF(Content!$D$6=1,VLOOKUP($A151,'GRI Content Index'!$A:$K,C$1,FALSE),VLOOKUP($A151,'GRI Content Index'!$A:$K,C$1+5,FALSE))</f>
        <v>413-1 Operations with local community engagement, impact assessments, and development programs</v>
      </c>
      <c r="D151" s="363" t="str">
        <f>IF(Content!$D$6=1,VLOOKUP($A151,'GRI Content Index'!$A:$K,D$1,FALSE),VLOOKUP($A151,'GRI Content Index'!$A:$K,D$1+5,FALSE))</f>
        <v>Where we operate, p. 6-7;
Communities, p. 62-63</v>
      </c>
      <c r="E151" s="422" t="str">
        <f>IF(Content!$D$6=1,VLOOKUP($A151,'GRI Content Index'!$A:$K,E$1,FALSE),VLOOKUP($A151,'GRI Content Index'!$A:$K,E$1+5,FALSE))</f>
        <v>"Communities" tab</v>
      </c>
    </row>
    <row r="152" spans="1:5" s="333" customFormat="1" ht="33.75" x14ac:dyDescent="0.25">
      <c r="A152" s="356" t="s">
        <v>2625</v>
      </c>
      <c r="B152" s="388"/>
      <c r="C152" s="362" t="str">
        <f>IF(Content!$D$6=1,VLOOKUP($A152,'GRI Content Index'!$A:$K,C$1,FALSE),VLOOKUP($A152,'GRI Content Index'!$A:$K,C$1+5,FALSE))</f>
        <v>413-2 Operations with significant actual and potential negative impacts on local communities</v>
      </c>
      <c r="D152" s="362" t="str">
        <f>IF(Content!$D$6=1,VLOOKUP($A152,'GRI Content Index'!$A:$K,D$1,FALSE),VLOOKUP($A152,'GRI Content Index'!$A:$K,D$1+5,FALSE))</f>
        <v>Zero operations (both in Kazakhstan and Group-wide)</v>
      </c>
      <c r="E152" s="368" t="str">
        <f>IF(Content!$D$6=1,VLOOKUP($A152,'GRI Content Index'!$A:$K,E$1,FALSE),VLOOKUP($A152,'GRI Content Index'!$A:$K,E$1+5,FALSE))</f>
        <v>-</v>
      </c>
    </row>
    <row r="153" spans="1:5" s="333" customFormat="1" x14ac:dyDescent="0.25">
      <c r="A153" s="356" t="s">
        <v>2626</v>
      </c>
      <c r="B153" s="387" t="str">
        <f>IF(Content!$D$6=1,VLOOKUP($A153,'GRI Content Index'!$A:$K,B$1,FALSE),VLOOKUP($A153,'GRI Content Index'!$A:$K,B$1+5,FALSE))</f>
        <v>GRI 414: Supplier Social Assessment 2016</v>
      </c>
      <c r="C153" s="361" t="str">
        <f>IF(Content!$D$6=1,VLOOKUP($A153,'GRI Content Index'!$A:$K,C$1,FALSE),VLOOKUP($A153,'GRI Content Index'!$A:$K,C$1+5,FALSE))</f>
        <v>3-3 Management of material topics</v>
      </c>
      <c r="D153" s="361" t="str">
        <f>IF(Content!$D$6=1,VLOOKUP($A153,'GRI Content Index'!$A:$K,D$1,FALSE),VLOOKUP($A153,'GRI Content Index'!$A:$K,D$1+5,FALSE))</f>
        <v>Ethical business. Supplier due diligence, p. 66</v>
      </c>
      <c r="E153" s="373" t="str">
        <f>IF(Content!$D$6=1,VLOOKUP($A153,'GRI Content Index'!$A:$K,E$1,FALSE),VLOOKUP($A153,'GRI Content Index'!$A:$K,E$1+5,FALSE))</f>
        <v>"Governance and Ethics" tab</v>
      </c>
    </row>
    <row r="154" spans="1:5" s="333" customFormat="1" x14ac:dyDescent="0.25">
      <c r="A154" s="356" t="s">
        <v>2627</v>
      </c>
      <c r="B154" s="389"/>
      <c r="C154" s="363" t="str">
        <f>IF(Content!$D$6=1,VLOOKUP($A154,'GRI Content Index'!$A:$K,C$1,FALSE),VLOOKUP($A154,'GRI Content Index'!$A:$K,C$1+5,FALSE))</f>
        <v>414-1 New suppliers that were screened using social criteria</v>
      </c>
      <c r="D154" s="363" t="str">
        <f>IF(Content!$D$6=1,VLOOKUP($A154,'GRI Content Index'!$A:$K,D$1,FALSE),VLOOKUP($A154,'GRI Content Index'!$A:$K,D$1+5,FALSE))</f>
        <v>Ethical business. Supplier due diligence, p. 66</v>
      </c>
      <c r="E154" s="367" t="str">
        <f>IF(Content!$D$6=1,VLOOKUP($A154,'GRI Content Index'!$A:$K,E$1,FALSE),VLOOKUP($A154,'GRI Content Index'!$A:$K,E$1+5,FALSE))</f>
        <v>-</v>
      </c>
    </row>
    <row r="155" spans="1:5" s="333" customFormat="1" ht="22.5" x14ac:dyDescent="0.25">
      <c r="A155" s="356" t="s">
        <v>2628</v>
      </c>
      <c r="B155" s="388"/>
      <c r="C155" s="362" t="str">
        <f>IF(Content!$D$6=1,VLOOKUP($A155,'GRI Content Index'!$A:$K,C$1,FALSE),VLOOKUP($A155,'GRI Content Index'!$A:$K,C$1+5,FALSE))</f>
        <v>414-2 Negative social impacts in the supply chain and actions taken</v>
      </c>
      <c r="D155" s="362" t="str">
        <f>IF(Content!$D$6=1,VLOOKUP($A155,'GRI Content Index'!$A:$K,D$1,FALSE),VLOOKUP($A155,'GRI Content Index'!$A:$K,D$1+5,FALSE))</f>
        <v>Ethical business. Supplier due diligence, p. 66</v>
      </c>
      <c r="E155" s="368" t="str">
        <f>IF(Content!$D$6=1,VLOOKUP($A155,'GRI Content Index'!$A:$K,E$1,FALSE),VLOOKUP($A155,'GRI Content Index'!$A:$K,E$1+5,FALSE))</f>
        <v>-</v>
      </c>
    </row>
    <row r="156" spans="1:5" s="333" customFormat="1" ht="21" customHeight="1" x14ac:dyDescent="0.25">
      <c r="A156" s="356" t="s">
        <v>2629</v>
      </c>
      <c r="B156" s="387" t="str">
        <f>IF(Content!$D$6=1,VLOOKUP($A156,'GRI Content Index'!$A:$K,B$1,FALSE),VLOOKUP($A156,'GRI Content Index'!$A:$K,B$1+5,FALSE))</f>
        <v>GRI 415: Public Policy 2016</v>
      </c>
      <c r="C156" s="361" t="str">
        <f>IF(Content!$D$6=1,VLOOKUP($A156,'GRI Content Index'!$A:$K,C$1,FALSE),VLOOKUP($A156,'GRI Content Index'!$A:$K,C$1+5,FALSE))</f>
        <v>3-3 Management of material topics</v>
      </c>
      <c r="D156" s="361" t="str">
        <f>IF(Content!$D$6=1,VLOOKUP($A156,'GRI Content Index'!$A:$K,D$1,FALSE),VLOOKUP($A156,'GRI Content Index'!$A:$K,D$1+5,FALSE))</f>
        <v>Ethical business. Our approach, p. 64</v>
      </c>
      <c r="E156" s="366" t="str">
        <f>IF(Content!$D$6=1,VLOOKUP($A156,'GRI Content Index'!$A:$K,E$1,FALSE),VLOOKUP($A156,'GRI Content Index'!$A:$K,E$1+5,FALSE))</f>
        <v>-</v>
      </c>
    </row>
    <row r="157" spans="1:5" s="333" customFormat="1" ht="21" customHeight="1" x14ac:dyDescent="0.25">
      <c r="A157" s="356" t="s">
        <v>2630</v>
      </c>
      <c r="B157" s="388"/>
      <c r="C157" s="362" t="str">
        <f>IF(Content!$D$6=1,VLOOKUP($A157,'GRI Content Index'!$A:$K,C$1,FALSE),VLOOKUP($A157,'GRI Content Index'!$A:$K,C$1+5,FALSE))</f>
        <v>415-1 Political contributions</v>
      </c>
      <c r="D157" s="362" t="str">
        <f>IF(Content!$D$6=1,VLOOKUP($A157,'GRI Content Index'!$A:$K,D$1,FALSE),VLOOKUP($A157,'GRI Content Index'!$A:$K,D$1+5,FALSE))</f>
        <v>Zero (both in Kazakhstan and Group-wide)</v>
      </c>
      <c r="E157" s="371" t="str">
        <f>IF(Content!$D$6=1,VLOOKUP($A157,'GRI Content Index'!$A:$K,E$1,FALSE),VLOOKUP($A157,'GRI Content Index'!$A:$K,E$1+5,FALSE))</f>
        <v>"Communities" tab</v>
      </c>
    </row>
    <row r="158" spans="1:5" s="333" customFormat="1" ht="33.75" x14ac:dyDescent="0.25">
      <c r="A158" s="356" t="s">
        <v>2631</v>
      </c>
      <c r="B158" s="357" t="str">
        <f>IF(Content!$D$6=1,VLOOKUP($A158,'GRI Content Index'!$A:$K,B$1,FALSE),VLOOKUP($A158,'GRI Content Index'!$A:$K,B$1+5,FALSE))</f>
        <v>GRI 418: Customer Privacy 2016</v>
      </c>
      <c r="C158" s="357" t="str">
        <f>IF(Content!$D$6=1,VLOOKUP($A158,'GRI Content Index'!$A:$K,C$1,FALSE),VLOOKUP($A158,'GRI Content Index'!$A:$K,C$1+5,FALSE))</f>
        <v>3-3 Management of material topics</v>
      </c>
      <c r="D158" s="357" t="str">
        <f>IF(Content!$D$6=1,VLOOKUP($A158,'GRI Content Index'!$A:$K,D$1,FALSE),VLOOKUP($A158,'GRI Content Index'!$A:$K,D$1+5,FALSE))</f>
        <v>Ethical business. Supplier due diligence, p. 66</v>
      </c>
      <c r="E158" s="374" t="str">
        <f>IF(Content!$D$6=1,VLOOKUP($A158,'GRI Content Index'!$A:$K,E$1,FALSE),VLOOKUP($A158,'GRI Content Index'!$A:$K,E$1+5,FALSE))</f>
        <v>"Governance and Ethics" tab</v>
      </c>
    </row>
    <row r="159" spans="1:5" x14ac:dyDescent="0.25">
      <c r="A159" s="264"/>
      <c r="B159" s="344"/>
      <c r="C159" s="343"/>
      <c r="D159" s="343"/>
      <c r="E159" s="343"/>
    </row>
    <row r="160" spans="1:5" x14ac:dyDescent="0.25">
      <c r="A160" s="264"/>
    </row>
    <row r="161" spans="1:1" x14ac:dyDescent="0.25">
      <c r="A161" s="264"/>
    </row>
    <row r="162" spans="1:1" x14ac:dyDescent="0.25">
      <c r="A162" s="264"/>
    </row>
    <row r="163" spans="1:1" x14ac:dyDescent="0.25">
      <c r="A163" s="264"/>
    </row>
    <row r="164" spans="1:1" x14ac:dyDescent="0.25">
      <c r="A164" s="264"/>
    </row>
    <row r="165" spans="1:1" x14ac:dyDescent="0.25">
      <c r="A165" s="264"/>
    </row>
    <row r="166" spans="1:1" x14ac:dyDescent="0.25">
      <c r="A166" s="264"/>
    </row>
    <row r="167" spans="1:1" x14ac:dyDescent="0.25">
      <c r="A167" s="264"/>
    </row>
    <row r="168" spans="1:1" x14ac:dyDescent="0.25">
      <c r="A168" s="264"/>
    </row>
    <row r="169" spans="1:1" x14ac:dyDescent="0.25">
      <c r="A169" s="264"/>
    </row>
    <row r="170" spans="1:1" x14ac:dyDescent="0.25">
      <c r="A170" s="264"/>
    </row>
    <row r="171" spans="1:1" x14ac:dyDescent="0.25">
      <c r="A171" s="264"/>
    </row>
    <row r="172" spans="1:1" x14ac:dyDescent="0.25">
      <c r="A172" s="264"/>
    </row>
    <row r="173" spans="1:1" x14ac:dyDescent="0.25">
      <c r="A173" s="264"/>
    </row>
    <row r="174" spans="1:1" x14ac:dyDescent="0.25">
      <c r="A174" s="264"/>
    </row>
    <row r="175" spans="1:1" x14ac:dyDescent="0.25">
      <c r="A175" s="264"/>
    </row>
    <row r="176" spans="1:1" x14ac:dyDescent="0.25">
      <c r="A176" s="264"/>
    </row>
    <row r="177" spans="1:1" x14ac:dyDescent="0.25">
      <c r="A177" s="264"/>
    </row>
    <row r="178" spans="1:1" x14ac:dyDescent="0.25">
      <c r="A178" s="264"/>
    </row>
    <row r="179" spans="1:1" x14ac:dyDescent="0.25">
      <c r="A179" s="264"/>
    </row>
    <row r="180" spans="1:1" x14ac:dyDescent="0.25">
      <c r="A180" s="264"/>
    </row>
    <row r="181" spans="1:1" x14ac:dyDescent="0.25">
      <c r="A181" s="264"/>
    </row>
    <row r="182" spans="1:1" x14ac:dyDescent="0.25">
      <c r="A182" s="264"/>
    </row>
    <row r="183" spans="1:1" x14ac:dyDescent="0.25">
      <c r="A183" s="264"/>
    </row>
    <row r="184" spans="1:1" x14ac:dyDescent="0.25">
      <c r="A184" s="264"/>
    </row>
    <row r="185" spans="1:1" x14ac:dyDescent="0.25">
      <c r="A185" s="264"/>
    </row>
    <row r="186" spans="1:1" x14ac:dyDescent="0.25">
      <c r="A186" s="264"/>
    </row>
    <row r="187" spans="1:1" x14ac:dyDescent="0.25">
      <c r="A187" s="264"/>
    </row>
    <row r="188" spans="1:1" x14ac:dyDescent="0.25">
      <c r="A188" s="264"/>
    </row>
    <row r="189" spans="1:1" x14ac:dyDescent="0.25">
      <c r="A189" s="264"/>
    </row>
    <row r="190" spans="1:1" x14ac:dyDescent="0.25">
      <c r="A190" s="264"/>
    </row>
    <row r="191" spans="1:1" x14ac:dyDescent="0.25">
      <c r="A191" s="264"/>
    </row>
    <row r="192" spans="1:1" x14ac:dyDescent="0.25">
      <c r="A192" s="264"/>
    </row>
    <row r="193" spans="1:1" x14ac:dyDescent="0.25">
      <c r="A193" s="264"/>
    </row>
    <row r="194" spans="1:1" x14ac:dyDescent="0.25">
      <c r="A194" s="264"/>
    </row>
    <row r="195" spans="1:1" x14ac:dyDescent="0.25">
      <c r="A195" s="264"/>
    </row>
    <row r="196" spans="1:1" x14ac:dyDescent="0.25">
      <c r="A196" s="264"/>
    </row>
    <row r="197" spans="1:1" x14ac:dyDescent="0.25">
      <c r="A197" s="264"/>
    </row>
    <row r="198" spans="1:1" x14ac:dyDescent="0.25">
      <c r="A198" s="264"/>
    </row>
    <row r="199" spans="1:1" x14ac:dyDescent="0.25">
      <c r="A199" s="264"/>
    </row>
    <row r="200" spans="1:1" x14ac:dyDescent="0.25">
      <c r="A200" s="264"/>
    </row>
    <row r="201" spans="1:1" x14ac:dyDescent="0.25">
      <c r="A201" s="264"/>
    </row>
    <row r="202" spans="1:1" x14ac:dyDescent="0.25">
      <c r="A202" s="264"/>
    </row>
    <row r="203" spans="1:1" x14ac:dyDescent="0.25">
      <c r="A203" s="264"/>
    </row>
    <row r="204" spans="1:1" x14ac:dyDescent="0.25">
      <c r="A204" s="264"/>
    </row>
    <row r="205" spans="1:1" x14ac:dyDescent="0.25">
      <c r="A205" s="264"/>
    </row>
    <row r="206" spans="1:1" x14ac:dyDescent="0.25">
      <c r="A206" s="264"/>
    </row>
    <row r="207" spans="1:1" x14ac:dyDescent="0.25">
      <c r="A207" s="264"/>
    </row>
    <row r="208" spans="1:1" x14ac:dyDescent="0.25">
      <c r="A208" s="264"/>
    </row>
    <row r="209" spans="1:1" x14ac:dyDescent="0.25">
      <c r="A209" s="264"/>
    </row>
    <row r="210" spans="1:1" x14ac:dyDescent="0.25">
      <c r="A210" s="264"/>
    </row>
    <row r="211" spans="1:1" x14ac:dyDescent="0.25">
      <c r="A211" s="264"/>
    </row>
    <row r="212" spans="1:1" x14ac:dyDescent="0.25">
      <c r="A212" s="264"/>
    </row>
    <row r="213" spans="1:1" x14ac:dyDescent="0.25">
      <c r="A213" s="264"/>
    </row>
    <row r="214" spans="1:1" x14ac:dyDescent="0.25">
      <c r="A214" s="264"/>
    </row>
    <row r="215" spans="1:1" x14ac:dyDescent="0.25">
      <c r="A215" s="264"/>
    </row>
    <row r="216" spans="1:1" x14ac:dyDescent="0.25">
      <c r="A216" s="264"/>
    </row>
    <row r="217" spans="1:1" x14ac:dyDescent="0.25">
      <c r="A217" s="264"/>
    </row>
    <row r="218" spans="1:1" x14ac:dyDescent="0.25">
      <c r="A218" s="264"/>
    </row>
    <row r="219" spans="1:1" x14ac:dyDescent="0.25">
      <c r="A219" s="264"/>
    </row>
    <row r="220" spans="1:1" x14ac:dyDescent="0.25">
      <c r="A220" s="264"/>
    </row>
    <row r="221" spans="1:1" x14ac:dyDescent="0.25">
      <c r="A221" s="264"/>
    </row>
    <row r="222" spans="1:1" x14ac:dyDescent="0.25">
      <c r="A222" s="264"/>
    </row>
    <row r="223" spans="1:1" x14ac:dyDescent="0.25">
      <c r="A223" s="264"/>
    </row>
    <row r="224" spans="1:1" x14ac:dyDescent="0.25">
      <c r="A224" s="264"/>
    </row>
    <row r="225" spans="1:1" x14ac:dyDescent="0.25">
      <c r="A225" s="264"/>
    </row>
    <row r="226" spans="1:1" x14ac:dyDescent="0.25">
      <c r="A226" s="264"/>
    </row>
    <row r="227" spans="1:1" x14ac:dyDescent="0.25">
      <c r="A227" s="264"/>
    </row>
    <row r="228" spans="1:1" x14ac:dyDescent="0.25">
      <c r="A228" s="264"/>
    </row>
    <row r="229" spans="1:1" x14ac:dyDescent="0.25">
      <c r="A229" s="264"/>
    </row>
    <row r="230" spans="1:1" x14ac:dyDescent="0.25">
      <c r="A230" s="264"/>
    </row>
    <row r="231" spans="1:1" x14ac:dyDescent="0.25">
      <c r="A231" s="264"/>
    </row>
    <row r="232" spans="1:1" x14ac:dyDescent="0.25">
      <c r="A232" s="264"/>
    </row>
    <row r="233" spans="1:1" x14ac:dyDescent="0.25">
      <c r="A233" s="264"/>
    </row>
    <row r="234" spans="1:1" x14ac:dyDescent="0.25">
      <c r="A234" s="264"/>
    </row>
    <row r="235" spans="1:1" x14ac:dyDescent="0.25">
      <c r="A235" s="264"/>
    </row>
    <row r="236" spans="1:1" x14ac:dyDescent="0.25">
      <c r="A236" s="264"/>
    </row>
    <row r="237" spans="1:1" x14ac:dyDescent="0.25">
      <c r="A237" s="264"/>
    </row>
    <row r="238" spans="1:1" x14ac:dyDescent="0.25">
      <c r="A238" s="264"/>
    </row>
    <row r="239" spans="1:1" x14ac:dyDescent="0.25">
      <c r="A239" s="264"/>
    </row>
    <row r="240" spans="1:1" x14ac:dyDescent="0.25">
      <c r="A240" s="264"/>
    </row>
    <row r="241" spans="1:1" x14ac:dyDescent="0.25">
      <c r="A241" s="264"/>
    </row>
    <row r="242" spans="1:1" x14ac:dyDescent="0.25">
      <c r="A242" s="264"/>
    </row>
    <row r="243" spans="1:1" x14ac:dyDescent="0.25">
      <c r="A243" s="264"/>
    </row>
    <row r="244" spans="1:1" x14ac:dyDescent="0.25">
      <c r="A244" s="264"/>
    </row>
    <row r="245" spans="1:1" x14ac:dyDescent="0.25">
      <c r="A245" s="264"/>
    </row>
    <row r="246" spans="1:1" x14ac:dyDescent="0.25">
      <c r="A246" s="264"/>
    </row>
    <row r="247" spans="1:1" x14ac:dyDescent="0.25">
      <c r="A247" s="264"/>
    </row>
    <row r="248" spans="1:1" x14ac:dyDescent="0.25">
      <c r="A248" s="264"/>
    </row>
    <row r="249" spans="1:1" x14ac:dyDescent="0.25">
      <c r="A249" s="264"/>
    </row>
    <row r="250" spans="1:1" x14ac:dyDescent="0.25">
      <c r="A250" s="264"/>
    </row>
    <row r="251" spans="1:1" x14ac:dyDescent="0.25">
      <c r="A251" s="264"/>
    </row>
    <row r="252" spans="1:1" x14ac:dyDescent="0.25">
      <c r="A252" s="264"/>
    </row>
    <row r="253" spans="1:1" x14ac:dyDescent="0.25">
      <c r="A253" s="264"/>
    </row>
    <row r="254" spans="1:1" x14ac:dyDescent="0.25">
      <c r="A254" s="264"/>
    </row>
    <row r="255" spans="1:1" x14ac:dyDescent="0.25">
      <c r="A255" s="264"/>
    </row>
    <row r="256" spans="1:1" x14ac:dyDescent="0.25">
      <c r="A256" s="264"/>
    </row>
    <row r="257" spans="1:1" x14ac:dyDescent="0.25">
      <c r="A257" s="264"/>
    </row>
    <row r="258" spans="1:1" x14ac:dyDescent="0.25">
      <c r="A258" s="264"/>
    </row>
    <row r="259" spans="1:1" x14ac:dyDescent="0.25">
      <c r="A259" s="264"/>
    </row>
    <row r="260" spans="1:1" x14ac:dyDescent="0.25">
      <c r="A260" s="264"/>
    </row>
    <row r="261" spans="1:1" x14ac:dyDescent="0.25">
      <c r="A261" s="264"/>
    </row>
    <row r="262" spans="1:1" x14ac:dyDescent="0.25">
      <c r="A262" s="264"/>
    </row>
    <row r="263" spans="1:1" x14ac:dyDescent="0.25">
      <c r="A263" s="264"/>
    </row>
    <row r="264" spans="1:1" x14ac:dyDescent="0.25">
      <c r="A264" s="264"/>
    </row>
    <row r="265" spans="1:1" x14ac:dyDescent="0.25">
      <c r="A265" s="264"/>
    </row>
    <row r="266" spans="1:1" x14ac:dyDescent="0.25">
      <c r="A266" s="264"/>
    </row>
    <row r="267" spans="1:1" x14ac:dyDescent="0.25">
      <c r="A267" s="264"/>
    </row>
    <row r="268" spans="1:1" x14ac:dyDescent="0.25">
      <c r="A268" s="264"/>
    </row>
    <row r="269" spans="1:1" x14ac:dyDescent="0.25">
      <c r="A269" s="264"/>
    </row>
    <row r="270" spans="1:1" x14ac:dyDescent="0.25">
      <c r="A270" s="264"/>
    </row>
    <row r="271" spans="1:1" x14ac:dyDescent="0.25">
      <c r="A271" s="264"/>
    </row>
    <row r="272" spans="1:1" x14ac:dyDescent="0.25">
      <c r="A272" s="264"/>
    </row>
    <row r="273" spans="1:1" x14ac:dyDescent="0.25">
      <c r="A273" s="264"/>
    </row>
    <row r="274" spans="1:1" x14ac:dyDescent="0.25">
      <c r="A274" s="264"/>
    </row>
    <row r="275" spans="1:1" x14ac:dyDescent="0.25">
      <c r="A275" s="264"/>
    </row>
    <row r="276" spans="1:1" x14ac:dyDescent="0.25">
      <c r="A276" s="264"/>
    </row>
    <row r="277" spans="1:1" x14ac:dyDescent="0.25">
      <c r="A277" s="264"/>
    </row>
    <row r="278" spans="1:1" x14ac:dyDescent="0.25">
      <c r="A278" s="264"/>
    </row>
    <row r="279" spans="1:1" x14ac:dyDescent="0.25">
      <c r="A279" s="264"/>
    </row>
    <row r="280" spans="1:1" x14ac:dyDescent="0.25">
      <c r="A280" s="264"/>
    </row>
    <row r="281" spans="1:1" x14ac:dyDescent="0.25">
      <c r="A281" s="264"/>
    </row>
    <row r="282" spans="1:1" x14ac:dyDescent="0.25">
      <c r="A282" s="264"/>
    </row>
    <row r="283" spans="1:1" x14ac:dyDescent="0.25">
      <c r="A283" s="264"/>
    </row>
    <row r="284" spans="1:1" x14ac:dyDescent="0.25">
      <c r="A284" s="264"/>
    </row>
    <row r="285" spans="1:1" x14ac:dyDescent="0.25">
      <c r="A285" s="264"/>
    </row>
    <row r="286" spans="1:1" x14ac:dyDescent="0.25">
      <c r="A286" s="264"/>
    </row>
    <row r="287" spans="1:1" x14ac:dyDescent="0.25">
      <c r="A287" s="264"/>
    </row>
    <row r="288" spans="1:1" x14ac:dyDescent="0.25">
      <c r="A288" s="264"/>
    </row>
    <row r="289" spans="1:1" x14ac:dyDescent="0.25">
      <c r="A289" s="264"/>
    </row>
    <row r="290" spans="1:1" x14ac:dyDescent="0.25">
      <c r="A290" s="264"/>
    </row>
    <row r="291" spans="1:1" x14ac:dyDescent="0.25">
      <c r="A291" s="264"/>
    </row>
    <row r="292" spans="1:1" x14ac:dyDescent="0.25">
      <c r="A292" s="264"/>
    </row>
    <row r="293" spans="1:1" x14ac:dyDescent="0.25">
      <c r="A293" s="264"/>
    </row>
    <row r="294" spans="1:1" x14ac:dyDescent="0.25">
      <c r="A294" s="264"/>
    </row>
    <row r="295" spans="1:1" x14ac:dyDescent="0.25">
      <c r="A295" s="264"/>
    </row>
    <row r="296" spans="1:1" x14ac:dyDescent="0.25">
      <c r="A296" s="264"/>
    </row>
    <row r="297" spans="1:1" x14ac:dyDescent="0.25">
      <c r="A297" s="264"/>
    </row>
    <row r="298" spans="1:1" x14ac:dyDescent="0.25">
      <c r="A298" s="264"/>
    </row>
    <row r="299" spans="1:1" x14ac:dyDescent="0.25">
      <c r="A299" s="264"/>
    </row>
    <row r="300" spans="1:1" x14ac:dyDescent="0.25">
      <c r="A300" s="264"/>
    </row>
    <row r="301" spans="1:1" x14ac:dyDescent="0.25">
      <c r="A301" s="264"/>
    </row>
    <row r="302" spans="1:1" x14ac:dyDescent="0.25">
      <c r="A302" s="264"/>
    </row>
    <row r="303" spans="1:1" x14ac:dyDescent="0.25">
      <c r="A303" s="264"/>
    </row>
    <row r="304" spans="1:1" x14ac:dyDescent="0.25">
      <c r="A304" s="264"/>
    </row>
    <row r="305" spans="1:1" x14ac:dyDescent="0.25">
      <c r="A305" s="264"/>
    </row>
    <row r="306" spans="1:1" x14ac:dyDescent="0.25">
      <c r="A306" s="264"/>
    </row>
    <row r="307" spans="1:1" x14ac:dyDescent="0.25">
      <c r="A307" s="264"/>
    </row>
    <row r="308" spans="1:1" x14ac:dyDescent="0.25">
      <c r="A308" s="264"/>
    </row>
    <row r="309" spans="1:1" x14ac:dyDescent="0.25">
      <c r="A309" s="264"/>
    </row>
    <row r="310" spans="1:1" x14ac:dyDescent="0.25">
      <c r="A310" s="264"/>
    </row>
    <row r="311" spans="1:1" x14ac:dyDescent="0.25">
      <c r="A311" s="264"/>
    </row>
    <row r="312" spans="1:1" x14ac:dyDescent="0.25">
      <c r="A312" s="264"/>
    </row>
    <row r="313" spans="1:1" x14ac:dyDescent="0.25">
      <c r="A313" s="264"/>
    </row>
    <row r="314" spans="1:1" x14ac:dyDescent="0.25">
      <c r="A314" s="264"/>
    </row>
    <row r="315" spans="1:1" x14ac:dyDescent="0.25">
      <c r="A315" s="264"/>
    </row>
    <row r="316" spans="1:1" x14ac:dyDescent="0.25">
      <c r="A316" s="264"/>
    </row>
    <row r="317" spans="1:1" x14ac:dyDescent="0.25">
      <c r="A317" s="264"/>
    </row>
    <row r="318" spans="1:1" x14ac:dyDescent="0.25">
      <c r="A318" s="264"/>
    </row>
    <row r="319" spans="1:1" x14ac:dyDescent="0.25">
      <c r="A319" s="264"/>
    </row>
    <row r="320" spans="1:1" x14ac:dyDescent="0.25">
      <c r="A320" s="264"/>
    </row>
    <row r="321" spans="1:1" x14ac:dyDescent="0.25">
      <c r="A321" s="264"/>
    </row>
    <row r="322" spans="1:1" x14ac:dyDescent="0.25">
      <c r="A322" s="264"/>
    </row>
    <row r="323" spans="1:1" x14ac:dyDescent="0.25">
      <c r="A323" s="264"/>
    </row>
    <row r="324" spans="1:1" x14ac:dyDescent="0.25">
      <c r="A324" s="264"/>
    </row>
    <row r="325" spans="1:1" x14ac:dyDescent="0.25">
      <c r="A325" s="264"/>
    </row>
    <row r="326" spans="1:1" x14ac:dyDescent="0.25">
      <c r="A326" s="264"/>
    </row>
    <row r="327" spans="1:1" x14ac:dyDescent="0.25">
      <c r="A327" s="264"/>
    </row>
    <row r="328" spans="1:1" x14ac:dyDescent="0.25">
      <c r="A328" s="264"/>
    </row>
    <row r="329" spans="1:1" x14ac:dyDescent="0.25">
      <c r="A329" s="264"/>
    </row>
    <row r="330" spans="1:1" x14ac:dyDescent="0.25">
      <c r="A330" s="264"/>
    </row>
    <row r="331" spans="1:1" x14ac:dyDescent="0.25">
      <c r="A331" s="264"/>
    </row>
    <row r="332" spans="1:1" x14ac:dyDescent="0.25">
      <c r="A332" s="264"/>
    </row>
    <row r="333" spans="1:1" x14ac:dyDescent="0.25">
      <c r="A333" s="264"/>
    </row>
    <row r="334" spans="1:1" x14ac:dyDescent="0.25">
      <c r="A334" s="264"/>
    </row>
    <row r="335" spans="1:1" x14ac:dyDescent="0.25">
      <c r="A335" s="264"/>
    </row>
    <row r="336" spans="1:1" x14ac:dyDescent="0.25">
      <c r="A336" s="264"/>
    </row>
    <row r="337" spans="1:1" x14ac:dyDescent="0.25">
      <c r="A337" s="264"/>
    </row>
    <row r="338" spans="1:1" x14ac:dyDescent="0.25">
      <c r="A338" s="264"/>
    </row>
    <row r="339" spans="1:1" x14ac:dyDescent="0.25">
      <c r="A339" s="264"/>
    </row>
    <row r="340" spans="1:1" x14ac:dyDescent="0.25">
      <c r="A340" s="264"/>
    </row>
    <row r="341" spans="1:1" x14ac:dyDescent="0.25">
      <c r="A341" s="264"/>
    </row>
    <row r="342" spans="1:1" x14ac:dyDescent="0.25">
      <c r="A342" s="264"/>
    </row>
    <row r="343" spans="1:1" x14ac:dyDescent="0.25">
      <c r="A343" s="264"/>
    </row>
    <row r="344" spans="1:1" x14ac:dyDescent="0.25">
      <c r="A344" s="264"/>
    </row>
    <row r="345" spans="1:1" x14ac:dyDescent="0.25">
      <c r="A345" s="264"/>
    </row>
    <row r="346" spans="1:1" x14ac:dyDescent="0.25">
      <c r="A346" s="264"/>
    </row>
    <row r="347" spans="1:1" x14ac:dyDescent="0.25">
      <c r="A347" s="264"/>
    </row>
    <row r="348" spans="1:1" x14ac:dyDescent="0.25">
      <c r="A348" s="264"/>
    </row>
    <row r="349" spans="1:1" x14ac:dyDescent="0.25">
      <c r="A349" s="264"/>
    </row>
    <row r="350" spans="1:1" x14ac:dyDescent="0.25">
      <c r="A350" s="264"/>
    </row>
    <row r="351" spans="1:1" x14ac:dyDescent="0.25">
      <c r="A351" s="264"/>
    </row>
    <row r="352" spans="1:1" x14ac:dyDescent="0.25">
      <c r="A352" s="264"/>
    </row>
    <row r="353" spans="1:1" x14ac:dyDescent="0.25">
      <c r="A353" s="264"/>
    </row>
    <row r="354" spans="1:1" x14ac:dyDescent="0.25">
      <c r="A354" s="264"/>
    </row>
    <row r="355" spans="1:1" x14ac:dyDescent="0.25">
      <c r="A355" s="264"/>
    </row>
    <row r="356" spans="1:1" x14ac:dyDescent="0.25">
      <c r="A356" s="264"/>
    </row>
    <row r="357" spans="1:1" x14ac:dyDescent="0.25">
      <c r="A357" s="264"/>
    </row>
    <row r="358" spans="1:1" x14ac:dyDescent="0.25">
      <c r="A358" s="264"/>
    </row>
    <row r="359" spans="1:1" x14ac:dyDescent="0.25">
      <c r="A359" s="264"/>
    </row>
    <row r="360" spans="1:1" x14ac:dyDescent="0.25">
      <c r="A360" s="264"/>
    </row>
    <row r="361" spans="1:1" x14ac:dyDescent="0.25">
      <c r="A361" s="264"/>
    </row>
    <row r="362" spans="1:1" x14ac:dyDescent="0.25">
      <c r="A362" s="264"/>
    </row>
    <row r="363" spans="1:1" x14ac:dyDescent="0.25">
      <c r="A363" s="264"/>
    </row>
    <row r="364" spans="1:1" x14ac:dyDescent="0.25">
      <c r="A364" s="264"/>
    </row>
    <row r="365" spans="1:1" x14ac:dyDescent="0.25">
      <c r="A365" s="264"/>
    </row>
    <row r="366" spans="1:1" x14ac:dyDescent="0.25">
      <c r="A366" s="264"/>
    </row>
    <row r="367" spans="1:1" x14ac:dyDescent="0.25">
      <c r="A367" s="264"/>
    </row>
    <row r="368" spans="1:1" x14ac:dyDescent="0.25">
      <c r="A368" s="264"/>
    </row>
    <row r="369" spans="1:1" x14ac:dyDescent="0.25">
      <c r="A369" s="264"/>
    </row>
    <row r="370" spans="1:1" x14ac:dyDescent="0.25">
      <c r="A370" s="264"/>
    </row>
    <row r="371" spans="1:1" x14ac:dyDescent="0.25">
      <c r="A371" s="264"/>
    </row>
    <row r="372" spans="1:1" x14ac:dyDescent="0.25">
      <c r="A372" s="264"/>
    </row>
    <row r="373" spans="1:1" x14ac:dyDescent="0.25">
      <c r="A373" s="264"/>
    </row>
    <row r="374" spans="1:1" x14ac:dyDescent="0.25">
      <c r="A374" s="264"/>
    </row>
    <row r="375" spans="1:1" x14ac:dyDescent="0.25">
      <c r="A375" s="264"/>
    </row>
    <row r="376" spans="1:1" x14ac:dyDescent="0.25">
      <c r="A376" s="264"/>
    </row>
    <row r="377" spans="1:1" x14ac:dyDescent="0.25">
      <c r="A377" s="264"/>
    </row>
    <row r="378" spans="1:1" x14ac:dyDescent="0.25">
      <c r="A378" s="264"/>
    </row>
    <row r="379" spans="1:1" x14ac:dyDescent="0.25">
      <c r="A379" s="264"/>
    </row>
    <row r="380" spans="1:1" x14ac:dyDescent="0.25">
      <c r="A380" s="264"/>
    </row>
    <row r="381" spans="1:1" x14ac:dyDescent="0.25">
      <c r="A381" s="264"/>
    </row>
    <row r="382" spans="1:1" x14ac:dyDescent="0.25">
      <c r="A382" s="264"/>
    </row>
    <row r="383" spans="1:1" x14ac:dyDescent="0.25">
      <c r="A383" s="264"/>
    </row>
    <row r="384" spans="1:1" x14ac:dyDescent="0.25">
      <c r="A384" s="264"/>
    </row>
    <row r="385" spans="1:1" x14ac:dyDescent="0.25">
      <c r="A385" s="264"/>
    </row>
    <row r="386" spans="1:1" x14ac:dyDescent="0.25">
      <c r="A386" s="264"/>
    </row>
    <row r="387" spans="1:1" x14ac:dyDescent="0.25">
      <c r="A387" s="264"/>
    </row>
    <row r="388" spans="1:1" x14ac:dyDescent="0.25">
      <c r="A388" s="264"/>
    </row>
    <row r="389" spans="1:1" x14ac:dyDescent="0.25">
      <c r="A389" s="264"/>
    </row>
    <row r="390" spans="1:1" x14ac:dyDescent="0.25">
      <c r="A390" s="264"/>
    </row>
    <row r="391" spans="1:1" x14ac:dyDescent="0.25">
      <c r="A391" s="264"/>
    </row>
    <row r="392" spans="1:1" x14ac:dyDescent="0.25">
      <c r="A392" s="264"/>
    </row>
    <row r="393" spans="1:1" x14ac:dyDescent="0.25">
      <c r="A393" s="264"/>
    </row>
    <row r="394" spans="1:1" x14ac:dyDescent="0.25">
      <c r="A394" s="264"/>
    </row>
    <row r="395" spans="1:1" x14ac:dyDescent="0.25">
      <c r="A395" s="264"/>
    </row>
    <row r="396" spans="1:1" x14ac:dyDescent="0.25">
      <c r="A396" s="264"/>
    </row>
    <row r="397" spans="1:1" x14ac:dyDescent="0.25">
      <c r="A397" s="264"/>
    </row>
    <row r="398" spans="1:1" x14ac:dyDescent="0.25">
      <c r="A398" s="264"/>
    </row>
    <row r="399" spans="1:1" x14ac:dyDescent="0.25">
      <c r="A399" s="264"/>
    </row>
    <row r="400" spans="1:1" x14ac:dyDescent="0.25">
      <c r="A400" s="264"/>
    </row>
    <row r="401" spans="1:1" x14ac:dyDescent="0.25">
      <c r="A401" s="264"/>
    </row>
    <row r="402" spans="1:1" x14ac:dyDescent="0.25">
      <c r="A402" s="264"/>
    </row>
    <row r="403" spans="1:1" x14ac:dyDescent="0.25">
      <c r="A403" s="264"/>
    </row>
    <row r="404" spans="1:1" x14ac:dyDescent="0.25">
      <c r="A404" s="264"/>
    </row>
    <row r="405" spans="1:1" x14ac:dyDescent="0.25">
      <c r="A405" s="264"/>
    </row>
    <row r="406" spans="1:1" x14ac:dyDescent="0.25">
      <c r="A406" s="264"/>
    </row>
    <row r="407" spans="1:1" x14ac:dyDescent="0.25">
      <c r="A407" s="264"/>
    </row>
    <row r="408" spans="1:1" x14ac:dyDescent="0.25">
      <c r="A408" s="264"/>
    </row>
    <row r="409" spans="1:1" x14ac:dyDescent="0.25">
      <c r="A409" s="264"/>
    </row>
    <row r="410" spans="1:1" x14ac:dyDescent="0.25">
      <c r="A410" s="264"/>
    </row>
    <row r="411" spans="1:1" x14ac:dyDescent="0.25">
      <c r="A411" s="264"/>
    </row>
    <row r="412" spans="1:1" x14ac:dyDescent="0.25">
      <c r="A412" s="264"/>
    </row>
    <row r="413" spans="1:1" x14ac:dyDescent="0.25">
      <c r="A413" s="264"/>
    </row>
    <row r="414" spans="1:1" x14ac:dyDescent="0.25">
      <c r="A414" s="264"/>
    </row>
    <row r="415" spans="1:1" x14ac:dyDescent="0.25">
      <c r="A415" s="264"/>
    </row>
    <row r="416" spans="1:1" x14ac:dyDescent="0.25">
      <c r="A416" s="264"/>
    </row>
    <row r="417" spans="1:1" x14ac:dyDescent="0.25">
      <c r="A417" s="264"/>
    </row>
    <row r="418" spans="1:1" x14ac:dyDescent="0.25">
      <c r="A418" s="264"/>
    </row>
    <row r="419" spans="1:1" x14ac:dyDescent="0.25">
      <c r="A419" s="264"/>
    </row>
    <row r="420" spans="1:1" x14ac:dyDescent="0.25">
      <c r="A420" s="264"/>
    </row>
    <row r="421" spans="1:1" x14ac:dyDescent="0.25">
      <c r="A421" s="264"/>
    </row>
    <row r="422" spans="1:1" x14ac:dyDescent="0.25">
      <c r="A422" s="264"/>
    </row>
    <row r="423" spans="1:1" x14ac:dyDescent="0.25">
      <c r="A423" s="264"/>
    </row>
    <row r="424" spans="1:1" x14ac:dyDescent="0.25">
      <c r="A424" s="264"/>
    </row>
    <row r="425" spans="1:1" x14ac:dyDescent="0.25">
      <c r="A425" s="264"/>
    </row>
    <row r="426" spans="1:1" x14ac:dyDescent="0.25">
      <c r="A426" s="264"/>
    </row>
    <row r="427" spans="1:1" x14ac:dyDescent="0.25">
      <c r="A427" s="264"/>
    </row>
    <row r="428" spans="1:1" x14ac:dyDescent="0.25">
      <c r="A428" s="264"/>
    </row>
    <row r="429" spans="1:1" x14ac:dyDescent="0.25">
      <c r="A429" s="264"/>
    </row>
    <row r="430" spans="1:1" x14ac:dyDescent="0.25">
      <c r="A430" s="264"/>
    </row>
    <row r="431" spans="1:1" x14ac:dyDescent="0.25">
      <c r="A431" s="264"/>
    </row>
    <row r="432" spans="1:1" x14ac:dyDescent="0.25">
      <c r="A432" s="264"/>
    </row>
    <row r="433" spans="1:1" x14ac:dyDescent="0.25">
      <c r="A433" s="264"/>
    </row>
    <row r="434" spans="1:1" x14ac:dyDescent="0.25">
      <c r="A434" s="264"/>
    </row>
    <row r="435" spans="1:1" x14ac:dyDescent="0.25">
      <c r="A435" s="264"/>
    </row>
    <row r="436" spans="1:1" x14ac:dyDescent="0.25">
      <c r="A436" s="264"/>
    </row>
    <row r="437" spans="1:1" x14ac:dyDescent="0.25">
      <c r="A437" s="264"/>
    </row>
    <row r="438" spans="1:1" x14ac:dyDescent="0.25">
      <c r="A438" s="264"/>
    </row>
    <row r="439" spans="1:1" x14ac:dyDescent="0.25">
      <c r="A439" s="264"/>
    </row>
    <row r="440" spans="1:1" x14ac:dyDescent="0.25">
      <c r="A440" s="264"/>
    </row>
    <row r="441" spans="1:1" x14ac:dyDescent="0.25">
      <c r="A441" s="264"/>
    </row>
    <row r="442" spans="1:1" x14ac:dyDescent="0.25">
      <c r="A442" s="264"/>
    </row>
    <row r="443" spans="1:1" x14ac:dyDescent="0.25">
      <c r="A443" s="264"/>
    </row>
    <row r="444" spans="1:1" x14ac:dyDescent="0.25">
      <c r="A444" s="264"/>
    </row>
    <row r="445" spans="1:1" x14ac:dyDescent="0.25">
      <c r="A445" s="264"/>
    </row>
    <row r="446" spans="1:1" x14ac:dyDescent="0.25">
      <c r="A446" s="264"/>
    </row>
    <row r="447" spans="1:1" x14ac:dyDescent="0.25">
      <c r="A447" s="264"/>
    </row>
    <row r="448" spans="1:1" x14ac:dyDescent="0.25">
      <c r="A448" s="264"/>
    </row>
    <row r="449" spans="1:1" x14ac:dyDescent="0.25">
      <c r="A449" s="264"/>
    </row>
    <row r="450" spans="1:1" x14ac:dyDescent="0.25">
      <c r="A450" s="264"/>
    </row>
    <row r="451" spans="1:1" x14ac:dyDescent="0.25">
      <c r="A451" s="264"/>
    </row>
    <row r="452" spans="1:1" x14ac:dyDescent="0.25">
      <c r="A452" s="264"/>
    </row>
    <row r="453" spans="1:1" x14ac:dyDescent="0.25">
      <c r="A453" s="264"/>
    </row>
    <row r="454" spans="1:1" x14ac:dyDescent="0.25">
      <c r="A454" s="264"/>
    </row>
    <row r="455" spans="1:1" x14ac:dyDescent="0.25">
      <c r="A455" s="264"/>
    </row>
    <row r="456" spans="1:1" x14ac:dyDescent="0.25">
      <c r="A456" s="264"/>
    </row>
    <row r="457" spans="1:1" x14ac:dyDescent="0.25">
      <c r="A457" s="264"/>
    </row>
    <row r="458" spans="1:1" x14ac:dyDescent="0.25">
      <c r="A458" s="264"/>
    </row>
    <row r="459" spans="1:1" x14ac:dyDescent="0.25">
      <c r="A459" s="264"/>
    </row>
    <row r="460" spans="1:1" x14ac:dyDescent="0.25">
      <c r="A460" s="264"/>
    </row>
    <row r="461" spans="1:1" x14ac:dyDescent="0.25">
      <c r="A461" s="264"/>
    </row>
    <row r="462" spans="1:1" x14ac:dyDescent="0.25">
      <c r="A462" s="264"/>
    </row>
    <row r="463" spans="1:1" x14ac:dyDescent="0.25">
      <c r="A463" s="264"/>
    </row>
    <row r="464" spans="1:1" x14ac:dyDescent="0.25">
      <c r="A464" s="264"/>
    </row>
    <row r="465" spans="1:1" x14ac:dyDescent="0.25">
      <c r="A465" s="264"/>
    </row>
    <row r="466" spans="1:1" x14ac:dyDescent="0.25">
      <c r="A466" s="264"/>
    </row>
    <row r="467" spans="1:1" x14ac:dyDescent="0.25">
      <c r="A467" s="264"/>
    </row>
    <row r="468" spans="1:1" x14ac:dyDescent="0.25">
      <c r="A468" s="264"/>
    </row>
    <row r="469" spans="1:1" x14ac:dyDescent="0.25">
      <c r="A469" s="264"/>
    </row>
    <row r="470" spans="1:1" x14ac:dyDescent="0.25">
      <c r="A470" s="264"/>
    </row>
    <row r="471" spans="1:1" x14ac:dyDescent="0.25">
      <c r="A471" s="264"/>
    </row>
    <row r="472" spans="1:1" x14ac:dyDescent="0.25">
      <c r="A472" s="264"/>
    </row>
    <row r="473" spans="1:1" x14ac:dyDescent="0.25">
      <c r="A473" s="264"/>
    </row>
    <row r="474" spans="1:1" x14ac:dyDescent="0.25">
      <c r="A474" s="264"/>
    </row>
    <row r="475" spans="1:1" x14ac:dyDescent="0.25">
      <c r="A475" s="264"/>
    </row>
    <row r="476" spans="1:1" x14ac:dyDescent="0.25">
      <c r="A476" s="264"/>
    </row>
    <row r="477" spans="1:1" x14ac:dyDescent="0.25">
      <c r="A477" s="264"/>
    </row>
    <row r="478" spans="1:1" x14ac:dyDescent="0.25">
      <c r="A478" s="264"/>
    </row>
    <row r="479" spans="1:1" x14ac:dyDescent="0.25">
      <c r="A479" s="264"/>
    </row>
    <row r="480" spans="1:1" x14ac:dyDescent="0.25">
      <c r="A480" s="264"/>
    </row>
    <row r="481" spans="1:1" x14ac:dyDescent="0.25">
      <c r="A481" s="264"/>
    </row>
    <row r="482" spans="1:1" x14ac:dyDescent="0.25">
      <c r="A482" s="264"/>
    </row>
    <row r="483" spans="1:1" x14ac:dyDescent="0.25">
      <c r="A483" s="264"/>
    </row>
    <row r="484" spans="1:1" x14ac:dyDescent="0.25">
      <c r="A484" s="264"/>
    </row>
    <row r="485" spans="1:1" x14ac:dyDescent="0.25">
      <c r="A485" s="264"/>
    </row>
    <row r="486" spans="1:1" x14ac:dyDescent="0.25">
      <c r="A486" s="264"/>
    </row>
    <row r="487" spans="1:1" x14ac:dyDescent="0.25">
      <c r="A487" s="264"/>
    </row>
    <row r="488" spans="1:1" x14ac:dyDescent="0.25">
      <c r="A488" s="264"/>
    </row>
    <row r="489" spans="1:1" x14ac:dyDescent="0.25">
      <c r="A489" s="264"/>
    </row>
    <row r="490" spans="1:1" x14ac:dyDescent="0.25">
      <c r="A490" s="264"/>
    </row>
    <row r="491" spans="1:1" x14ac:dyDescent="0.25">
      <c r="A491" s="264"/>
    </row>
    <row r="492" spans="1:1" x14ac:dyDescent="0.25">
      <c r="A492" s="264"/>
    </row>
    <row r="493" spans="1:1" x14ac:dyDescent="0.25">
      <c r="A493" s="264"/>
    </row>
    <row r="494" spans="1:1" x14ac:dyDescent="0.25">
      <c r="A494" s="264"/>
    </row>
    <row r="495" spans="1:1" x14ac:dyDescent="0.25">
      <c r="A495" s="264"/>
    </row>
    <row r="496" spans="1:1" x14ac:dyDescent="0.25">
      <c r="A496" s="264"/>
    </row>
    <row r="497" spans="1:1" x14ac:dyDescent="0.25">
      <c r="A497" s="264"/>
    </row>
    <row r="498" spans="1:1" x14ac:dyDescent="0.25">
      <c r="A498" s="264"/>
    </row>
    <row r="499" spans="1:1" x14ac:dyDescent="0.25">
      <c r="A499" s="264"/>
    </row>
    <row r="500" spans="1:1" x14ac:dyDescent="0.25">
      <c r="A500" s="264"/>
    </row>
    <row r="501" spans="1:1" x14ac:dyDescent="0.25">
      <c r="A501" s="264"/>
    </row>
    <row r="502" spans="1:1" x14ac:dyDescent="0.25">
      <c r="A502" s="264"/>
    </row>
    <row r="503" spans="1:1" x14ac:dyDescent="0.25">
      <c r="A503" s="264"/>
    </row>
    <row r="504" spans="1:1" x14ac:dyDescent="0.25">
      <c r="A504" s="264"/>
    </row>
    <row r="505" spans="1:1" x14ac:dyDescent="0.25">
      <c r="A505" s="264"/>
    </row>
    <row r="506" spans="1:1" x14ac:dyDescent="0.25">
      <c r="A506" s="264"/>
    </row>
    <row r="507" spans="1:1" x14ac:dyDescent="0.25">
      <c r="A507" s="264"/>
    </row>
    <row r="508" spans="1:1" x14ac:dyDescent="0.25">
      <c r="A508" s="264"/>
    </row>
    <row r="509" spans="1:1" x14ac:dyDescent="0.25">
      <c r="A509" s="264"/>
    </row>
    <row r="510" spans="1:1" x14ac:dyDescent="0.25">
      <c r="A510" s="264"/>
    </row>
    <row r="511" spans="1:1" x14ac:dyDescent="0.25">
      <c r="A511" s="264"/>
    </row>
    <row r="512" spans="1:1" x14ac:dyDescent="0.25">
      <c r="A512" s="264"/>
    </row>
    <row r="513" spans="1:1" x14ac:dyDescent="0.25">
      <c r="A513" s="264"/>
    </row>
    <row r="514" spans="1:1" x14ac:dyDescent="0.25">
      <c r="A514" s="264"/>
    </row>
    <row r="515" spans="1:1" x14ac:dyDescent="0.25">
      <c r="A515" s="264"/>
    </row>
    <row r="516" spans="1:1" x14ac:dyDescent="0.25">
      <c r="A516" s="264"/>
    </row>
    <row r="517" spans="1:1" x14ac:dyDescent="0.25">
      <c r="A517" s="264"/>
    </row>
    <row r="518" spans="1:1" x14ac:dyDescent="0.25">
      <c r="A518" s="264"/>
    </row>
    <row r="519" spans="1:1" x14ac:dyDescent="0.25">
      <c r="A519" s="264"/>
    </row>
    <row r="520" spans="1:1" x14ac:dyDescent="0.25">
      <c r="A520" s="264"/>
    </row>
    <row r="521" spans="1:1" x14ac:dyDescent="0.25">
      <c r="A521" s="264"/>
    </row>
    <row r="522" spans="1:1" x14ac:dyDescent="0.25">
      <c r="A522" s="264"/>
    </row>
    <row r="523" spans="1:1" x14ac:dyDescent="0.25">
      <c r="A523" s="264"/>
    </row>
    <row r="524" spans="1:1" x14ac:dyDescent="0.25">
      <c r="A524" s="264"/>
    </row>
    <row r="525" spans="1:1" x14ac:dyDescent="0.25">
      <c r="A525" s="264"/>
    </row>
    <row r="526" spans="1:1" x14ac:dyDescent="0.25">
      <c r="A526" s="264"/>
    </row>
    <row r="527" spans="1:1" x14ac:dyDescent="0.25">
      <c r="A527" s="264"/>
    </row>
    <row r="528" spans="1:1" x14ac:dyDescent="0.25">
      <c r="A528" s="264"/>
    </row>
    <row r="529" spans="1:1" x14ac:dyDescent="0.25">
      <c r="A529" s="264"/>
    </row>
    <row r="530" spans="1:1" x14ac:dyDescent="0.25">
      <c r="A530" s="264"/>
    </row>
    <row r="531" spans="1:1" x14ac:dyDescent="0.25">
      <c r="A531" s="264"/>
    </row>
    <row r="532" spans="1:1" x14ac:dyDescent="0.25">
      <c r="A532" s="264"/>
    </row>
    <row r="533" spans="1:1" x14ac:dyDescent="0.25">
      <c r="A533" s="264"/>
    </row>
    <row r="534" spans="1:1" x14ac:dyDescent="0.25">
      <c r="A534" s="264"/>
    </row>
    <row r="535" spans="1:1" x14ac:dyDescent="0.25">
      <c r="A535" s="264"/>
    </row>
    <row r="536" spans="1:1" x14ac:dyDescent="0.25">
      <c r="A536" s="264"/>
    </row>
    <row r="537" spans="1:1" x14ac:dyDescent="0.25">
      <c r="A537" s="264"/>
    </row>
    <row r="538" spans="1:1" x14ac:dyDescent="0.25">
      <c r="A538" s="264"/>
    </row>
    <row r="539" spans="1:1" x14ac:dyDescent="0.25">
      <c r="A539" s="264"/>
    </row>
    <row r="540" spans="1:1" x14ac:dyDescent="0.25">
      <c r="A540" s="264"/>
    </row>
    <row r="541" spans="1:1" x14ac:dyDescent="0.25">
      <c r="A541" s="264"/>
    </row>
    <row r="542" spans="1:1" x14ac:dyDescent="0.25">
      <c r="A542" s="264"/>
    </row>
    <row r="543" spans="1:1" x14ac:dyDescent="0.25">
      <c r="A543" s="264"/>
    </row>
    <row r="544" spans="1:1" x14ac:dyDescent="0.25">
      <c r="A544" s="264"/>
    </row>
    <row r="545" spans="1:1" x14ac:dyDescent="0.25">
      <c r="A545" s="264"/>
    </row>
    <row r="546" spans="1:1" x14ac:dyDescent="0.25">
      <c r="A546" s="264"/>
    </row>
    <row r="547" spans="1:1" x14ac:dyDescent="0.25">
      <c r="A547" s="264"/>
    </row>
    <row r="548" spans="1:1" x14ac:dyDescent="0.25">
      <c r="A548" s="264"/>
    </row>
    <row r="549" spans="1:1" x14ac:dyDescent="0.25">
      <c r="A549" s="264"/>
    </row>
    <row r="550" spans="1:1" x14ac:dyDescent="0.25">
      <c r="A550" s="264"/>
    </row>
    <row r="551" spans="1:1" x14ac:dyDescent="0.25">
      <c r="A551" s="264"/>
    </row>
    <row r="552" spans="1:1" x14ac:dyDescent="0.25">
      <c r="A552" s="264"/>
    </row>
    <row r="553" spans="1:1" x14ac:dyDescent="0.25">
      <c r="A553" s="264"/>
    </row>
    <row r="554" spans="1:1" x14ac:dyDescent="0.25">
      <c r="A554" s="264"/>
    </row>
    <row r="555" spans="1:1" x14ac:dyDescent="0.25">
      <c r="A555" s="264"/>
    </row>
    <row r="556" spans="1:1" x14ac:dyDescent="0.25">
      <c r="A556" s="264"/>
    </row>
    <row r="557" spans="1:1" x14ac:dyDescent="0.25">
      <c r="A557" s="264"/>
    </row>
    <row r="558" spans="1:1" x14ac:dyDescent="0.25">
      <c r="A558" s="264"/>
    </row>
    <row r="559" spans="1:1" x14ac:dyDescent="0.25">
      <c r="A559" s="264"/>
    </row>
    <row r="560" spans="1:1" x14ac:dyDescent="0.25">
      <c r="A560" s="264"/>
    </row>
    <row r="561" spans="1:1" x14ac:dyDescent="0.25">
      <c r="A561" s="264"/>
    </row>
    <row r="562" spans="1:1" x14ac:dyDescent="0.25">
      <c r="A562" s="264"/>
    </row>
    <row r="563" spans="1:1" x14ac:dyDescent="0.25">
      <c r="A563" s="264"/>
    </row>
    <row r="564" spans="1:1" x14ac:dyDescent="0.25">
      <c r="A564" s="264"/>
    </row>
    <row r="565" spans="1:1" x14ac:dyDescent="0.25">
      <c r="A565" s="264"/>
    </row>
    <row r="566" spans="1:1" x14ac:dyDescent="0.25">
      <c r="A566" s="264"/>
    </row>
    <row r="567" spans="1:1" x14ac:dyDescent="0.25">
      <c r="A567" s="264"/>
    </row>
    <row r="568" spans="1:1" x14ac:dyDescent="0.25">
      <c r="A568" s="264"/>
    </row>
    <row r="569" spans="1:1" x14ac:dyDescent="0.25">
      <c r="A569" s="264"/>
    </row>
    <row r="570" spans="1:1" x14ac:dyDescent="0.25">
      <c r="A570" s="264"/>
    </row>
    <row r="571" spans="1:1" x14ac:dyDescent="0.25">
      <c r="A571" s="264"/>
    </row>
    <row r="572" spans="1:1" x14ac:dyDescent="0.25">
      <c r="A572" s="264"/>
    </row>
    <row r="573" spans="1:1" x14ac:dyDescent="0.25">
      <c r="A573" s="264"/>
    </row>
    <row r="574" spans="1:1" x14ac:dyDescent="0.25">
      <c r="A574" s="264"/>
    </row>
    <row r="575" spans="1:1" x14ac:dyDescent="0.25">
      <c r="A575" s="264"/>
    </row>
    <row r="576" spans="1:1" x14ac:dyDescent="0.25">
      <c r="A576" s="264"/>
    </row>
    <row r="577" spans="1:1" x14ac:dyDescent="0.25">
      <c r="A577" s="264"/>
    </row>
    <row r="578" spans="1:1" x14ac:dyDescent="0.25">
      <c r="A578" s="264"/>
    </row>
    <row r="579" spans="1:1" x14ac:dyDescent="0.25">
      <c r="A579" s="264"/>
    </row>
    <row r="580" spans="1:1" x14ac:dyDescent="0.25">
      <c r="A580" s="264"/>
    </row>
    <row r="581" spans="1:1" x14ac:dyDescent="0.25">
      <c r="A581" s="264"/>
    </row>
    <row r="582" spans="1:1" x14ac:dyDescent="0.25">
      <c r="A582" s="264"/>
    </row>
    <row r="583" spans="1:1" x14ac:dyDescent="0.25">
      <c r="A583" s="264"/>
    </row>
    <row r="584" spans="1:1" x14ac:dyDescent="0.25">
      <c r="A584" s="264"/>
    </row>
    <row r="585" spans="1:1" x14ac:dyDescent="0.25">
      <c r="A585" s="264"/>
    </row>
    <row r="586" spans="1:1" x14ac:dyDescent="0.25">
      <c r="A586" s="264"/>
    </row>
    <row r="587" spans="1:1" x14ac:dyDescent="0.25">
      <c r="A587" s="264"/>
    </row>
    <row r="588" spans="1:1" x14ac:dyDescent="0.25">
      <c r="A588" s="264"/>
    </row>
    <row r="589" spans="1:1" x14ac:dyDescent="0.25">
      <c r="A589" s="264"/>
    </row>
    <row r="590" spans="1:1" x14ac:dyDescent="0.25">
      <c r="A590" s="264"/>
    </row>
    <row r="591" spans="1:1" x14ac:dyDescent="0.25">
      <c r="A591" s="264"/>
    </row>
    <row r="592" spans="1:1" x14ac:dyDescent="0.25">
      <c r="A592" s="264"/>
    </row>
    <row r="593" spans="1:1" x14ac:dyDescent="0.25">
      <c r="A593" s="264"/>
    </row>
    <row r="594" spans="1:1" x14ac:dyDescent="0.25">
      <c r="A594" s="264"/>
    </row>
    <row r="595" spans="1:1" x14ac:dyDescent="0.25">
      <c r="A595" s="264"/>
    </row>
    <row r="596" spans="1:1" x14ac:dyDescent="0.25">
      <c r="A596" s="264"/>
    </row>
    <row r="597" spans="1:1" x14ac:dyDescent="0.25">
      <c r="A597" s="264"/>
    </row>
    <row r="598" spans="1:1" x14ac:dyDescent="0.25">
      <c r="A598" s="264"/>
    </row>
    <row r="599" spans="1:1" x14ac:dyDescent="0.25">
      <c r="A599" s="264"/>
    </row>
    <row r="600" spans="1:1" x14ac:dyDescent="0.25">
      <c r="A600" s="264"/>
    </row>
    <row r="601" spans="1:1" x14ac:dyDescent="0.25">
      <c r="A601" s="264"/>
    </row>
    <row r="602" spans="1:1" x14ac:dyDescent="0.25">
      <c r="A602" s="264"/>
    </row>
    <row r="603" spans="1:1" x14ac:dyDescent="0.25">
      <c r="A603" s="264"/>
    </row>
    <row r="604" spans="1:1" x14ac:dyDescent="0.25">
      <c r="A604" s="264"/>
    </row>
    <row r="605" spans="1:1" x14ac:dyDescent="0.25">
      <c r="A605" s="264"/>
    </row>
    <row r="606" spans="1:1" x14ac:dyDescent="0.25">
      <c r="A606" s="264"/>
    </row>
    <row r="607" spans="1:1" x14ac:dyDescent="0.25">
      <c r="A607" s="264"/>
    </row>
    <row r="608" spans="1:1" x14ac:dyDescent="0.25">
      <c r="A608" s="264"/>
    </row>
    <row r="609" spans="1:1" x14ac:dyDescent="0.25">
      <c r="A609" s="264"/>
    </row>
    <row r="610" spans="1:1" x14ac:dyDescent="0.25">
      <c r="A610" s="264"/>
    </row>
    <row r="611" spans="1:1" x14ac:dyDescent="0.25">
      <c r="A611" s="264"/>
    </row>
    <row r="612" spans="1:1" x14ac:dyDescent="0.25">
      <c r="A612" s="264"/>
    </row>
    <row r="613" spans="1:1" x14ac:dyDescent="0.25">
      <c r="A613" s="264"/>
    </row>
    <row r="614" spans="1:1" x14ac:dyDescent="0.25">
      <c r="A614" s="264"/>
    </row>
    <row r="615" spans="1:1" x14ac:dyDescent="0.25">
      <c r="A615" s="264"/>
    </row>
    <row r="616" spans="1:1" x14ac:dyDescent="0.25">
      <c r="A616" s="264"/>
    </row>
    <row r="617" spans="1:1" x14ac:dyDescent="0.25">
      <c r="A617" s="264"/>
    </row>
    <row r="618" spans="1:1" x14ac:dyDescent="0.25">
      <c r="A618" s="264"/>
    </row>
    <row r="619" spans="1:1" x14ac:dyDescent="0.25">
      <c r="A619" s="264"/>
    </row>
    <row r="620" spans="1:1" x14ac:dyDescent="0.25">
      <c r="A620" s="264"/>
    </row>
    <row r="621" spans="1:1" x14ac:dyDescent="0.25">
      <c r="A621" s="264"/>
    </row>
    <row r="622" spans="1:1" x14ac:dyDescent="0.25">
      <c r="A622" s="264"/>
    </row>
    <row r="623" spans="1:1" x14ac:dyDescent="0.25">
      <c r="A623" s="264"/>
    </row>
    <row r="624" spans="1:1" x14ac:dyDescent="0.25">
      <c r="A624" s="264"/>
    </row>
    <row r="625" spans="1:1" x14ac:dyDescent="0.25">
      <c r="A625" s="264"/>
    </row>
    <row r="626" spans="1:1" x14ac:dyDescent="0.25">
      <c r="A626" s="264"/>
    </row>
    <row r="627" spans="1:1" x14ac:dyDescent="0.25">
      <c r="A627" s="264"/>
    </row>
    <row r="628" spans="1:1" x14ac:dyDescent="0.25">
      <c r="A628" s="264"/>
    </row>
    <row r="629" spans="1:1" x14ac:dyDescent="0.25">
      <c r="A629" s="264"/>
    </row>
    <row r="630" spans="1:1" x14ac:dyDescent="0.25">
      <c r="A630" s="264"/>
    </row>
    <row r="631" spans="1:1" x14ac:dyDescent="0.25">
      <c r="A631" s="264"/>
    </row>
    <row r="632" spans="1:1" x14ac:dyDescent="0.25">
      <c r="A632" s="264"/>
    </row>
    <row r="633" spans="1:1" x14ac:dyDescent="0.25">
      <c r="A633" s="264"/>
    </row>
    <row r="634" spans="1:1" x14ac:dyDescent="0.25">
      <c r="A634" s="264"/>
    </row>
    <row r="635" spans="1:1" x14ac:dyDescent="0.25">
      <c r="A635" s="264"/>
    </row>
    <row r="636" spans="1:1" x14ac:dyDescent="0.25">
      <c r="A636" s="264"/>
    </row>
    <row r="637" spans="1:1" x14ac:dyDescent="0.25">
      <c r="A637" s="264"/>
    </row>
    <row r="638" spans="1:1" x14ac:dyDescent="0.25">
      <c r="A638" s="264"/>
    </row>
    <row r="639" spans="1:1" x14ac:dyDescent="0.25">
      <c r="A639" s="264"/>
    </row>
    <row r="640" spans="1:1" x14ac:dyDescent="0.25">
      <c r="A640" s="264"/>
    </row>
    <row r="641" spans="1:1" x14ac:dyDescent="0.25">
      <c r="A641" s="264"/>
    </row>
    <row r="642" spans="1:1" x14ac:dyDescent="0.25">
      <c r="A642" s="264"/>
    </row>
    <row r="643" spans="1:1" x14ac:dyDescent="0.25">
      <c r="A643" s="264"/>
    </row>
    <row r="644" spans="1:1" x14ac:dyDescent="0.25">
      <c r="A644" s="264"/>
    </row>
    <row r="645" spans="1:1" x14ac:dyDescent="0.25">
      <c r="A645" s="264"/>
    </row>
    <row r="646" spans="1:1" x14ac:dyDescent="0.25">
      <c r="A646" s="264"/>
    </row>
    <row r="647" spans="1:1" x14ac:dyDescent="0.25">
      <c r="A647" s="264"/>
    </row>
    <row r="648" spans="1:1" x14ac:dyDescent="0.25">
      <c r="A648" s="264"/>
    </row>
    <row r="649" spans="1:1" x14ac:dyDescent="0.25">
      <c r="A649" s="264"/>
    </row>
    <row r="650" spans="1:1" x14ac:dyDescent="0.25">
      <c r="A650" s="264"/>
    </row>
    <row r="651" spans="1:1" x14ac:dyDescent="0.25">
      <c r="A651" s="264"/>
    </row>
    <row r="652" spans="1:1" x14ac:dyDescent="0.25">
      <c r="A652" s="264"/>
    </row>
    <row r="653" spans="1:1" x14ac:dyDescent="0.25">
      <c r="A653" s="264"/>
    </row>
    <row r="654" spans="1:1" x14ac:dyDescent="0.25">
      <c r="A654" s="264"/>
    </row>
    <row r="655" spans="1:1" x14ac:dyDescent="0.25">
      <c r="A655" s="264"/>
    </row>
    <row r="656" spans="1:1" x14ac:dyDescent="0.25">
      <c r="A656" s="264"/>
    </row>
    <row r="657" spans="1:1" x14ac:dyDescent="0.25">
      <c r="A657" s="264"/>
    </row>
    <row r="658" spans="1:1" x14ac:dyDescent="0.25">
      <c r="A658" s="264"/>
    </row>
    <row r="659" spans="1:1" x14ac:dyDescent="0.25">
      <c r="A659" s="264"/>
    </row>
    <row r="660" spans="1:1" x14ac:dyDescent="0.25">
      <c r="A660" s="264"/>
    </row>
    <row r="661" spans="1:1" x14ac:dyDescent="0.25">
      <c r="A661" s="264"/>
    </row>
    <row r="662" spans="1:1" x14ac:dyDescent="0.25">
      <c r="A662" s="264"/>
    </row>
    <row r="663" spans="1:1" x14ac:dyDescent="0.25">
      <c r="A663" s="264"/>
    </row>
    <row r="664" spans="1:1" x14ac:dyDescent="0.25">
      <c r="A664" s="264"/>
    </row>
    <row r="665" spans="1:1" x14ac:dyDescent="0.25">
      <c r="A665" s="264"/>
    </row>
    <row r="666" spans="1:1" x14ac:dyDescent="0.25">
      <c r="A666" s="264"/>
    </row>
    <row r="667" spans="1:1" x14ac:dyDescent="0.25">
      <c r="A667" s="264"/>
    </row>
    <row r="668" spans="1:1" x14ac:dyDescent="0.25">
      <c r="A668" s="264"/>
    </row>
    <row r="669" spans="1:1" x14ac:dyDescent="0.25">
      <c r="A669" s="264"/>
    </row>
    <row r="670" spans="1:1" x14ac:dyDescent="0.25">
      <c r="A670" s="264"/>
    </row>
    <row r="671" spans="1:1" x14ac:dyDescent="0.25">
      <c r="A671" s="264"/>
    </row>
    <row r="672" spans="1:1" x14ac:dyDescent="0.25">
      <c r="A672" s="264"/>
    </row>
    <row r="673" spans="1:1" x14ac:dyDescent="0.25">
      <c r="A673" s="264"/>
    </row>
    <row r="674" spans="1:1" x14ac:dyDescent="0.25">
      <c r="A674" s="264"/>
    </row>
    <row r="675" spans="1:1" x14ac:dyDescent="0.25">
      <c r="A675" s="264"/>
    </row>
    <row r="676" spans="1:1" x14ac:dyDescent="0.25">
      <c r="A676" s="264"/>
    </row>
    <row r="677" spans="1:1" x14ac:dyDescent="0.25">
      <c r="A677" s="264"/>
    </row>
    <row r="678" spans="1:1" x14ac:dyDescent="0.25">
      <c r="A678" s="264"/>
    </row>
    <row r="679" spans="1:1" x14ac:dyDescent="0.25">
      <c r="A679" s="264"/>
    </row>
    <row r="680" spans="1:1" x14ac:dyDescent="0.25">
      <c r="A680" s="264"/>
    </row>
    <row r="681" spans="1:1" x14ac:dyDescent="0.25">
      <c r="A681" s="264"/>
    </row>
    <row r="682" spans="1:1" x14ac:dyDescent="0.25">
      <c r="A682" s="264"/>
    </row>
    <row r="683" spans="1:1" x14ac:dyDescent="0.25">
      <c r="A683" s="264"/>
    </row>
    <row r="684" spans="1:1" x14ac:dyDescent="0.25">
      <c r="A684" s="264"/>
    </row>
    <row r="685" spans="1:1" x14ac:dyDescent="0.25">
      <c r="A685" s="264"/>
    </row>
    <row r="686" spans="1:1" x14ac:dyDescent="0.25">
      <c r="A686" s="264"/>
    </row>
    <row r="687" spans="1:1" x14ac:dyDescent="0.25">
      <c r="A687" s="264"/>
    </row>
    <row r="688" spans="1:1" x14ac:dyDescent="0.25">
      <c r="A688" s="264"/>
    </row>
    <row r="689" spans="1:1" x14ac:dyDescent="0.25">
      <c r="A689" s="264"/>
    </row>
    <row r="690" spans="1:1" x14ac:dyDescent="0.25">
      <c r="A690" s="264"/>
    </row>
    <row r="691" spans="1:1" x14ac:dyDescent="0.25">
      <c r="A691" s="264"/>
    </row>
    <row r="692" spans="1:1" x14ac:dyDescent="0.25">
      <c r="A692" s="264"/>
    </row>
    <row r="693" spans="1:1" x14ac:dyDescent="0.25">
      <c r="A693" s="264"/>
    </row>
    <row r="694" spans="1:1" x14ac:dyDescent="0.25">
      <c r="A694" s="264"/>
    </row>
    <row r="695" spans="1:1" x14ac:dyDescent="0.25">
      <c r="A695" s="264"/>
    </row>
    <row r="696" spans="1:1" x14ac:dyDescent="0.25">
      <c r="A696" s="264"/>
    </row>
    <row r="697" spans="1:1" x14ac:dyDescent="0.25">
      <c r="A697" s="264"/>
    </row>
    <row r="698" spans="1:1" x14ac:dyDescent="0.25">
      <c r="A698" s="264"/>
    </row>
    <row r="699" spans="1:1" x14ac:dyDescent="0.25">
      <c r="A699" s="264"/>
    </row>
    <row r="700" spans="1:1" x14ac:dyDescent="0.25">
      <c r="A700" s="264"/>
    </row>
    <row r="701" spans="1:1" x14ac:dyDescent="0.25">
      <c r="A701" s="264"/>
    </row>
    <row r="702" spans="1:1" x14ac:dyDescent="0.25">
      <c r="A702" s="264"/>
    </row>
    <row r="703" spans="1:1" x14ac:dyDescent="0.25">
      <c r="A703" s="264"/>
    </row>
    <row r="704" spans="1:1" x14ac:dyDescent="0.25">
      <c r="A704" s="264"/>
    </row>
    <row r="705" spans="1:1" x14ac:dyDescent="0.25">
      <c r="A705" s="264"/>
    </row>
    <row r="706" spans="1:1" x14ac:dyDescent="0.25">
      <c r="A706" s="264"/>
    </row>
    <row r="707" spans="1:1" x14ac:dyDescent="0.25">
      <c r="A707" s="264"/>
    </row>
    <row r="708" spans="1:1" x14ac:dyDescent="0.25">
      <c r="A708" s="264"/>
    </row>
    <row r="709" spans="1:1" x14ac:dyDescent="0.25">
      <c r="A709" s="264"/>
    </row>
    <row r="710" spans="1:1" x14ac:dyDescent="0.25">
      <c r="A710" s="264"/>
    </row>
    <row r="711" spans="1:1" x14ac:dyDescent="0.25">
      <c r="A711" s="264"/>
    </row>
    <row r="712" spans="1:1" x14ac:dyDescent="0.25">
      <c r="A712" s="264"/>
    </row>
    <row r="713" spans="1:1" x14ac:dyDescent="0.25">
      <c r="A713" s="264"/>
    </row>
    <row r="714" spans="1:1" x14ac:dyDescent="0.25">
      <c r="A714" s="264"/>
    </row>
    <row r="715" spans="1:1" x14ac:dyDescent="0.25">
      <c r="A715" s="264"/>
    </row>
    <row r="716" spans="1:1" x14ac:dyDescent="0.25">
      <c r="A716" s="264"/>
    </row>
    <row r="717" spans="1:1" x14ac:dyDescent="0.25">
      <c r="A717" s="264"/>
    </row>
    <row r="718" spans="1:1" x14ac:dyDescent="0.25">
      <c r="A718" s="264"/>
    </row>
    <row r="719" spans="1:1" x14ac:dyDescent="0.25">
      <c r="A719" s="264"/>
    </row>
    <row r="720" spans="1:1" x14ac:dyDescent="0.25">
      <c r="A720" s="264"/>
    </row>
    <row r="721" spans="1:1" x14ac:dyDescent="0.25">
      <c r="A721" s="264"/>
    </row>
    <row r="722" spans="1:1" x14ac:dyDescent="0.25">
      <c r="A722" s="264"/>
    </row>
    <row r="723" spans="1:1" x14ac:dyDescent="0.25">
      <c r="A723" s="264"/>
    </row>
    <row r="724" spans="1:1" x14ac:dyDescent="0.25">
      <c r="A724" s="264"/>
    </row>
    <row r="725" spans="1:1" x14ac:dyDescent="0.25">
      <c r="A725" s="264"/>
    </row>
    <row r="726" spans="1:1" x14ac:dyDescent="0.25">
      <c r="A726" s="264"/>
    </row>
    <row r="727" spans="1:1" x14ac:dyDescent="0.25">
      <c r="A727" s="264"/>
    </row>
    <row r="728" spans="1:1" x14ac:dyDescent="0.25">
      <c r="A728" s="264"/>
    </row>
    <row r="729" spans="1:1" x14ac:dyDescent="0.25">
      <c r="A729" s="264"/>
    </row>
    <row r="730" spans="1:1" x14ac:dyDescent="0.25">
      <c r="A730" s="264"/>
    </row>
    <row r="731" spans="1:1" x14ac:dyDescent="0.25">
      <c r="A731" s="264"/>
    </row>
    <row r="732" spans="1:1" x14ac:dyDescent="0.25">
      <c r="A732" s="264"/>
    </row>
    <row r="733" spans="1:1" x14ac:dyDescent="0.25">
      <c r="A733" s="264"/>
    </row>
    <row r="734" spans="1:1" x14ac:dyDescent="0.25">
      <c r="A734" s="264"/>
    </row>
    <row r="735" spans="1:1" x14ac:dyDescent="0.25">
      <c r="A735" s="264"/>
    </row>
    <row r="736" spans="1:1" x14ac:dyDescent="0.25">
      <c r="A736" s="264"/>
    </row>
    <row r="737" spans="1:1" x14ac:dyDescent="0.25">
      <c r="A737" s="264"/>
    </row>
    <row r="738" spans="1:1" x14ac:dyDescent="0.25">
      <c r="A738" s="264"/>
    </row>
    <row r="739" spans="1:1" x14ac:dyDescent="0.25">
      <c r="A739" s="264"/>
    </row>
    <row r="740" spans="1:1" x14ac:dyDescent="0.25">
      <c r="A740" s="264"/>
    </row>
    <row r="741" spans="1:1" x14ac:dyDescent="0.25">
      <c r="A741" s="264"/>
    </row>
    <row r="742" spans="1:1" x14ac:dyDescent="0.25">
      <c r="A742" s="264"/>
    </row>
    <row r="743" spans="1:1" x14ac:dyDescent="0.25">
      <c r="A743" s="264"/>
    </row>
    <row r="744" spans="1:1" x14ac:dyDescent="0.25">
      <c r="A744" s="264"/>
    </row>
    <row r="745" spans="1:1" x14ac:dyDescent="0.25">
      <c r="A745" s="264"/>
    </row>
    <row r="746" spans="1:1" x14ac:dyDescent="0.25">
      <c r="A746" s="264"/>
    </row>
    <row r="747" spans="1:1" x14ac:dyDescent="0.25">
      <c r="A747" s="264"/>
    </row>
    <row r="748" spans="1:1" x14ac:dyDescent="0.25">
      <c r="A748" s="264"/>
    </row>
    <row r="749" spans="1:1" x14ac:dyDescent="0.25">
      <c r="A749" s="264"/>
    </row>
    <row r="750" spans="1:1" x14ac:dyDescent="0.25">
      <c r="A750" s="264"/>
    </row>
    <row r="751" spans="1:1" x14ac:dyDescent="0.25">
      <c r="A751" s="264"/>
    </row>
    <row r="752" spans="1:1" x14ac:dyDescent="0.25">
      <c r="A752" s="264"/>
    </row>
    <row r="753" spans="1:1" x14ac:dyDescent="0.25">
      <c r="A753" s="264"/>
    </row>
    <row r="754" spans="1:1" x14ac:dyDescent="0.25">
      <c r="A754" s="264"/>
    </row>
    <row r="755" spans="1:1" x14ac:dyDescent="0.25">
      <c r="A755" s="264"/>
    </row>
    <row r="756" spans="1:1" x14ac:dyDescent="0.25">
      <c r="A756" s="264"/>
    </row>
    <row r="757" spans="1:1" x14ac:dyDescent="0.25">
      <c r="A757" s="264"/>
    </row>
    <row r="758" spans="1:1" x14ac:dyDescent="0.25">
      <c r="A758" s="264"/>
    </row>
    <row r="759" spans="1:1" x14ac:dyDescent="0.25">
      <c r="A759" s="264"/>
    </row>
    <row r="760" spans="1:1" x14ac:dyDescent="0.25">
      <c r="A760" s="264"/>
    </row>
    <row r="761" spans="1:1" x14ac:dyDescent="0.25">
      <c r="A761" s="264"/>
    </row>
    <row r="762" spans="1:1" x14ac:dyDescent="0.25">
      <c r="A762" s="264"/>
    </row>
    <row r="763" spans="1:1" x14ac:dyDescent="0.25">
      <c r="A763" s="264"/>
    </row>
    <row r="764" spans="1:1" x14ac:dyDescent="0.25">
      <c r="A764" s="264"/>
    </row>
    <row r="765" spans="1:1" x14ac:dyDescent="0.25">
      <c r="A765" s="264"/>
    </row>
    <row r="766" spans="1:1" x14ac:dyDescent="0.25">
      <c r="A766" s="264"/>
    </row>
    <row r="767" spans="1:1" x14ac:dyDescent="0.25">
      <c r="A767" s="264"/>
    </row>
    <row r="768" spans="1:1" x14ac:dyDescent="0.25">
      <c r="A768" s="264"/>
    </row>
    <row r="769" spans="1:1" x14ac:dyDescent="0.25">
      <c r="A769" s="264"/>
    </row>
    <row r="770" spans="1:1" x14ac:dyDescent="0.25">
      <c r="A770" s="264"/>
    </row>
    <row r="771" spans="1:1" x14ac:dyDescent="0.25">
      <c r="A771" s="264"/>
    </row>
    <row r="772" spans="1:1" x14ac:dyDescent="0.25">
      <c r="A772" s="264"/>
    </row>
    <row r="773" spans="1:1" x14ac:dyDescent="0.25">
      <c r="A773" s="264"/>
    </row>
    <row r="774" spans="1:1" x14ac:dyDescent="0.25">
      <c r="A774" s="264"/>
    </row>
    <row r="775" spans="1:1" x14ac:dyDescent="0.25">
      <c r="A775" s="264"/>
    </row>
    <row r="776" spans="1:1" x14ac:dyDescent="0.25">
      <c r="A776" s="264"/>
    </row>
    <row r="777" spans="1:1" x14ac:dyDescent="0.25">
      <c r="A777" s="264"/>
    </row>
    <row r="778" spans="1:1" x14ac:dyDescent="0.25">
      <c r="A778" s="264"/>
    </row>
    <row r="779" spans="1:1" x14ac:dyDescent="0.25">
      <c r="A779" s="264"/>
    </row>
    <row r="780" spans="1:1" x14ac:dyDescent="0.25">
      <c r="A780" s="264"/>
    </row>
    <row r="781" spans="1:1" x14ac:dyDescent="0.25">
      <c r="A781" s="264"/>
    </row>
    <row r="782" spans="1:1" x14ac:dyDescent="0.25">
      <c r="A782" s="264"/>
    </row>
    <row r="783" spans="1:1" x14ac:dyDescent="0.25">
      <c r="A783" s="264"/>
    </row>
    <row r="784" spans="1:1" x14ac:dyDescent="0.25">
      <c r="A784" s="264"/>
    </row>
    <row r="785" spans="1:1" x14ac:dyDescent="0.25">
      <c r="A785" s="264"/>
    </row>
    <row r="786" spans="1:1" x14ac:dyDescent="0.25">
      <c r="A786" s="264"/>
    </row>
    <row r="787" spans="1:1" x14ac:dyDescent="0.25">
      <c r="A787" s="264"/>
    </row>
    <row r="788" spans="1:1" x14ac:dyDescent="0.25">
      <c r="A788" s="264"/>
    </row>
    <row r="789" spans="1:1" x14ac:dyDescent="0.25">
      <c r="A789" s="264"/>
    </row>
    <row r="790" spans="1:1" x14ac:dyDescent="0.25">
      <c r="A790" s="264"/>
    </row>
    <row r="791" spans="1:1" x14ac:dyDescent="0.25">
      <c r="A791" s="264"/>
    </row>
    <row r="792" spans="1:1" x14ac:dyDescent="0.25">
      <c r="A792" s="264"/>
    </row>
    <row r="793" spans="1:1" x14ac:dyDescent="0.25">
      <c r="A793" s="264"/>
    </row>
    <row r="794" spans="1:1" x14ac:dyDescent="0.25">
      <c r="A794" s="264"/>
    </row>
    <row r="795" spans="1:1" x14ac:dyDescent="0.25">
      <c r="A795" s="264"/>
    </row>
    <row r="796" spans="1:1" x14ac:dyDescent="0.25">
      <c r="A796" s="264"/>
    </row>
    <row r="797" spans="1:1" x14ac:dyDescent="0.25">
      <c r="A797" s="264"/>
    </row>
    <row r="798" spans="1:1" x14ac:dyDescent="0.25">
      <c r="A798" s="264"/>
    </row>
    <row r="799" spans="1:1" x14ac:dyDescent="0.25">
      <c r="A799" s="264"/>
    </row>
    <row r="800" spans="1:1" x14ac:dyDescent="0.25">
      <c r="A800" s="264"/>
    </row>
    <row r="801" spans="1:1" x14ac:dyDescent="0.25">
      <c r="A801" s="264"/>
    </row>
    <row r="802" spans="1:1" x14ac:dyDescent="0.25">
      <c r="A802" s="264"/>
    </row>
    <row r="803" spans="1:1" x14ac:dyDescent="0.25">
      <c r="A803" s="264"/>
    </row>
    <row r="804" spans="1:1" x14ac:dyDescent="0.25">
      <c r="A804" s="264"/>
    </row>
    <row r="805" spans="1:1" x14ac:dyDescent="0.25">
      <c r="A805" s="264"/>
    </row>
    <row r="806" spans="1:1" x14ac:dyDescent="0.25">
      <c r="A806" s="264"/>
    </row>
    <row r="807" spans="1:1" x14ac:dyDescent="0.25">
      <c r="A807" s="264"/>
    </row>
    <row r="808" spans="1:1" x14ac:dyDescent="0.25">
      <c r="A808" s="264"/>
    </row>
    <row r="809" spans="1:1" x14ac:dyDescent="0.25">
      <c r="A809" s="264"/>
    </row>
    <row r="810" spans="1:1" x14ac:dyDescent="0.25">
      <c r="A810" s="264"/>
    </row>
    <row r="811" spans="1:1" x14ac:dyDescent="0.25">
      <c r="A811" s="264"/>
    </row>
    <row r="812" spans="1:1" x14ac:dyDescent="0.25">
      <c r="A812" s="264"/>
    </row>
    <row r="813" spans="1:1" x14ac:dyDescent="0.25">
      <c r="A813" s="264"/>
    </row>
    <row r="814" spans="1:1" x14ac:dyDescent="0.25">
      <c r="A814" s="264"/>
    </row>
    <row r="815" spans="1:1" x14ac:dyDescent="0.25">
      <c r="A815" s="264"/>
    </row>
    <row r="816" spans="1:1" x14ac:dyDescent="0.25">
      <c r="A816" s="264"/>
    </row>
    <row r="817" spans="1:1" x14ac:dyDescent="0.25">
      <c r="A817" s="264"/>
    </row>
    <row r="818" spans="1:1" x14ac:dyDescent="0.25">
      <c r="A818" s="264"/>
    </row>
    <row r="819" spans="1:1" x14ac:dyDescent="0.25">
      <c r="A819" s="264"/>
    </row>
    <row r="820" spans="1:1" x14ac:dyDescent="0.25">
      <c r="A820" s="264"/>
    </row>
    <row r="821" spans="1:1" x14ac:dyDescent="0.25">
      <c r="A821" s="264"/>
    </row>
    <row r="822" spans="1:1" x14ac:dyDescent="0.25">
      <c r="A822" s="264"/>
    </row>
    <row r="823" spans="1:1" x14ac:dyDescent="0.25">
      <c r="A823" s="264"/>
    </row>
    <row r="824" spans="1:1" x14ac:dyDescent="0.25">
      <c r="A824" s="264"/>
    </row>
    <row r="825" spans="1:1" x14ac:dyDescent="0.25">
      <c r="A825" s="264"/>
    </row>
    <row r="826" spans="1:1" x14ac:dyDescent="0.25">
      <c r="A826" s="264"/>
    </row>
    <row r="827" spans="1:1" x14ac:dyDescent="0.25">
      <c r="A827" s="264"/>
    </row>
    <row r="828" spans="1:1" x14ac:dyDescent="0.25">
      <c r="A828" s="264"/>
    </row>
    <row r="829" spans="1:1" x14ac:dyDescent="0.25">
      <c r="A829" s="264"/>
    </row>
    <row r="830" spans="1:1" x14ac:dyDescent="0.25">
      <c r="A830" s="264"/>
    </row>
    <row r="831" spans="1:1" x14ac:dyDescent="0.25">
      <c r="A831" s="264"/>
    </row>
    <row r="832" spans="1:1" x14ac:dyDescent="0.25">
      <c r="A832" s="264"/>
    </row>
    <row r="833" spans="1:1" x14ac:dyDescent="0.25">
      <c r="A833" s="264"/>
    </row>
    <row r="834" spans="1:1" x14ac:dyDescent="0.25">
      <c r="A834" s="264"/>
    </row>
    <row r="835" spans="1:1" x14ac:dyDescent="0.25">
      <c r="A835" s="264"/>
    </row>
    <row r="836" spans="1:1" x14ac:dyDescent="0.25">
      <c r="A836" s="264"/>
    </row>
    <row r="837" spans="1:1" x14ac:dyDescent="0.25">
      <c r="A837" s="264"/>
    </row>
    <row r="838" spans="1:1" x14ac:dyDescent="0.25">
      <c r="A838" s="264"/>
    </row>
    <row r="839" spans="1:1" x14ac:dyDescent="0.25">
      <c r="A839" s="264"/>
    </row>
    <row r="840" spans="1:1" x14ac:dyDescent="0.25">
      <c r="A840" s="264"/>
    </row>
    <row r="841" spans="1:1" x14ac:dyDescent="0.25">
      <c r="A841" s="264"/>
    </row>
    <row r="842" spans="1:1" x14ac:dyDescent="0.25">
      <c r="A842" s="264"/>
    </row>
    <row r="843" spans="1:1" x14ac:dyDescent="0.25">
      <c r="A843" s="264"/>
    </row>
    <row r="844" spans="1:1" x14ac:dyDescent="0.25">
      <c r="A844" s="264"/>
    </row>
    <row r="845" spans="1:1" x14ac:dyDescent="0.25">
      <c r="A845" s="264"/>
    </row>
    <row r="846" spans="1:1" x14ac:dyDescent="0.25">
      <c r="A846" s="264"/>
    </row>
    <row r="847" spans="1:1" x14ac:dyDescent="0.25">
      <c r="A847" s="264"/>
    </row>
    <row r="848" spans="1:1" x14ac:dyDescent="0.25">
      <c r="A848" s="264"/>
    </row>
    <row r="849" spans="1:1" x14ac:dyDescent="0.25">
      <c r="A849" s="264"/>
    </row>
    <row r="850" spans="1:1" x14ac:dyDescent="0.25">
      <c r="A850" s="264"/>
    </row>
    <row r="851" spans="1:1" x14ac:dyDescent="0.25">
      <c r="A851" s="264"/>
    </row>
    <row r="852" spans="1:1" x14ac:dyDescent="0.25">
      <c r="A852" s="264"/>
    </row>
    <row r="853" spans="1:1" x14ac:dyDescent="0.25">
      <c r="A853" s="264"/>
    </row>
    <row r="854" spans="1:1" x14ac:dyDescent="0.25">
      <c r="A854" s="264"/>
    </row>
    <row r="855" spans="1:1" x14ac:dyDescent="0.25">
      <c r="A855" s="264"/>
    </row>
    <row r="856" spans="1:1" x14ac:dyDescent="0.25">
      <c r="A856" s="264"/>
    </row>
    <row r="857" spans="1:1" x14ac:dyDescent="0.25">
      <c r="A857" s="264"/>
    </row>
    <row r="858" spans="1:1" x14ac:dyDescent="0.25">
      <c r="A858" s="264"/>
    </row>
    <row r="859" spans="1:1" x14ac:dyDescent="0.25">
      <c r="A859" s="264"/>
    </row>
    <row r="860" spans="1:1" x14ac:dyDescent="0.25">
      <c r="A860" s="264"/>
    </row>
    <row r="861" spans="1:1" x14ac:dyDescent="0.25">
      <c r="A861" s="264"/>
    </row>
    <row r="862" spans="1:1" x14ac:dyDescent="0.25">
      <c r="A862" s="264"/>
    </row>
    <row r="863" spans="1:1" x14ac:dyDescent="0.25">
      <c r="A863" s="264"/>
    </row>
    <row r="864" spans="1:1" x14ac:dyDescent="0.25">
      <c r="A864" s="264"/>
    </row>
    <row r="865" spans="1:1" x14ac:dyDescent="0.25">
      <c r="A865" s="264"/>
    </row>
    <row r="866" spans="1:1" x14ac:dyDescent="0.25">
      <c r="A866" s="264"/>
    </row>
    <row r="867" spans="1:1" x14ac:dyDescent="0.25">
      <c r="A867" s="264"/>
    </row>
    <row r="868" spans="1:1" x14ac:dyDescent="0.25">
      <c r="A868" s="264"/>
    </row>
    <row r="869" spans="1:1" x14ac:dyDescent="0.25">
      <c r="A869" s="264"/>
    </row>
    <row r="870" spans="1:1" x14ac:dyDescent="0.25">
      <c r="A870" s="264"/>
    </row>
    <row r="871" spans="1:1" x14ac:dyDescent="0.25">
      <c r="A871" s="264"/>
    </row>
    <row r="872" spans="1:1" x14ac:dyDescent="0.25">
      <c r="A872" s="264"/>
    </row>
    <row r="873" spans="1:1" x14ac:dyDescent="0.25">
      <c r="A873" s="264"/>
    </row>
    <row r="874" spans="1:1" x14ac:dyDescent="0.25">
      <c r="A874" s="264"/>
    </row>
    <row r="875" spans="1:1" x14ac:dyDescent="0.25">
      <c r="A875" s="264"/>
    </row>
    <row r="876" spans="1:1" x14ac:dyDescent="0.25">
      <c r="A876" s="264"/>
    </row>
    <row r="877" spans="1:1" x14ac:dyDescent="0.25">
      <c r="A877" s="264"/>
    </row>
    <row r="878" spans="1:1" x14ac:dyDescent="0.25">
      <c r="A878" s="264"/>
    </row>
    <row r="879" spans="1:1" x14ac:dyDescent="0.25">
      <c r="A879" s="264"/>
    </row>
    <row r="880" spans="1:1" x14ac:dyDescent="0.25">
      <c r="A880" s="264"/>
    </row>
    <row r="881" spans="1:1" x14ac:dyDescent="0.25">
      <c r="A881" s="264"/>
    </row>
    <row r="882" spans="1:1" x14ac:dyDescent="0.25">
      <c r="A882" s="264"/>
    </row>
    <row r="883" spans="1:1" x14ac:dyDescent="0.25">
      <c r="A883" s="264"/>
    </row>
    <row r="884" spans="1:1" x14ac:dyDescent="0.25">
      <c r="A884" s="264"/>
    </row>
    <row r="885" spans="1:1" x14ac:dyDescent="0.25">
      <c r="A885" s="264"/>
    </row>
    <row r="886" spans="1:1" x14ac:dyDescent="0.25">
      <c r="A886" s="264"/>
    </row>
    <row r="887" spans="1:1" x14ac:dyDescent="0.25">
      <c r="A887" s="264"/>
    </row>
    <row r="888" spans="1:1" x14ac:dyDescent="0.25">
      <c r="A888" s="264"/>
    </row>
    <row r="889" spans="1:1" x14ac:dyDescent="0.25">
      <c r="A889" s="264"/>
    </row>
    <row r="890" spans="1:1" x14ac:dyDescent="0.25">
      <c r="A890" s="264"/>
    </row>
    <row r="891" spans="1:1" x14ac:dyDescent="0.25">
      <c r="A891" s="264"/>
    </row>
    <row r="892" spans="1:1" x14ac:dyDescent="0.25">
      <c r="A892" s="264"/>
    </row>
    <row r="893" spans="1:1" x14ac:dyDescent="0.25">
      <c r="A893" s="264"/>
    </row>
    <row r="894" spans="1:1" x14ac:dyDescent="0.25">
      <c r="A894" s="264"/>
    </row>
    <row r="895" spans="1:1" x14ac:dyDescent="0.25">
      <c r="A895" s="264"/>
    </row>
    <row r="896" spans="1:1" x14ac:dyDescent="0.25">
      <c r="A896" s="264"/>
    </row>
    <row r="897" spans="1:1" x14ac:dyDescent="0.25">
      <c r="A897" s="264"/>
    </row>
    <row r="898" spans="1:1" x14ac:dyDescent="0.25">
      <c r="A898" s="264"/>
    </row>
    <row r="899" spans="1:1" x14ac:dyDescent="0.25">
      <c r="A899" s="264"/>
    </row>
    <row r="900" spans="1:1" x14ac:dyDescent="0.25">
      <c r="A900" s="264"/>
    </row>
    <row r="901" spans="1:1" x14ac:dyDescent="0.25">
      <c r="A901" s="264"/>
    </row>
    <row r="902" spans="1:1" x14ac:dyDescent="0.25">
      <c r="A902" s="264"/>
    </row>
    <row r="903" spans="1:1" x14ac:dyDescent="0.25">
      <c r="A903" s="264"/>
    </row>
    <row r="904" spans="1:1" x14ac:dyDescent="0.25">
      <c r="A904" s="264"/>
    </row>
    <row r="905" spans="1:1" x14ac:dyDescent="0.25">
      <c r="A905" s="264"/>
    </row>
    <row r="906" spans="1:1" x14ac:dyDescent="0.25">
      <c r="A906" s="264"/>
    </row>
    <row r="907" spans="1:1" x14ac:dyDescent="0.25">
      <c r="A907" s="264"/>
    </row>
    <row r="908" spans="1:1" x14ac:dyDescent="0.25">
      <c r="A908" s="264"/>
    </row>
    <row r="909" spans="1:1" x14ac:dyDescent="0.25">
      <c r="A909" s="264"/>
    </row>
    <row r="910" spans="1:1" x14ac:dyDescent="0.25">
      <c r="A910" s="264"/>
    </row>
    <row r="911" spans="1:1" x14ac:dyDescent="0.25">
      <c r="A911" s="264"/>
    </row>
    <row r="912" spans="1:1" x14ac:dyDescent="0.25">
      <c r="A912" s="264"/>
    </row>
    <row r="913" spans="1:1" x14ac:dyDescent="0.25">
      <c r="A913" s="264"/>
    </row>
    <row r="914" spans="1:1" x14ac:dyDescent="0.25">
      <c r="A914" s="264"/>
    </row>
    <row r="915" spans="1:1" x14ac:dyDescent="0.25">
      <c r="A915" s="264"/>
    </row>
    <row r="916" spans="1:1" x14ac:dyDescent="0.25">
      <c r="A916" s="264"/>
    </row>
    <row r="917" spans="1:1" x14ac:dyDescent="0.25">
      <c r="A917" s="264"/>
    </row>
    <row r="918" spans="1:1" x14ac:dyDescent="0.25">
      <c r="A918" s="264"/>
    </row>
    <row r="919" spans="1:1" x14ac:dyDescent="0.25">
      <c r="A919" s="264"/>
    </row>
    <row r="920" spans="1:1" x14ac:dyDescent="0.25">
      <c r="A920" s="264"/>
    </row>
    <row r="921" spans="1:1" x14ac:dyDescent="0.25">
      <c r="A921" s="264"/>
    </row>
    <row r="922" spans="1:1" x14ac:dyDescent="0.25">
      <c r="A922" s="264"/>
    </row>
    <row r="923" spans="1:1" x14ac:dyDescent="0.25">
      <c r="A923" s="264"/>
    </row>
    <row r="924" spans="1:1" x14ac:dyDescent="0.25">
      <c r="A924" s="264"/>
    </row>
    <row r="925" spans="1:1" x14ac:dyDescent="0.25">
      <c r="A925" s="264"/>
    </row>
    <row r="926" spans="1:1" x14ac:dyDescent="0.25">
      <c r="A926" s="264"/>
    </row>
    <row r="927" spans="1:1" x14ac:dyDescent="0.25">
      <c r="A927" s="264"/>
    </row>
    <row r="928" spans="1:1" x14ac:dyDescent="0.25">
      <c r="A928" s="264"/>
    </row>
    <row r="929" spans="1:1" x14ac:dyDescent="0.25">
      <c r="A929" s="264"/>
    </row>
    <row r="930" spans="1:1" x14ac:dyDescent="0.25">
      <c r="A930" s="264"/>
    </row>
    <row r="931" spans="1:1" x14ac:dyDescent="0.25">
      <c r="A931" s="264"/>
    </row>
    <row r="932" spans="1:1" x14ac:dyDescent="0.25">
      <c r="A932" s="264"/>
    </row>
    <row r="933" spans="1:1" x14ac:dyDescent="0.25">
      <c r="A933" s="264"/>
    </row>
    <row r="934" spans="1:1" x14ac:dyDescent="0.25">
      <c r="A934" s="264"/>
    </row>
    <row r="935" spans="1:1" x14ac:dyDescent="0.25">
      <c r="A935" s="264"/>
    </row>
    <row r="936" spans="1:1" x14ac:dyDescent="0.25">
      <c r="A936" s="264"/>
    </row>
    <row r="937" spans="1:1" x14ac:dyDescent="0.25">
      <c r="A937" s="264"/>
    </row>
    <row r="938" spans="1:1" x14ac:dyDescent="0.25">
      <c r="A938" s="264"/>
    </row>
    <row r="939" spans="1:1" x14ac:dyDescent="0.25">
      <c r="A939" s="264"/>
    </row>
    <row r="940" spans="1:1" x14ac:dyDescent="0.25">
      <c r="A940" s="264"/>
    </row>
    <row r="941" spans="1:1" x14ac:dyDescent="0.25">
      <c r="A941" s="264"/>
    </row>
    <row r="942" spans="1:1" x14ac:dyDescent="0.25">
      <c r="A942" s="264"/>
    </row>
    <row r="943" spans="1:1" x14ac:dyDescent="0.25">
      <c r="A943" s="264"/>
    </row>
    <row r="944" spans="1:1" x14ac:dyDescent="0.25">
      <c r="A944" s="264"/>
    </row>
    <row r="945" spans="1:1" x14ac:dyDescent="0.25">
      <c r="A945" s="264"/>
    </row>
    <row r="946" spans="1:1" x14ac:dyDescent="0.25">
      <c r="A946" s="264"/>
    </row>
    <row r="947" spans="1:1" x14ac:dyDescent="0.25">
      <c r="A947" s="264"/>
    </row>
    <row r="948" spans="1:1" x14ac:dyDescent="0.25">
      <c r="A948" s="264"/>
    </row>
    <row r="949" spans="1:1" x14ac:dyDescent="0.25">
      <c r="A949" s="264"/>
    </row>
    <row r="950" spans="1:1" x14ac:dyDescent="0.25">
      <c r="A950" s="264"/>
    </row>
    <row r="951" spans="1:1" x14ac:dyDescent="0.25">
      <c r="A951" s="264"/>
    </row>
    <row r="952" spans="1:1" x14ac:dyDescent="0.25">
      <c r="A952" s="264"/>
    </row>
    <row r="953" spans="1:1" x14ac:dyDescent="0.25">
      <c r="A953" s="264"/>
    </row>
    <row r="954" spans="1:1" x14ac:dyDescent="0.25">
      <c r="A954" s="264"/>
    </row>
    <row r="955" spans="1:1" x14ac:dyDescent="0.25">
      <c r="A955" s="264"/>
    </row>
    <row r="956" spans="1:1" x14ac:dyDescent="0.25">
      <c r="A956" s="264"/>
    </row>
    <row r="957" spans="1:1" x14ac:dyDescent="0.25">
      <c r="A957" s="264"/>
    </row>
    <row r="958" spans="1:1" x14ac:dyDescent="0.25">
      <c r="A958" s="264"/>
    </row>
    <row r="959" spans="1:1" x14ac:dyDescent="0.25">
      <c r="A959" s="264"/>
    </row>
    <row r="960" spans="1:1" x14ac:dyDescent="0.25">
      <c r="A960" s="264"/>
    </row>
    <row r="961" spans="1:1" x14ac:dyDescent="0.25">
      <c r="A961" s="264"/>
    </row>
    <row r="962" spans="1:1" x14ac:dyDescent="0.25">
      <c r="A962" s="264"/>
    </row>
    <row r="963" spans="1:1" x14ac:dyDescent="0.25">
      <c r="A963" s="264"/>
    </row>
    <row r="964" spans="1:1" x14ac:dyDescent="0.25">
      <c r="A964" s="264"/>
    </row>
    <row r="965" spans="1:1" x14ac:dyDescent="0.25">
      <c r="A965" s="264"/>
    </row>
    <row r="966" spans="1:1" x14ac:dyDescent="0.25">
      <c r="A966" s="264"/>
    </row>
    <row r="967" spans="1:1" x14ac:dyDescent="0.25">
      <c r="A967" s="264"/>
    </row>
    <row r="968" spans="1:1" x14ac:dyDescent="0.25">
      <c r="A968" s="264"/>
    </row>
    <row r="969" spans="1:1" x14ac:dyDescent="0.25">
      <c r="A969" s="264"/>
    </row>
    <row r="970" spans="1:1" x14ac:dyDescent="0.25">
      <c r="A970" s="264"/>
    </row>
    <row r="971" spans="1:1" x14ac:dyDescent="0.25">
      <c r="A971" s="264"/>
    </row>
    <row r="972" spans="1:1" x14ac:dyDescent="0.25">
      <c r="A972" s="264"/>
    </row>
    <row r="973" spans="1:1" x14ac:dyDescent="0.25">
      <c r="A973" s="264"/>
    </row>
    <row r="974" spans="1:1" x14ac:dyDescent="0.25">
      <c r="A974" s="264"/>
    </row>
    <row r="975" spans="1:1" x14ac:dyDescent="0.25">
      <c r="A975" s="264"/>
    </row>
    <row r="976" spans="1:1" x14ac:dyDescent="0.25">
      <c r="A976" s="264"/>
    </row>
    <row r="977" spans="1:1" x14ac:dyDescent="0.25">
      <c r="A977" s="264"/>
    </row>
    <row r="978" spans="1:1" x14ac:dyDescent="0.25">
      <c r="A978" s="264"/>
    </row>
    <row r="979" spans="1:1" x14ac:dyDescent="0.25">
      <c r="A979" s="264"/>
    </row>
    <row r="980" spans="1:1" x14ac:dyDescent="0.25">
      <c r="A980" s="264"/>
    </row>
    <row r="981" spans="1:1" x14ac:dyDescent="0.25">
      <c r="A981" s="264"/>
    </row>
    <row r="982" spans="1:1" x14ac:dyDescent="0.25">
      <c r="A982" s="264"/>
    </row>
    <row r="983" spans="1:1" x14ac:dyDescent="0.25">
      <c r="A983" s="264"/>
    </row>
    <row r="984" spans="1:1" x14ac:dyDescent="0.25">
      <c r="A984" s="264"/>
    </row>
    <row r="985" spans="1:1" x14ac:dyDescent="0.25">
      <c r="A985" s="264"/>
    </row>
    <row r="986" spans="1:1" x14ac:dyDescent="0.25">
      <c r="A986" s="264"/>
    </row>
    <row r="987" spans="1:1" x14ac:dyDescent="0.25">
      <c r="A987" s="264"/>
    </row>
    <row r="988" spans="1:1" x14ac:dyDescent="0.25">
      <c r="A988" s="264"/>
    </row>
    <row r="989" spans="1:1" x14ac:dyDescent="0.25">
      <c r="A989" s="264"/>
    </row>
    <row r="990" spans="1:1" x14ac:dyDescent="0.25">
      <c r="A990" s="264"/>
    </row>
    <row r="991" spans="1:1" x14ac:dyDescent="0.25">
      <c r="A991" s="264"/>
    </row>
    <row r="992" spans="1:1" x14ac:dyDescent="0.25">
      <c r="A992" s="264"/>
    </row>
    <row r="993" spans="1:1" x14ac:dyDescent="0.25">
      <c r="A993" s="264"/>
    </row>
    <row r="994" spans="1:1" x14ac:dyDescent="0.25">
      <c r="A994" s="264"/>
    </row>
    <row r="995" spans="1:1" x14ac:dyDescent="0.25">
      <c r="A995" s="264"/>
    </row>
    <row r="996" spans="1:1" x14ac:dyDescent="0.25">
      <c r="A996" s="264"/>
    </row>
    <row r="997" spans="1:1" x14ac:dyDescent="0.25">
      <c r="A997" s="264"/>
    </row>
    <row r="998" spans="1:1" x14ac:dyDescent="0.25">
      <c r="A998" s="264"/>
    </row>
    <row r="999" spans="1:1" x14ac:dyDescent="0.25">
      <c r="A999" s="264"/>
    </row>
    <row r="1000" spans="1:1" x14ac:dyDescent="0.25">
      <c r="A1000" s="264"/>
    </row>
    <row r="1001" spans="1:1" x14ac:dyDescent="0.25">
      <c r="A1001" s="264"/>
    </row>
    <row r="1002" spans="1:1" x14ac:dyDescent="0.25">
      <c r="A1002" s="264"/>
    </row>
    <row r="1003" spans="1:1" x14ac:dyDescent="0.25">
      <c r="A1003" s="264"/>
    </row>
    <row r="1004" spans="1:1" x14ac:dyDescent="0.25">
      <c r="A1004" s="264"/>
    </row>
    <row r="1005" spans="1:1" x14ac:dyDescent="0.25">
      <c r="A1005" s="264"/>
    </row>
    <row r="1006" spans="1:1" x14ac:dyDescent="0.25">
      <c r="A1006" s="264"/>
    </row>
    <row r="1007" spans="1:1" x14ac:dyDescent="0.25">
      <c r="A1007" s="264"/>
    </row>
    <row r="1008" spans="1:1" x14ac:dyDescent="0.25">
      <c r="A1008" s="264"/>
    </row>
    <row r="1009" spans="1:1" x14ac:dyDescent="0.25">
      <c r="A1009" s="264"/>
    </row>
    <row r="1010" spans="1:1" x14ac:dyDescent="0.25">
      <c r="A1010" s="264"/>
    </row>
    <row r="1011" spans="1:1" x14ac:dyDescent="0.25">
      <c r="A1011" s="264"/>
    </row>
    <row r="1012" spans="1:1" x14ac:dyDescent="0.25">
      <c r="A1012" s="264"/>
    </row>
    <row r="1013" spans="1:1" x14ac:dyDescent="0.25">
      <c r="A1013" s="264"/>
    </row>
    <row r="1014" spans="1:1" x14ac:dyDescent="0.25">
      <c r="A1014" s="264"/>
    </row>
    <row r="1015" spans="1:1" x14ac:dyDescent="0.25">
      <c r="A1015" s="264"/>
    </row>
    <row r="1016" spans="1:1" x14ac:dyDescent="0.25">
      <c r="A1016" s="264"/>
    </row>
    <row r="1017" spans="1:1" x14ac:dyDescent="0.25">
      <c r="A1017" s="264"/>
    </row>
    <row r="1018" spans="1:1" x14ac:dyDescent="0.25">
      <c r="A1018" s="264"/>
    </row>
    <row r="1019" spans="1:1" x14ac:dyDescent="0.25">
      <c r="A1019" s="264"/>
    </row>
    <row r="1020" spans="1:1" x14ac:dyDescent="0.25">
      <c r="A1020" s="264"/>
    </row>
    <row r="1021" spans="1:1" x14ac:dyDescent="0.25">
      <c r="A1021" s="264"/>
    </row>
    <row r="1022" spans="1:1" x14ac:dyDescent="0.25">
      <c r="A1022" s="264"/>
    </row>
    <row r="1023" spans="1:1" x14ac:dyDescent="0.25">
      <c r="A1023" s="264"/>
    </row>
    <row r="1024" spans="1:1" x14ac:dyDescent="0.25">
      <c r="A1024" s="264"/>
    </row>
    <row r="1025" spans="1:1" x14ac:dyDescent="0.25">
      <c r="A1025" s="264"/>
    </row>
    <row r="1026" spans="1:1" x14ac:dyDescent="0.25">
      <c r="A1026" s="264"/>
    </row>
    <row r="1027" spans="1:1" x14ac:dyDescent="0.25">
      <c r="A1027" s="264"/>
    </row>
    <row r="1028" spans="1:1" x14ac:dyDescent="0.25">
      <c r="A1028" s="264"/>
    </row>
    <row r="1029" spans="1:1" x14ac:dyDescent="0.25">
      <c r="A1029" s="264"/>
    </row>
    <row r="1030" spans="1:1" x14ac:dyDescent="0.25">
      <c r="A1030" s="264"/>
    </row>
    <row r="1031" spans="1:1" x14ac:dyDescent="0.25">
      <c r="A1031" s="264"/>
    </row>
    <row r="1032" spans="1:1" x14ac:dyDescent="0.25">
      <c r="A1032" s="264"/>
    </row>
    <row r="1033" spans="1:1" x14ac:dyDescent="0.25">
      <c r="A1033" s="264"/>
    </row>
    <row r="1034" spans="1:1" x14ac:dyDescent="0.25">
      <c r="A1034" s="264"/>
    </row>
    <row r="1035" spans="1:1" x14ac:dyDescent="0.25">
      <c r="A1035" s="264"/>
    </row>
    <row r="1036" spans="1:1" x14ac:dyDescent="0.25">
      <c r="A1036" s="264"/>
    </row>
    <row r="1037" spans="1:1" x14ac:dyDescent="0.25">
      <c r="A1037" s="264"/>
    </row>
    <row r="1038" spans="1:1" x14ac:dyDescent="0.25">
      <c r="A1038" s="264"/>
    </row>
    <row r="1039" spans="1:1" x14ac:dyDescent="0.25">
      <c r="A1039" s="264"/>
    </row>
    <row r="1040" spans="1:1" x14ac:dyDescent="0.25">
      <c r="A1040" s="264"/>
    </row>
    <row r="1041" spans="1:1" x14ac:dyDescent="0.25">
      <c r="A1041" s="264"/>
    </row>
    <row r="1042" spans="1:1" x14ac:dyDescent="0.25">
      <c r="A1042" s="264"/>
    </row>
    <row r="1043" spans="1:1" x14ac:dyDescent="0.25">
      <c r="A1043" s="264"/>
    </row>
    <row r="1044" spans="1:1" x14ac:dyDescent="0.25">
      <c r="A1044" s="264"/>
    </row>
    <row r="1045" spans="1:1" x14ac:dyDescent="0.25">
      <c r="A1045" s="264"/>
    </row>
    <row r="1046" spans="1:1" x14ac:dyDescent="0.25">
      <c r="A1046" s="264"/>
    </row>
    <row r="1047" spans="1:1" x14ac:dyDescent="0.25">
      <c r="A1047" s="264"/>
    </row>
    <row r="1048" spans="1:1" x14ac:dyDescent="0.25">
      <c r="A1048" s="264"/>
    </row>
    <row r="1049" spans="1:1" x14ac:dyDescent="0.25">
      <c r="A1049" s="264"/>
    </row>
    <row r="1050" spans="1:1" x14ac:dyDescent="0.25">
      <c r="A1050" s="264"/>
    </row>
    <row r="1051" spans="1:1" x14ac:dyDescent="0.25">
      <c r="A1051" s="264"/>
    </row>
    <row r="1052" spans="1:1" x14ac:dyDescent="0.25">
      <c r="A1052" s="264"/>
    </row>
    <row r="1053" spans="1:1" x14ac:dyDescent="0.25">
      <c r="A1053" s="264"/>
    </row>
    <row r="1054" spans="1:1" x14ac:dyDescent="0.25">
      <c r="A1054" s="264"/>
    </row>
    <row r="1055" spans="1:1" x14ac:dyDescent="0.25">
      <c r="A1055" s="264"/>
    </row>
    <row r="1056" spans="1:1" x14ac:dyDescent="0.25">
      <c r="A1056" s="264"/>
    </row>
    <row r="1057" spans="1:1" x14ac:dyDescent="0.25">
      <c r="A1057" s="264"/>
    </row>
    <row r="1058" spans="1:1" x14ac:dyDescent="0.25">
      <c r="A1058" s="264"/>
    </row>
    <row r="1059" spans="1:1" x14ac:dyDescent="0.25">
      <c r="A1059" s="264"/>
    </row>
    <row r="1060" spans="1:1" x14ac:dyDescent="0.25">
      <c r="A1060" s="264"/>
    </row>
    <row r="1061" spans="1:1" x14ac:dyDescent="0.25">
      <c r="A1061" s="264"/>
    </row>
    <row r="1062" spans="1:1" x14ac:dyDescent="0.25">
      <c r="A1062" s="264"/>
    </row>
    <row r="1063" spans="1:1" x14ac:dyDescent="0.25">
      <c r="A1063" s="264"/>
    </row>
    <row r="1064" spans="1:1" x14ac:dyDescent="0.25">
      <c r="A1064" s="264"/>
    </row>
    <row r="1065" spans="1:1" x14ac:dyDescent="0.25">
      <c r="A1065" s="264"/>
    </row>
    <row r="1066" spans="1:1" x14ac:dyDescent="0.25">
      <c r="A1066" s="264"/>
    </row>
    <row r="1067" spans="1:1" x14ac:dyDescent="0.25">
      <c r="A1067" s="264"/>
    </row>
    <row r="1068" spans="1:1" x14ac:dyDescent="0.25">
      <c r="A1068" s="264"/>
    </row>
    <row r="1069" spans="1:1" x14ac:dyDescent="0.25">
      <c r="A1069" s="264"/>
    </row>
    <row r="1070" spans="1:1" x14ac:dyDescent="0.25">
      <c r="A1070" s="264"/>
    </row>
    <row r="1071" spans="1:1" x14ac:dyDescent="0.25">
      <c r="A1071" s="264"/>
    </row>
    <row r="1072" spans="1:1" x14ac:dyDescent="0.25">
      <c r="A1072" s="264"/>
    </row>
    <row r="1073" spans="1:1" x14ac:dyDescent="0.25">
      <c r="A1073" s="264"/>
    </row>
    <row r="1074" spans="1:1" x14ac:dyDescent="0.25">
      <c r="A1074" s="264"/>
    </row>
    <row r="1075" spans="1:1" x14ac:dyDescent="0.25">
      <c r="A1075" s="264"/>
    </row>
    <row r="1076" spans="1:1" x14ac:dyDescent="0.25">
      <c r="A1076" s="264"/>
    </row>
    <row r="1077" spans="1:1" x14ac:dyDescent="0.25">
      <c r="A1077" s="264"/>
    </row>
    <row r="1078" spans="1:1" x14ac:dyDescent="0.25">
      <c r="A1078" s="264"/>
    </row>
    <row r="1079" spans="1:1" x14ac:dyDescent="0.25">
      <c r="A1079" s="264"/>
    </row>
    <row r="1080" spans="1:1" x14ac:dyDescent="0.25">
      <c r="A1080" s="264"/>
    </row>
  </sheetData>
  <sheetProtection password="EBEF" sheet="1" objects="1" scenarios="1" formatCells="0" formatColumns="0" formatRows="0" autoFilter="0" pivotTables="0"/>
  <mergeCells count="64">
    <mergeCell ref="B58:B59"/>
    <mergeCell ref="B54:B57"/>
    <mergeCell ref="B7:B39"/>
    <mergeCell ref="C37:C38"/>
    <mergeCell ref="D37:D38"/>
    <mergeCell ref="D33:D34"/>
    <mergeCell ref="C33:C34"/>
    <mergeCell ref="C22:C23"/>
    <mergeCell ref="D22:D23"/>
    <mergeCell ref="B40:B41"/>
    <mergeCell ref="B42:B46"/>
    <mergeCell ref="B47:B49"/>
    <mergeCell ref="B50:B51"/>
    <mergeCell ref="B52:B53"/>
    <mergeCell ref="C85:C86"/>
    <mergeCell ref="D85:D86"/>
    <mergeCell ref="B82:B87"/>
    <mergeCell ref="B60:B64"/>
    <mergeCell ref="B65:B67"/>
    <mergeCell ref="B68:B72"/>
    <mergeCell ref="C69:C70"/>
    <mergeCell ref="D69:D70"/>
    <mergeCell ref="C76:C77"/>
    <mergeCell ref="D76:D77"/>
    <mergeCell ref="D78:D79"/>
    <mergeCell ref="D80:D81"/>
    <mergeCell ref="C78:C79"/>
    <mergeCell ref="C80:C81"/>
    <mergeCell ref="B73:B81"/>
    <mergeCell ref="C105:C106"/>
    <mergeCell ref="D105:D106"/>
    <mergeCell ref="B100:B107"/>
    <mergeCell ref="C89:C90"/>
    <mergeCell ref="D89:D90"/>
    <mergeCell ref="C91:C92"/>
    <mergeCell ref="D91:D92"/>
    <mergeCell ref="C96:C97"/>
    <mergeCell ref="D96:D97"/>
    <mergeCell ref="C98:C99"/>
    <mergeCell ref="D98:D99"/>
    <mergeCell ref="B88:B99"/>
    <mergeCell ref="C103:C104"/>
    <mergeCell ref="D103:D104"/>
    <mergeCell ref="B130:B133"/>
    <mergeCell ref="B134:B137"/>
    <mergeCell ref="C135:C136"/>
    <mergeCell ref="D135:D136"/>
    <mergeCell ref="B108:B110"/>
    <mergeCell ref="B111:B114"/>
    <mergeCell ref="B115:B116"/>
    <mergeCell ref="B117:B129"/>
    <mergeCell ref="C126:C127"/>
    <mergeCell ref="D126:D127"/>
    <mergeCell ref="C128:C129"/>
    <mergeCell ref="D128:D129"/>
    <mergeCell ref="B156:B157"/>
    <mergeCell ref="B150:B152"/>
    <mergeCell ref="B153:B155"/>
    <mergeCell ref="B138:B139"/>
    <mergeCell ref="B140:B141"/>
    <mergeCell ref="B142:B143"/>
    <mergeCell ref="B144:B145"/>
    <mergeCell ref="B146:B147"/>
    <mergeCell ref="B148:B149"/>
  </mergeCells>
  <hyperlinks>
    <hyperlink ref="D5" r:id="rId1" display="https://www.polymetalinternational.com/en/investors-and-media/reports-and-results/annual-reports/"/>
    <hyperlink ref="E13:E14" location="People!A1" display="People!A1"/>
    <hyperlink ref="E15" location="'Governance and Ethics'!A1" display="'Governance and Ethics'!A1"/>
    <hyperlink ref="E17" location="'Governance and Ethics'!A1" display="'Governance and Ethics'!A1"/>
    <hyperlink ref="E21" location="'Governance and Ethics'!A1" display="'Governance and Ethics'!A1"/>
    <hyperlink ref="E22" location="People!A1" display="People!A1"/>
    <hyperlink ref="E23" location="Communities!A1" display="Communities!A1"/>
    <hyperlink ref="E24" location="'Governance and Ethics'!A1" display="'Governance and Ethics'!A1"/>
    <hyperlink ref="E28" location="'Governance and Ethics'!A1" display="'Governance and Ethics'!A1"/>
    <hyperlink ref="E32" location="Environment!A1" display="Environment!A1"/>
    <hyperlink ref="E33" location="People!A1" display="People!A1"/>
    <hyperlink ref="E34" location="Communities!A1" display="Communities!A1"/>
    <hyperlink ref="E35" location="'Governance and Ethics'!A1" display="'Governance and Ethics'!A1"/>
    <hyperlink ref="E37" location="People!A1" display="People!A1"/>
    <hyperlink ref="E38" location="Communities!A1" display="Communities!A1"/>
    <hyperlink ref="E39" location="People!A1" display="People!A1"/>
    <hyperlink ref="E41" location="KPIs!A1" display="KPIs!A1"/>
    <hyperlink ref="E43" location="Economic!A1" display="Economic!A1"/>
    <hyperlink ref="E45" location="Economic!A1" display="Economic!A1"/>
    <hyperlink ref="E48" location="People!A1" display="People!A1"/>
    <hyperlink ref="E51" location="Communities!A1" display="Communities!A1"/>
    <hyperlink ref="E53" location="Economic!A1" display="Economic!A1"/>
    <hyperlink ref="E54" location="'Governance and Ethics'!A1" display="'Governance and Ethics'!A1"/>
    <hyperlink ref="E57:E58" location="'Governance and Ethics'!A1" display="'Governance and Ethics'!A1"/>
    <hyperlink ref="E64" location="Economic!A1" display="Economic!A1"/>
    <hyperlink ref="E66:E67" location="Environment!A1" display="Environment!A1"/>
    <hyperlink ref="E69" location="'Climate and Energy'!A1" display="'Climate and Energy'!A1"/>
    <hyperlink ref="E70" location="'Site level'!A1" display="'Site level'!A1"/>
    <hyperlink ref="E71:E72" location="'Climate and Energy'!A1" display="'Climate and Energy'!A1"/>
    <hyperlink ref="E76" location="Environment!A1" display="Environment!A1"/>
    <hyperlink ref="E77" location="'Site level'!A1" display="'Site level'!A1"/>
    <hyperlink ref="E78" location="Environment!A1" display="Environment!A1"/>
    <hyperlink ref="E79" location="'Site level'!A1" display="'Site level'!A1"/>
    <hyperlink ref="E80" location="Environment!A1" display="Environment!A1"/>
    <hyperlink ref="E81" location="'Site level'!A1" display="'Site level'!A1"/>
    <hyperlink ref="E85" location="Environment!A1" display="Environment!A1"/>
    <hyperlink ref="E86" location="'Site level'!A1" display="'Site level'!A1"/>
    <hyperlink ref="E87" location="Environment!A1" display="Environment!A1"/>
    <hyperlink ref="E93:E95" location="'Climate and Energy'!A1" display="'Climate and Energy'!A1"/>
    <hyperlink ref="E91" location="'Climate and Energy'!A1" display="'Climate and Energy'!A1"/>
    <hyperlink ref="E89" location="'Climate and Energy'!A1" display="'Climate and Energy'!A1"/>
    <hyperlink ref="E90" location="'Site level'!A1" display="'Site level'!A1"/>
    <hyperlink ref="E92" location="'Site level'!A1" display="'Site level'!A1"/>
    <hyperlink ref="E96" location="Environment!A1" display="Environment!A1"/>
    <hyperlink ref="E98" location="Environment!A1" display="Environment!A1"/>
    <hyperlink ref="E97" location="'Site level'!A1" display="'Site level'!A1"/>
    <hyperlink ref="E99" location="'Site level'!A1" display="'Site level'!A1"/>
    <hyperlink ref="E103" location="Environment!A1" display="Environment!A1"/>
    <hyperlink ref="E105" location="Environment!A1" display="Environment!A1"/>
    <hyperlink ref="E104" location="'Site level'!A1" display="'Site level'!A1"/>
    <hyperlink ref="E106" location="'Site level'!A1" display="'Site level'!A1"/>
    <hyperlink ref="E107" location="Environment!A1" display="Environment!A1"/>
    <hyperlink ref="E108" location="'Governance and Ethics'!A1" display="'Governance and Ethics'!A1"/>
    <hyperlink ref="E112" location="People!A1" display="People!A1"/>
    <hyperlink ref="E114" location="People!A1" display="People!A1"/>
    <hyperlink ref="E121:E122" location="People!A1" display="People!A1"/>
    <hyperlink ref="E126" location="'H&amp;S'!A1" display="'H&amp;S'!A1"/>
    <hyperlink ref="E128" location="'H&amp;S'!A1" display="'H&amp;S'!A1"/>
    <hyperlink ref="E127" location="'Site level'!A1" display="'Site level'!A1"/>
    <hyperlink ref="E129" location="'Site level'!A1" display="'Site level'!A1"/>
    <hyperlink ref="E131" location="People!A1" display="People!A1"/>
    <hyperlink ref="E134:E135" location="People!A1" display="People!A1"/>
    <hyperlink ref="E137:E138" location="People!A1" display="People!A1"/>
    <hyperlink ref="E136" location="'Governance and Ethics'!A1" display="'Governance and Ethics'!A1"/>
    <hyperlink ref="E140" location="People!A1" display="People!A1"/>
    <hyperlink ref="E153" location="'Governance and Ethics'!A1" display="'Governance and Ethics'!A1"/>
    <hyperlink ref="E157" location="Communities!A1" display="Communities!A1"/>
    <hyperlink ref="E158" location="'Governance and Ethics'!A1" display="'Governance and Ethics'!A1"/>
    <hyperlink ref="E151" location="Communities!A1" display="Communities!A1"/>
  </hyperlink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pane ySplit="5" topLeftCell="A6" activePane="bottomLeft" state="frozen"/>
      <selection pane="bottomLeft" activeCell="A6" sqref="A6"/>
    </sheetView>
  </sheetViews>
  <sheetFormatPr defaultRowHeight="15" x14ac:dyDescent="0.25"/>
  <cols>
    <col min="1" max="1" width="2.85546875" style="352" customWidth="1"/>
    <col min="2" max="2" width="22" style="148" customWidth="1"/>
    <col min="3" max="3" width="12.5703125" style="148" customWidth="1"/>
    <col min="4" max="4" width="33.28515625" style="148" customWidth="1"/>
    <col min="5" max="5" width="51.42578125" style="148" customWidth="1"/>
    <col min="6" max="6" width="44.28515625" style="148" customWidth="1"/>
    <col min="7" max="16384" width="9.140625" style="148"/>
  </cols>
  <sheetData>
    <row r="1" spans="1:8" s="352" customFormat="1" x14ac:dyDescent="0.25">
      <c r="A1" s="219" t="s">
        <v>1020</v>
      </c>
      <c r="B1" s="223">
        <v>2</v>
      </c>
      <c r="C1" s="351">
        <v>3</v>
      </c>
      <c r="D1" s="351">
        <v>4</v>
      </c>
      <c r="E1" s="351">
        <v>5</v>
      </c>
      <c r="F1" s="223">
        <v>6</v>
      </c>
      <c r="G1" s="223">
        <v>7</v>
      </c>
      <c r="H1" s="223">
        <v>8</v>
      </c>
    </row>
    <row r="2" spans="1:8" ht="23.25" x14ac:dyDescent="0.25">
      <c r="A2" s="264" t="s">
        <v>2640</v>
      </c>
      <c r="B2" s="6" t="str">
        <f>IF(Content!$D$6=1,VLOOKUP($A2,'SASB Content Index'!$A:$K,B$1,FALSE),VLOOKUP($A2,'SASB Content Index'!$A:$K,B$1+5,FALSE))</f>
        <v>SASB content index</v>
      </c>
      <c r="C2" s="346"/>
      <c r="D2" s="347"/>
      <c r="E2" s="347"/>
      <c r="F2" s="5"/>
      <c r="G2" s="5"/>
      <c r="H2" s="5"/>
    </row>
    <row r="3" spans="1:8" x14ac:dyDescent="0.25">
      <c r="A3" s="264"/>
      <c r="B3" s="5"/>
      <c r="C3" s="343"/>
      <c r="D3" s="111"/>
      <c r="E3" s="111"/>
    </row>
    <row r="4" spans="1:8" ht="11.25" customHeight="1" x14ac:dyDescent="0.25">
      <c r="A4" s="264" t="s">
        <v>2641</v>
      </c>
      <c r="B4" s="349" t="str">
        <f>IF(Content!$D$6=1,VLOOKUP($A4,'SASB Content Index'!$A:$K,B$1,FALSE),VLOOKUP($A4,'SASB Content Index'!$A:$K,B$1+5,FALSE))</f>
        <v>Topic</v>
      </c>
      <c r="C4" s="349" t="str">
        <f>IF(Content!$D$6=1,VLOOKUP($A4,'SASB Content Index'!$A:$K,C$1,FALSE),VLOOKUP($A4,'SASB Content Index'!$A:$K,C$1+5,FALSE))</f>
        <v>SASB code</v>
      </c>
      <c r="D4" s="349" t="str">
        <f>IF(Content!$D$6=1,VLOOKUP($A4,'SASB Content Index'!$A:$K,D$1,FALSE),VLOOKUP($A4,'SASB Content Index'!$A:$K,D$1+5,FALSE))</f>
        <v>Accounting metric</v>
      </c>
      <c r="E4" s="349" t="str">
        <f>IF(Content!$D$6=1,VLOOKUP($A4,'SASB Content Index'!$A:$K,E$1,FALSE),VLOOKUP($A4,'SASB Content Index'!$A:$K,E$1+5,FALSE))</f>
        <v>Data and references the Integrated Report 2023</v>
      </c>
      <c r="F4" s="349" t="str">
        <f>IF(Content!$D$6=1,VLOOKUP($A4,'SASB Content Index'!$A:$K,F$1,FALSE),VLOOKUP($A4,'SASB Content Index'!$A:$K,F$1+5,FALSE))</f>
        <v>Location in the ESG Datapack 2023</v>
      </c>
    </row>
    <row r="5" spans="1:8" ht="11.25" customHeight="1" thickBot="1" x14ac:dyDescent="0.3">
      <c r="A5" s="264" t="s">
        <v>2642</v>
      </c>
      <c r="B5" s="350"/>
      <c r="C5" s="350"/>
      <c r="D5" s="365"/>
      <c r="E5" s="365" t="str">
        <f>IF(Content!$D$6=1,VLOOKUP($A5,'SASB Content Index'!$A:$K,E$1,FALSE),VLOOKUP($A5,'SASB Content Index'!$A:$K,E$1+5,FALSE))</f>
        <v>(available on our website)</v>
      </c>
      <c r="F5" s="350"/>
    </row>
    <row r="6" spans="1:8" ht="15.75" thickTop="1" x14ac:dyDescent="0.25">
      <c r="A6" s="264" t="s">
        <v>2643</v>
      </c>
      <c r="B6" s="407" t="str">
        <f>IF(Content!$D$6=1,VLOOKUP($A6,'SASB Content Index'!$A:$K,B$1,FALSE),VLOOKUP($A6,'SASB Content Index'!$A:$K,B$1+5,FALSE))</f>
        <v>Greenhouse Gas Emissions</v>
      </c>
      <c r="C6" s="407" t="str">
        <f>IF(Content!$D$6=1,VLOOKUP($A6,'SASB Content Index'!$A:$K,C$1,FALSE),VLOOKUP($A6,'SASB Content Index'!$A:$K,C$1+5,FALSE))</f>
        <v>EM-MM-110a.1</v>
      </c>
      <c r="D6" s="407" t="str">
        <f>IF(Content!$D$6=1,VLOOKUP($A6,'SASB Content Index'!$A:$K,D$1,FALSE),VLOOKUP($A6,'SASB Content Index'!$A:$K,D$1+5,FALSE))</f>
        <v>Gross global Scope 1 emissions</v>
      </c>
      <c r="E6" s="407" t="str">
        <f>IF(Content!$D$6=1,VLOOKUP($A6,'SASB Content Index'!$A:$K,E$1,FALSE),VLOOKUP($A6,'SASB Content Index'!$A:$K,E$1+5,FALSE))</f>
        <v>207,990 t of CO₂e in Kazakhstan (Group-wide 724,432 t of CO₂e)</v>
      </c>
      <c r="F6" s="414" t="str">
        <f>IF(Content!$D$6=1,VLOOKUP($A6,'SASB Content Index'!$A:$K,F$1,FALSE),VLOOKUP($A6,'SASB Content Index'!$A:$K,F$1+5,FALSE))</f>
        <v>"Climate and Energy" tab</v>
      </c>
    </row>
    <row r="7" spans="1:8" x14ac:dyDescent="0.25">
      <c r="A7" s="264" t="s">
        <v>2644</v>
      </c>
      <c r="B7" s="389"/>
      <c r="C7" s="389"/>
      <c r="D7" s="389"/>
      <c r="E7" s="389"/>
      <c r="F7" s="372" t="str">
        <f>IF(Content!$D$6=1,VLOOKUP($A7,'SASB Content Index'!$A:$K,F$1,FALSE),VLOOKUP($A7,'SASB Content Index'!$A:$K,F$1+5,FALSE))</f>
        <v>"Site level" tab</v>
      </c>
      <c r="G7" s="333"/>
      <c r="H7" s="333"/>
    </row>
    <row r="8" spans="1:8" ht="33.75" x14ac:dyDescent="0.25">
      <c r="A8" s="356" t="s">
        <v>2645</v>
      </c>
      <c r="B8" s="389"/>
      <c r="C8" s="389"/>
      <c r="D8" s="363" t="str">
        <f>IF(Content!$D$6=1,VLOOKUP($A8,'SASB Content Index'!$A:$K,D$1,FALSE),VLOOKUP($A8,'SASB Content Index'!$A:$K,D$1+5,FALSE))</f>
        <v>Percentage covered under emissions-limiting regulations</v>
      </c>
      <c r="E8" s="363" t="str">
        <f>IF(Content!$D$6=1,VLOOKUP($A8,'SASB Content Index'!$A:$K,E$1,FALSE),VLOOKUP($A8,'SASB Content Index'!$A:$K,E$1+5,FALSE))</f>
        <v>No GHG emission-limiting regulations were imposed in Russia or Kazakhstan in 2023</v>
      </c>
      <c r="F8" s="367" t="str">
        <f>IF(Content!$D$6=1,VLOOKUP($A8,'SASB Content Index'!$A:$K,F$1,FALSE),VLOOKUP($A8,'SASB Content Index'!$A:$K,F$1+5,FALSE))</f>
        <v>-</v>
      </c>
      <c r="G8" s="333"/>
      <c r="H8" s="333"/>
    </row>
    <row r="9" spans="1:8" ht="78.75" x14ac:dyDescent="0.25">
      <c r="A9" s="356" t="s">
        <v>2646</v>
      </c>
      <c r="B9" s="411"/>
      <c r="C9" s="408" t="str">
        <f>IF(Content!$D$6=1,VLOOKUP($A9,'SASB Content Index'!$A:$K,C$1,FALSE),VLOOKUP($A9,'SASB Content Index'!$A:$K,C$1+5,FALSE))</f>
        <v>EM-MM-110a.2</v>
      </c>
      <c r="D9" s="408" t="str">
        <f>IF(Content!$D$6=1,VLOOKUP($A9,'SASB Content Index'!$A:$K,D$1,FALSE),VLOOKUP($A9,'SASB Content Index'!$A:$K,D$1+5,FALSE))</f>
        <v>Discussion of long-term and short-term strategy or plan to manage Scope 1 emissions, emissions reduction targets, and an analysis of performance against those targets</v>
      </c>
      <c r="E9" s="408" t="str">
        <f>IF(Content!$D$6=1,VLOOKUP($A9,'SASB Content Index'!$A:$K,E$1,FALSE),VLOOKUP($A9,'SASB Content Index'!$A:$K,E$1+5,FALSE))</f>
        <v>Climate and Energy section, p. 56-61</v>
      </c>
      <c r="F9" s="415" t="str">
        <f>IF(Content!$D$6=1,VLOOKUP($A9,'SASB Content Index'!$A:$K,F$1,FALSE),VLOOKUP($A9,'SASB Content Index'!$A:$K,F$1+5,FALSE))</f>
        <v>"Climate and Energy" tab</v>
      </c>
      <c r="G9" s="333"/>
      <c r="H9" s="333"/>
    </row>
    <row r="10" spans="1:8" x14ac:dyDescent="0.25">
      <c r="A10" s="356" t="s">
        <v>2647</v>
      </c>
      <c r="B10" s="409" t="str">
        <f>IF(Content!$D$6=1,VLOOKUP($A10,'SASB Content Index'!$A:$K,B$1,FALSE),VLOOKUP($A10,'SASB Content Index'!$A:$K,B$1+5,FALSE))</f>
        <v>Air Quality</v>
      </c>
      <c r="C10" s="409" t="str">
        <f>IF(Content!$D$6=1,VLOOKUP($A10,'SASB Content Index'!$A:$K,C$1,FALSE),VLOOKUP($A10,'SASB Content Index'!$A:$K,C$1+5,FALSE))</f>
        <v>EM-MM-120a.1</v>
      </c>
      <c r="D10" s="409" t="str">
        <f>IF(Content!$D$6=1,VLOOKUP($A10,'SASB Content Index'!$A:$K,D$1,FALSE),VLOOKUP($A10,'SASB Content Index'!$A:$K,D$1+5,FALSE))</f>
        <v>Air emissions of the following pollutants:</v>
      </c>
      <c r="E10" s="409"/>
      <c r="F10" s="416" t="str">
        <f>IF(Content!$D$6=1,VLOOKUP($A10,'SASB Content Index'!$A:$K,F$1,FALSE),VLOOKUP($A10,'SASB Content Index'!$A:$K,F$1+5,FALSE))</f>
        <v>"Environment" tab</v>
      </c>
      <c r="G10" s="333"/>
      <c r="H10" s="333"/>
    </row>
    <row r="11" spans="1:8" x14ac:dyDescent="0.25">
      <c r="A11" s="356" t="s">
        <v>2648</v>
      </c>
      <c r="B11" s="389"/>
      <c r="C11" s="389"/>
      <c r="D11" s="389"/>
      <c r="E11" s="389"/>
      <c r="F11" s="372" t="str">
        <f>IF(Content!$D$6=1,VLOOKUP($A11,'SASB Content Index'!$A:$K,F$1,FALSE),VLOOKUP($A11,'SASB Content Index'!$A:$K,F$1+5,FALSE))</f>
        <v>"Site level" tab</v>
      </c>
      <c r="G11" s="333"/>
      <c r="H11" s="333"/>
    </row>
    <row r="12" spans="1:8" x14ac:dyDescent="0.25">
      <c r="A12" s="356" t="s">
        <v>2649</v>
      </c>
      <c r="B12" s="389"/>
      <c r="C12" s="389"/>
      <c r="D12" s="389" t="str">
        <f>IF(Content!$D$6=1,VLOOKUP($A12,'SASB Content Index'!$A:$K,D$1,FALSE),VLOOKUP($A12,'SASB Content Index'!$A:$K,D$1+5,FALSE))</f>
        <v>(1) CO</v>
      </c>
      <c r="E12" s="389" t="str">
        <f>IF(Content!$D$6=1,VLOOKUP($A12,'SASB Content Index'!$A:$K,E$1,FALSE),VLOOKUP($A12,'SASB Content Index'!$A:$K,E$1+5,FALSE))</f>
        <v>208 t in Kazakhstan (Group-wide 4,398 t)</v>
      </c>
      <c r="F12" s="372" t="str">
        <f>IF(Content!$D$6=1,VLOOKUP($A12,'SASB Content Index'!$A:$K,F$1,FALSE),VLOOKUP($A12,'SASB Content Index'!$A:$K,F$1+5,FALSE))</f>
        <v>"Environment" tab</v>
      </c>
      <c r="G12" s="333"/>
      <c r="H12" s="333"/>
    </row>
    <row r="13" spans="1:8" x14ac:dyDescent="0.25">
      <c r="A13" s="356" t="s">
        <v>2650</v>
      </c>
      <c r="B13" s="389"/>
      <c r="C13" s="389"/>
      <c r="D13" s="389"/>
      <c r="E13" s="389"/>
      <c r="F13" s="372" t="str">
        <f>IF(Content!$D$6=1,VLOOKUP($A13,'SASB Content Index'!$A:$K,F$1,FALSE),VLOOKUP($A13,'SASB Content Index'!$A:$K,F$1+5,FALSE))</f>
        <v>"Site level" tab</v>
      </c>
      <c r="G13" s="333"/>
      <c r="H13" s="333"/>
    </row>
    <row r="14" spans="1:8" x14ac:dyDescent="0.25">
      <c r="A14" s="356" t="s">
        <v>2651</v>
      </c>
      <c r="B14" s="389"/>
      <c r="C14" s="389"/>
      <c r="D14" s="389" t="str">
        <f>IF(Content!$D$6=1,VLOOKUP($A14,'SASB Content Index'!$A:$K,D$1,FALSE),VLOOKUP($A14,'SASB Content Index'!$A:$K,D$1+5,FALSE))</f>
        <v>(2) NOₓ (excluding N₂O)</v>
      </c>
      <c r="E14" s="389" t="str">
        <f>IF(Content!$D$6=1,VLOOKUP($A14,'SASB Content Index'!$A:$K,E$1,FALSE),VLOOKUP($A14,'SASB Content Index'!$A:$K,E$1+5,FALSE))</f>
        <v>282 t in Kazakhstan (Group-wide 4,730 t)</v>
      </c>
      <c r="F14" s="372" t="str">
        <f>IF(Content!$D$6=1,VLOOKUP($A14,'SASB Content Index'!$A:$K,F$1,FALSE),VLOOKUP($A14,'SASB Content Index'!$A:$K,F$1+5,FALSE))</f>
        <v>"Environment" tab</v>
      </c>
      <c r="G14" s="333"/>
      <c r="H14" s="333"/>
    </row>
    <row r="15" spans="1:8" x14ac:dyDescent="0.25">
      <c r="A15" s="356" t="s">
        <v>2652</v>
      </c>
      <c r="B15" s="389"/>
      <c r="C15" s="389"/>
      <c r="D15" s="389"/>
      <c r="E15" s="389"/>
      <c r="F15" s="372" t="str">
        <f>IF(Content!$D$6=1,VLOOKUP($A15,'SASB Content Index'!$A:$K,F$1,FALSE),VLOOKUP($A15,'SASB Content Index'!$A:$K,F$1+5,FALSE))</f>
        <v>"Site level" tab</v>
      </c>
      <c r="G15" s="333"/>
      <c r="H15" s="333"/>
    </row>
    <row r="16" spans="1:8" x14ac:dyDescent="0.25">
      <c r="A16" s="356" t="s">
        <v>2653</v>
      </c>
      <c r="B16" s="389"/>
      <c r="C16" s="389"/>
      <c r="D16" s="389" t="str">
        <f>IF(Content!$D$6=1,VLOOKUP($A16,'SASB Content Index'!$A:$K,D$1,FALSE),VLOOKUP($A16,'SASB Content Index'!$A:$K,D$1+5,FALSE))</f>
        <v>(3) SOₓ</v>
      </c>
      <c r="E16" s="389" t="str">
        <f>IF(Content!$D$6=1,VLOOKUP($A16,'SASB Content Index'!$A:$K,E$1,FALSE),VLOOKUP($A16,'SASB Content Index'!$A:$K,E$1+5,FALSE))</f>
        <v>79 t in Kazakhstan (Group-wide 1,110 t)</v>
      </c>
      <c r="F16" s="372" t="str">
        <f>IF(Content!$D$6=1,VLOOKUP($A16,'SASB Content Index'!$A:$K,F$1,FALSE),VLOOKUP($A16,'SASB Content Index'!$A:$K,F$1+5,FALSE))</f>
        <v>"Environment" tab</v>
      </c>
      <c r="G16" s="333"/>
      <c r="H16" s="333"/>
    </row>
    <row r="17" spans="1:8" x14ac:dyDescent="0.25">
      <c r="A17" s="356" t="s">
        <v>2654</v>
      </c>
      <c r="B17" s="389"/>
      <c r="C17" s="389"/>
      <c r="D17" s="389"/>
      <c r="E17" s="389"/>
      <c r="F17" s="372" t="str">
        <f>IF(Content!$D$6=1,VLOOKUP($A17,'SASB Content Index'!$A:$K,F$1,FALSE),VLOOKUP($A17,'SASB Content Index'!$A:$K,F$1+5,FALSE))</f>
        <v>"Site level" tab</v>
      </c>
      <c r="G17" s="345"/>
      <c r="H17" s="333"/>
    </row>
    <row r="18" spans="1:8" x14ac:dyDescent="0.25">
      <c r="A18" s="356" t="s">
        <v>2655</v>
      </c>
      <c r="B18" s="389"/>
      <c r="C18" s="389"/>
      <c r="D18" s="389" t="str">
        <f>IF(Content!$D$6=1,VLOOKUP($A18,'SASB Content Index'!$A:$K,D$1,FALSE),VLOOKUP($A18,'SASB Content Index'!$A:$K,D$1+5,FALSE))</f>
        <v>(4) particulate matter (PM10)</v>
      </c>
      <c r="E18" s="389" t="str">
        <f>IF(Content!$D$6=1,VLOOKUP($A18,'SASB Content Index'!$A:$K,E$1,FALSE),VLOOKUP($A18,'SASB Content Index'!$A:$K,E$1+5,FALSE))</f>
        <v>2,156 t in Kazakhstan (Group-wide 8,231 t)</v>
      </c>
      <c r="F18" s="372" t="str">
        <f>IF(Content!$D$6=1,VLOOKUP($A18,'SASB Content Index'!$A:$K,F$1,FALSE),VLOOKUP($A18,'SASB Content Index'!$A:$K,F$1+5,FALSE))</f>
        <v>"Environment" tab</v>
      </c>
      <c r="G18" s="333"/>
      <c r="H18" s="333"/>
    </row>
    <row r="19" spans="1:8" x14ac:dyDescent="0.25">
      <c r="A19" s="356" t="s">
        <v>2656</v>
      </c>
      <c r="B19" s="389"/>
      <c r="C19" s="389"/>
      <c r="D19" s="389"/>
      <c r="E19" s="389"/>
      <c r="F19" s="372" t="str">
        <f>IF(Content!$D$6=1,VLOOKUP($A19,'SASB Content Index'!$A:$K,F$1,FALSE),VLOOKUP($A19,'SASB Content Index'!$A:$K,F$1+5,FALSE))</f>
        <v>"Site level" tab</v>
      </c>
      <c r="G19" s="333"/>
      <c r="H19" s="333"/>
    </row>
    <row r="20" spans="1:8" x14ac:dyDescent="0.25">
      <c r="A20" s="356" t="s">
        <v>2657</v>
      </c>
      <c r="B20" s="389"/>
      <c r="C20" s="389"/>
      <c r="D20" s="389" t="str">
        <f>IF(Content!$D$6=1,VLOOKUP($A20,'SASB Content Index'!$A:$K,D$1,FALSE),VLOOKUP($A20,'SASB Content Index'!$A:$K,D$1+5,FALSE))</f>
        <v>(5) mercury (Hg)</v>
      </c>
      <c r="E20" s="389" t="str">
        <f>IF(Content!$D$6=1,VLOOKUP($A20,'SASB Content Index'!$A:$K,E$1,FALSE),VLOOKUP($A20,'SASB Content Index'!$A:$K,E$1+5,FALSE))</f>
        <v>Zero (both in Kazakhstan and Group-wide)</v>
      </c>
      <c r="F20" s="372" t="str">
        <f>IF(Content!$D$6=1,VLOOKUP($A20,'SASB Content Index'!$A:$K,F$1,FALSE),VLOOKUP($A20,'SASB Content Index'!$A:$K,F$1+5,FALSE))</f>
        <v>"Environment" tab</v>
      </c>
      <c r="G20" s="333"/>
      <c r="H20" s="333"/>
    </row>
    <row r="21" spans="1:8" x14ac:dyDescent="0.25">
      <c r="A21" s="356" t="s">
        <v>2658</v>
      </c>
      <c r="B21" s="389"/>
      <c r="C21" s="389"/>
      <c r="D21" s="389"/>
      <c r="E21" s="389"/>
      <c r="F21" s="372" t="str">
        <f>IF(Content!$D$6=1,VLOOKUP($A21,'SASB Content Index'!$A:$K,F$1,FALSE),VLOOKUP($A21,'SASB Content Index'!$A:$K,F$1+5,FALSE))</f>
        <v>"Site level" tab</v>
      </c>
      <c r="G21" s="333"/>
      <c r="H21" s="333"/>
    </row>
    <row r="22" spans="1:8" x14ac:dyDescent="0.25">
      <c r="A22" s="356" t="s">
        <v>2659</v>
      </c>
      <c r="B22" s="389"/>
      <c r="C22" s="389"/>
      <c r="D22" s="389" t="str">
        <f>IF(Content!$D$6=1,VLOOKUP($A22,'SASB Content Index'!$A:$K,D$1,FALSE),VLOOKUP($A22,'SASB Content Index'!$A:$K,D$1+5,FALSE))</f>
        <v>(6) lead (Pb)</v>
      </c>
      <c r="E22" s="389" t="str">
        <f>IF(Content!$D$6=1,VLOOKUP($A22,'SASB Content Index'!$A:$K,E$1,FALSE),VLOOKUP($A22,'SASB Content Index'!$A:$K,E$1+5,FALSE))</f>
        <v>0.06 kg in Kazakhstan (Group-wide 4.6 t)</v>
      </c>
      <c r="F22" s="372" t="str">
        <f>IF(Content!$D$6=1,VLOOKUP($A22,'SASB Content Index'!$A:$K,F$1,FALSE),VLOOKUP($A22,'SASB Content Index'!$A:$K,F$1+5,FALSE))</f>
        <v>"Environment" tab</v>
      </c>
      <c r="G22" s="333"/>
      <c r="H22" s="333"/>
    </row>
    <row r="23" spans="1:8" x14ac:dyDescent="0.25">
      <c r="A23" s="356" t="s">
        <v>2660</v>
      </c>
      <c r="B23" s="389"/>
      <c r="C23" s="389"/>
      <c r="D23" s="389"/>
      <c r="E23" s="389"/>
      <c r="F23" s="372" t="str">
        <f>IF(Content!$D$6=1,VLOOKUP($A23,'SASB Content Index'!$A:$K,F$1,FALSE),VLOOKUP($A23,'SASB Content Index'!$A:$K,F$1+5,FALSE))</f>
        <v>"Site level" tab</v>
      </c>
      <c r="G23" s="333"/>
      <c r="H23" s="333"/>
    </row>
    <row r="24" spans="1:8" x14ac:dyDescent="0.25">
      <c r="A24" s="356" t="s">
        <v>2661</v>
      </c>
      <c r="B24" s="389"/>
      <c r="C24" s="389"/>
      <c r="D24" s="389" t="str">
        <f>IF(Content!$D$6=1,VLOOKUP($A24,'SASB Content Index'!$A:$K,D$1,FALSE),VLOOKUP($A24,'SASB Content Index'!$A:$K,D$1+5,FALSE))</f>
        <v>(7) volatile organic compounds (VOCs)</v>
      </c>
      <c r="E24" s="389" t="str">
        <f>IF(Content!$D$6=1,VLOOKUP($A24,'SASB Content Index'!$A:$K,E$1,FALSE),VLOOKUP($A24,'SASB Content Index'!$A:$K,E$1+5,FALSE))</f>
        <v>72 t in Kazakhstan (Group-wide 1,468 t)</v>
      </c>
      <c r="F24" s="372" t="str">
        <f>IF(Content!$D$6=1,VLOOKUP($A24,'SASB Content Index'!$A:$K,F$1,FALSE),VLOOKUP($A24,'SASB Content Index'!$A:$K,F$1+5,FALSE))</f>
        <v>"Environment" tab</v>
      </c>
      <c r="G24" s="333"/>
      <c r="H24" s="333"/>
    </row>
    <row r="25" spans="1:8" x14ac:dyDescent="0.25">
      <c r="A25" s="356" t="s">
        <v>2662</v>
      </c>
      <c r="B25" s="411"/>
      <c r="C25" s="411"/>
      <c r="D25" s="411"/>
      <c r="E25" s="411"/>
      <c r="F25" s="415" t="str">
        <f>IF(Content!$D$6=1,VLOOKUP($A25,'SASB Content Index'!$A:$K,F$1,FALSE),VLOOKUP($A25,'SASB Content Index'!$A:$K,F$1+5,FALSE))</f>
        <v>"Site level" tab</v>
      </c>
      <c r="G25" s="333"/>
      <c r="H25" s="333"/>
    </row>
    <row r="26" spans="1:8" x14ac:dyDescent="0.25">
      <c r="A26" s="356" t="s">
        <v>2663</v>
      </c>
      <c r="B26" s="409" t="str">
        <f>IF(Content!$D$6=1,VLOOKUP($A26,'SASB Content Index'!$A:$K,B$1,FALSE),VLOOKUP($A26,'SASB Content Index'!$A:$K,B$1+5,FALSE))</f>
        <v>Energy Management</v>
      </c>
      <c r="C26" s="409" t="str">
        <f>IF(Content!$D$6=1,VLOOKUP($A26,'SASB Content Index'!$A:$K,C$1,FALSE),VLOOKUP($A26,'SASB Content Index'!$A:$K,C$1+5,FALSE))</f>
        <v>EM-MM-130a.1</v>
      </c>
      <c r="D26" s="409" t="str">
        <f>IF(Content!$D$6=1,VLOOKUP($A26,'SASB Content Index'!$A:$K,D$1,FALSE),VLOOKUP($A26,'SASB Content Index'!$A:$K,D$1+5,FALSE))</f>
        <v>(1) Total energy consumed</v>
      </c>
      <c r="E26" s="409" t="str">
        <f>IF(Content!$D$6=1,VLOOKUP($A26,'SASB Content Index'!$A:$K,E$1,FALSE),VLOOKUP($A26,'SASB Content Index'!$A:$K,E$1+5,FALSE))</f>
        <v>3,542,140 GJ in Kazakhstan (Group-wide 10,747,737 GJ)</v>
      </c>
      <c r="F26" s="416" t="str">
        <f>IF(Content!$D$6=1,VLOOKUP($A26,'SASB Content Index'!$A:$K,F$1,FALSE),VLOOKUP($A26,'SASB Content Index'!$A:$K,F$1+5,FALSE))</f>
        <v>"Climate and Energy" tab</v>
      </c>
      <c r="G26" s="333"/>
      <c r="H26" s="333"/>
    </row>
    <row r="27" spans="1:8" x14ac:dyDescent="0.25">
      <c r="A27" s="356" t="s">
        <v>2664</v>
      </c>
      <c r="B27" s="389"/>
      <c r="C27" s="389"/>
      <c r="D27" s="389"/>
      <c r="E27" s="389"/>
      <c r="F27" s="372" t="str">
        <f>IF(Content!$D$6=1,VLOOKUP($A27,'SASB Content Index'!$A:$K,F$1,FALSE),VLOOKUP($A27,'SASB Content Index'!$A:$K,F$1+5,FALSE))</f>
        <v>"Site level" tab</v>
      </c>
      <c r="G27" s="333"/>
      <c r="H27" s="333"/>
    </row>
    <row r="28" spans="1:8" x14ac:dyDescent="0.25">
      <c r="A28" s="356" t="s">
        <v>2665</v>
      </c>
      <c r="B28" s="389"/>
      <c r="C28" s="389"/>
      <c r="D28" s="389" t="str">
        <f>IF(Content!$D$6=1,VLOOKUP($A28,'SASB Content Index'!$A:$K,D$1,FALSE),VLOOKUP($A28,'SASB Content Index'!$A:$K,D$1+5,FALSE))</f>
        <v>(2) percentage grid electricity</v>
      </c>
      <c r="E28" s="389" t="str">
        <f>IF(Content!$D$6=1,VLOOKUP($A28,'SASB Content Index'!$A:$K,E$1,FALSE),VLOOKUP($A28,'SASB Content Index'!$A:$K,E$1+5,FALSE))</f>
        <v>27% in Kazakhstan (Group-wide 26%)</v>
      </c>
      <c r="F28" s="372" t="str">
        <f>IF(Content!$D$6=1,VLOOKUP($A28,'SASB Content Index'!$A:$K,F$1,FALSE),VLOOKUP($A28,'SASB Content Index'!$A:$K,F$1+5,FALSE))</f>
        <v>"Climate and Energy" tab</v>
      </c>
      <c r="G28" s="333"/>
      <c r="H28" s="333"/>
    </row>
    <row r="29" spans="1:8" x14ac:dyDescent="0.25">
      <c r="A29" s="356" t="s">
        <v>2666</v>
      </c>
      <c r="B29" s="389"/>
      <c r="C29" s="389"/>
      <c r="D29" s="389"/>
      <c r="E29" s="389"/>
      <c r="F29" s="372" t="str">
        <f>IF(Content!$D$6=1,VLOOKUP($A29,'SASB Content Index'!$A:$K,F$1,FALSE),VLOOKUP($A29,'SASB Content Index'!$A:$K,F$1+5,FALSE))</f>
        <v>"Site level" tab</v>
      </c>
      <c r="G29" s="333"/>
      <c r="H29" s="333"/>
    </row>
    <row r="30" spans="1:8" ht="24" customHeight="1" x14ac:dyDescent="0.25">
      <c r="A30" s="356" t="s">
        <v>2667</v>
      </c>
      <c r="B30" s="389"/>
      <c r="C30" s="389"/>
      <c r="D30" s="389" t="str">
        <f>IF(Content!$D$6=1,VLOOKUP($A30,'SASB Content Index'!$A:$K,D$1,FALSE),VLOOKUP($A30,'SASB Content Index'!$A:$K,D$1+5,FALSE))</f>
        <v>(3) percentage renewable</v>
      </c>
      <c r="E30" s="389" t="str">
        <f>IF(Content!$D$6=1,VLOOKUP($A30,'SASB Content Index'!$A:$K,E$1,FALSE),VLOOKUP($A30,'SASB Content Index'!$A:$K,E$1+5,FALSE))</f>
        <v>2% in total energy consumption, including 6.5% of renewable energy in self-generated electricity in Kazakhstan (Group-wide: 9% in total energy consumption, including 1% of renewable energy in self-generated electricity)</v>
      </c>
      <c r="F30" s="372" t="str">
        <f>IF(Content!$D$6=1,VLOOKUP($A30,'SASB Content Index'!$A:$K,F$1,FALSE),VLOOKUP($A30,'SASB Content Index'!$A:$K,F$1+5,FALSE))</f>
        <v>"Climate and Energy" tab</v>
      </c>
      <c r="G30" s="333"/>
      <c r="H30" s="333"/>
    </row>
    <row r="31" spans="1:8" ht="24" customHeight="1" x14ac:dyDescent="0.25">
      <c r="A31" s="356" t="s">
        <v>2668</v>
      </c>
      <c r="B31" s="411"/>
      <c r="C31" s="411"/>
      <c r="D31" s="411"/>
      <c r="E31" s="411"/>
      <c r="F31" s="415" t="str">
        <f>IF(Content!$D$6=1,VLOOKUP($A31,'SASB Content Index'!$A:$K,F$1,FALSE),VLOOKUP($A31,'SASB Content Index'!$A:$K,F$1+5,FALSE))</f>
        <v>"Site level" tab</v>
      </c>
      <c r="G31" s="333"/>
      <c r="H31" s="333"/>
    </row>
    <row r="32" spans="1:8" x14ac:dyDescent="0.25">
      <c r="A32" s="356" t="s">
        <v>2669</v>
      </c>
      <c r="B32" s="409" t="str">
        <f>IF(Content!$D$6=1,VLOOKUP($A32,'SASB Content Index'!$A:$K,B$1,FALSE),VLOOKUP($A32,'SASB Content Index'!$A:$K,B$1+5,FALSE))</f>
        <v>Water Management</v>
      </c>
      <c r="C32" s="409" t="str">
        <f>IF(Content!$D$6=1,VLOOKUP($A32,'SASB Content Index'!$A:$K,C$1,FALSE),VLOOKUP($A32,'SASB Content Index'!$A:$K,C$1+5,FALSE))</f>
        <v>EM-MM-140a.1</v>
      </c>
      <c r="D32" s="409" t="str">
        <f>IF(Content!$D$6=1,VLOOKUP($A32,'SASB Content Index'!$A:$K,D$1,FALSE),VLOOKUP($A32,'SASB Content Index'!$A:$K,D$1+5,FALSE))</f>
        <v>Total fresh water withdrawn</v>
      </c>
      <c r="E32" s="409" t="str">
        <f>IF(Content!$D$6=1,VLOOKUP($A32,'SASB Content Index'!$A:$K,E$1,FALSE),VLOOKUP($A32,'SASB Content Index'!$A:$K,E$1+5,FALSE))</f>
        <v>1,273 thousand m³ in Kazakhstan (Groupwide 3,283 thousand m³)</v>
      </c>
      <c r="F32" s="416" t="str">
        <f>IF(Content!$D$6=1,VLOOKUP($A32,'SASB Content Index'!$A:$K,F$1,FALSE),VLOOKUP($A32,'SASB Content Index'!$A:$K,F$1+5,FALSE))</f>
        <v>"Environment" tab</v>
      </c>
      <c r="G32" s="333"/>
      <c r="H32" s="333"/>
    </row>
    <row r="33" spans="1:8" x14ac:dyDescent="0.25">
      <c r="A33" s="356" t="s">
        <v>2670</v>
      </c>
      <c r="B33" s="389"/>
      <c r="C33" s="389"/>
      <c r="D33" s="389"/>
      <c r="E33" s="389"/>
      <c r="F33" s="372" t="str">
        <f>IF(Content!$D$6=1,VLOOKUP($A33,'SASB Content Index'!$A:$K,F$1,FALSE),VLOOKUP($A33,'SASB Content Index'!$A:$K,F$1+5,FALSE))</f>
        <v>"Site level" tab</v>
      </c>
      <c r="G33" s="333"/>
      <c r="H33" s="333"/>
    </row>
    <row r="34" spans="1:8" x14ac:dyDescent="0.25">
      <c r="A34" s="356" t="s">
        <v>2671</v>
      </c>
      <c r="B34" s="389"/>
      <c r="C34" s="389"/>
      <c r="D34" s="389" t="str">
        <f>IF(Content!$D$6=1,VLOOKUP($A34,'SASB Content Index'!$A:$K,D$1,FALSE),VLOOKUP($A34,'SASB Content Index'!$A:$K,D$1+5,FALSE))</f>
        <v>Total fresh water consumed</v>
      </c>
      <c r="E34" s="389" t="str">
        <f>IF(Content!$D$6=1,VLOOKUP($A34,'SASB Content Index'!$A:$K,E$1,FALSE),VLOOKUP($A34,'SASB Content Index'!$A:$K,E$1+5,FALSE))</f>
        <v>1,273 thousand m³ in Kazakhstan (Groupwide 3,283 thousand m³, see our total water consumption structure at page 52)</v>
      </c>
      <c r="F34" s="372" t="str">
        <f>IF(Content!$D$6=1,VLOOKUP($A34,'SASB Content Index'!$A:$K,F$1,FALSE),VLOOKUP($A34,'SASB Content Index'!$A:$K,F$1+5,FALSE))</f>
        <v>"Environment" tab</v>
      </c>
      <c r="G34" s="333"/>
      <c r="H34" s="333"/>
    </row>
    <row r="35" spans="1:8" x14ac:dyDescent="0.25">
      <c r="A35" s="356" t="s">
        <v>2672</v>
      </c>
      <c r="B35" s="389"/>
      <c r="C35" s="389"/>
      <c r="D35" s="389"/>
      <c r="E35" s="389"/>
      <c r="F35" s="372" t="str">
        <f>IF(Content!$D$6=1,VLOOKUP($A35,'SASB Content Index'!$A:$K,F$1,FALSE),VLOOKUP($A35,'SASB Content Index'!$A:$K,F$1+5,FALSE))</f>
        <v>"Site level" tab</v>
      </c>
      <c r="G35" s="333"/>
      <c r="H35" s="333"/>
    </row>
    <row r="36" spans="1:8" ht="67.5" x14ac:dyDescent="0.25">
      <c r="A36" s="356" t="s">
        <v>2673</v>
      </c>
      <c r="B36" s="389"/>
      <c r="C36" s="389"/>
      <c r="D36" s="363" t="str">
        <f>IF(Content!$D$6=1,VLOOKUP($A36,'SASB Content Index'!$A:$K,D$1,FALSE),VLOOKUP($A36,'SASB Content Index'!$A:$K,D$1+5,FALSE))</f>
        <v>Percentage of each in regions with High or Extremely High Baseline Water Stress</v>
      </c>
      <c r="E36" s="363" t="str">
        <f>IF(Content!$D$6=1,VLOOKUP($A36,'SASB Content Index'!$A:$K,E$1,FALSE),VLOOKUP($A36,'SASB Content Index'!$A:$K,E$1+5,FALSE))</f>
        <v>53% of fresh water withdrawn. Varvara (including Komar mine) is located in high water-stress risk areas, according to the World Resources Institute (WRI) Aqueduct tool (total group 23%)</v>
      </c>
      <c r="F36" s="363" t="str">
        <f>IF(Content!$D$6=1,VLOOKUP($A36,'SASB Content Index'!$A:$K,F$1,FALSE),VLOOKUP($A36,'SASB Content Index'!$A:$K,F$1+5,FALSE))</f>
        <v>-</v>
      </c>
      <c r="G36" s="333"/>
      <c r="H36" s="333"/>
    </row>
    <row r="37" spans="1:8" ht="78.75" x14ac:dyDescent="0.25">
      <c r="A37" s="356" t="s">
        <v>2674</v>
      </c>
      <c r="B37" s="411"/>
      <c r="C37" s="408" t="str">
        <f>IF(Content!$D$6=1,VLOOKUP($A37,'SASB Content Index'!$A:$K,C$1,FALSE),VLOOKUP($A37,'SASB Content Index'!$A:$K,C$1+5,FALSE))</f>
        <v>EM-MM-140a.2</v>
      </c>
      <c r="D37" s="408" t="str">
        <f>IF(Content!$D$6=1,VLOOKUP($A37,'SASB Content Index'!$A:$K,D$1,FALSE),VLOOKUP($A37,'SASB Content Index'!$A:$K,D$1+5,FALSE))</f>
        <v>Number of incidents of non-compliance associated with water quality permits, standards, and regulations</v>
      </c>
      <c r="E37" s="408" t="str">
        <f>IF(Content!$D$6=1,VLOOKUP($A37,'SASB Content Index'!$A:$K,E$1,FALSE),VLOOKUP($A37,'SASB Content Index'!$A:$K,E$1+5,FALSE))</f>
        <v>In 2023, our operating sites in Kazakhstan underwent two environmental desk audits. All identified minor non-compliances were resolved in accordance with the regulator’s recommendations without any fines or significant impact on the business.</v>
      </c>
      <c r="F37" s="415" t="str">
        <f>IF(Content!$D$6=1,VLOOKUP($A37,'SASB Content Index'!$A:$K,F$1,FALSE),VLOOKUP($A37,'SASB Content Index'!$A:$K,F$1+5,FALSE))</f>
        <v>"Governance and Ethics" tab</v>
      </c>
      <c r="G37" s="333"/>
      <c r="H37" s="333"/>
    </row>
    <row r="38" spans="1:8" ht="22.5" x14ac:dyDescent="0.25">
      <c r="A38" s="356" t="s">
        <v>2675</v>
      </c>
      <c r="B38" s="409" t="str">
        <f>IF(Content!$D$6=1,VLOOKUP($A38,'SASB Content Index'!$A:$K,B$1,FALSE),VLOOKUP($A38,'SASB Content Index'!$A:$K,B$1+5,FALSE))</f>
        <v>Waste &amp; Hazardous Materials Management</v>
      </c>
      <c r="C38" s="410" t="str">
        <f>IF(Content!$D$6=1,VLOOKUP($A38,'SASB Content Index'!$A:$K,C$1,FALSE),VLOOKUP($A38,'SASB Content Index'!$A:$K,C$1+5,FALSE))</f>
        <v>EM-MM-150a.4</v>
      </c>
      <c r="D38" s="410" t="str">
        <f>IF(Content!$D$6=1,VLOOKUP($A38,'SASB Content Index'!$A:$K,D$1,FALSE),VLOOKUP($A38,'SASB Content Index'!$A:$K,D$1+5,FALSE))</f>
        <v>Total weight of non-mineral waste generated</v>
      </c>
      <c r="E38" s="410" t="str">
        <f>IF(Content!$D$6=1,VLOOKUP($A38,'SASB Content Index'!$A:$K,E$1,FALSE),VLOOKUP($A38,'SASB Content Index'!$A:$K,E$1+5,FALSE))</f>
        <v>3,904 t in Kazakhstan (Group-wide 64,860 t)</v>
      </c>
      <c r="F38" s="416" t="str">
        <f>IF(Content!$D$6=1,VLOOKUP($A38,'SASB Content Index'!$A:$K,F$1,FALSE),VLOOKUP($A38,'SASB Content Index'!$A:$K,F$1+5,FALSE))</f>
        <v>"Environment" tab</v>
      </c>
      <c r="G38" s="333"/>
      <c r="H38" s="333"/>
    </row>
    <row r="39" spans="1:8" x14ac:dyDescent="0.25">
      <c r="A39" s="356" t="s">
        <v>2676</v>
      </c>
      <c r="B39" s="389"/>
      <c r="C39" s="363" t="str">
        <f>IF(Content!$D$6=1,VLOOKUP($A39,'SASB Content Index'!$A:$K,C$1,FALSE),VLOOKUP($A39,'SASB Content Index'!$A:$K,C$1+5,FALSE))</f>
        <v>EM-MM-150a.5</v>
      </c>
      <c r="D39" s="363" t="str">
        <f>IF(Content!$D$6=1,VLOOKUP($A39,'SASB Content Index'!$A:$K,D$1,FALSE),VLOOKUP($A39,'SASB Content Index'!$A:$K,D$1+5,FALSE))</f>
        <v>Total weight of tailings produced</v>
      </c>
      <c r="E39" s="363" t="str">
        <f>IF(Content!$D$6=1,VLOOKUP($A39,'SASB Content Index'!$A:$K,E$1,FALSE),VLOOKUP($A39,'SASB Content Index'!$A:$K,E$1+5,FALSE))</f>
        <v>6,240,932 t in Kazakhstan (Group-wide 15,988,303 t)</v>
      </c>
      <c r="F39" s="372" t="str">
        <f>IF(Content!$D$6=1,VLOOKUP($A39,'SASB Content Index'!$A:$K,F$1,FALSE),VLOOKUP($A39,'SASB Content Index'!$A:$K,F$1+5,FALSE))</f>
        <v>"Environment" tab</v>
      </c>
      <c r="G39" s="333"/>
      <c r="H39" s="333"/>
    </row>
    <row r="40" spans="1:8" x14ac:dyDescent="0.25">
      <c r="A40" s="356" t="s">
        <v>2677</v>
      </c>
      <c r="B40" s="389"/>
      <c r="C40" s="363" t="str">
        <f>IF(Content!$D$6=1,VLOOKUP($A40,'SASB Content Index'!$A:$K,C$1,FALSE),VLOOKUP($A40,'SASB Content Index'!$A:$K,C$1+5,FALSE))</f>
        <v>EM-MM-150a.6</v>
      </c>
      <c r="D40" s="363" t="str">
        <f>IF(Content!$D$6=1,VLOOKUP($A40,'SASB Content Index'!$A:$K,D$1,FALSE),VLOOKUP($A40,'SASB Content Index'!$A:$K,D$1+5,FALSE))</f>
        <v>Total weight of waste rock generated</v>
      </c>
      <c r="E40" s="363" t="str">
        <f>IF(Content!$D$6=1,VLOOKUP($A40,'SASB Content Index'!$A:$K,E$1,FALSE),VLOOKUP($A40,'SASB Content Index'!$A:$K,E$1+5,FALSE))</f>
        <v>122,051,670 t in Kazakhstan (Group-wide 185,130,249 t)</v>
      </c>
      <c r="F40" s="372" t="str">
        <f>IF(Content!$D$6=1,VLOOKUP($A40,'SASB Content Index'!$A:$K,F$1,FALSE),VLOOKUP($A40,'SASB Content Index'!$A:$K,F$1+5,FALSE))</f>
        <v>"Environment" tab</v>
      </c>
    </row>
    <row r="41" spans="1:8" ht="56.25" x14ac:dyDescent="0.25">
      <c r="A41" s="352" t="s">
        <v>2678</v>
      </c>
      <c r="B41" s="389"/>
      <c r="C41" s="363" t="str">
        <f>IF(Content!$D$6=1,VLOOKUP($A41,'SASB Content Index'!$A:$K,C$1,FALSE),VLOOKUP($A41,'SASB Content Index'!$A:$K,C$1+5,FALSE))</f>
        <v>EM-MM-150a.7</v>
      </c>
      <c r="D41" s="363" t="str">
        <f>IF(Content!$D$6=1,VLOOKUP($A41,'SASB Content Index'!$A:$K,D$1,FALSE),VLOOKUP($A41,'SASB Content Index'!$A:$K,D$1+5,FALSE))</f>
        <v>Total weight of hazardous waste generated</v>
      </c>
      <c r="E41" s="363" t="str">
        <f>IF(Content!$D$6=1,VLOOKUP($A41,'SASB Content Index'!$A:$K,E$1,FALSE),VLOOKUP($A41,'SASB Content Index'!$A:$K,E$1+5,FALSE))</f>
        <v>6,241,514 t in Kazakhstan, including 6,240,932 t of tailings waste generated by Varvara and Kyzyl sites and classified as hazardous according to the current regulation in Kazakhstan (Group-wide 6,243,997 t)</v>
      </c>
      <c r="F41" s="372" t="str">
        <f>IF(Content!$D$6=1,VLOOKUP($A41,'SASB Content Index'!$A:$K,F$1,FALSE),VLOOKUP($A41,'SASB Content Index'!$A:$K,F$1+5,FALSE))</f>
        <v>"Environment" tab</v>
      </c>
    </row>
    <row r="42" spans="1:8" x14ac:dyDescent="0.25">
      <c r="A42" s="352" t="s">
        <v>2679</v>
      </c>
      <c r="B42" s="389"/>
      <c r="C42" s="389" t="str">
        <f>IF(Content!$D$6=1,VLOOKUP($A42,'SASB Content Index'!$A:$K,C$1,FALSE),VLOOKUP($A42,'SASB Content Index'!$A:$K,C$1+5,FALSE))</f>
        <v>EM-MM-150a.8</v>
      </c>
      <c r="D42" s="389" t="str">
        <f>IF(Content!$D$6=1,VLOOKUP($A42,'SASB Content Index'!$A:$K,D$1,FALSE),VLOOKUP($A42,'SASB Content Index'!$A:$K,D$1+5,FALSE))</f>
        <v>Total weight of hazardous waste recycled</v>
      </c>
      <c r="E42" s="389" t="str">
        <f>IF(Content!$D$6=1,VLOOKUP($A42,'SASB Content Index'!$A:$K,E$1,FALSE),VLOOKUP($A42,'SASB Content Index'!$A:$K,E$1+5,FALSE))</f>
        <v>672 t in Kazakhstan (Group-wide 2,016 t)</v>
      </c>
      <c r="F42" s="372" t="str">
        <f>IF(Content!$D$6=1,VLOOKUP($A42,'SASB Content Index'!$A:$K,F$1,FALSE),VLOOKUP($A42,'SASB Content Index'!$A:$K,F$1+5,FALSE))</f>
        <v>"Environment" tab</v>
      </c>
    </row>
    <row r="43" spans="1:8" x14ac:dyDescent="0.25">
      <c r="A43" s="352" t="s">
        <v>2680</v>
      </c>
      <c r="B43" s="389"/>
      <c r="C43" s="389"/>
      <c r="D43" s="389"/>
      <c r="E43" s="389"/>
      <c r="F43" s="372" t="str">
        <f>IF(Content!$D$6=1,VLOOKUP($A43,'SASB Content Index'!$A:$K,F$1,FALSE),VLOOKUP($A43,'SASB Content Index'!$A:$K,F$1+5,FALSE))</f>
        <v>"Site level" tab</v>
      </c>
    </row>
    <row r="44" spans="1:8" ht="33.75" x14ac:dyDescent="0.25">
      <c r="A44" s="352" t="s">
        <v>2681</v>
      </c>
      <c r="B44" s="389"/>
      <c r="C44" s="363" t="str">
        <f>IF(Content!$D$6=1,VLOOKUP($A44,'SASB Content Index'!$A:$K,C$1,FALSE),VLOOKUP($A44,'SASB Content Index'!$A:$K,C$1+5,FALSE))</f>
        <v>EM-MM-150a.9</v>
      </c>
      <c r="D44" s="363" t="str">
        <f>IF(Content!$D$6=1,VLOOKUP($A44,'SASB Content Index'!$A:$K,D$1,FALSE),VLOOKUP($A44,'SASB Content Index'!$A:$K,D$1+5,FALSE))</f>
        <v>Number of significant incidents associated with hazardous materials and waste management</v>
      </c>
      <c r="E44" s="363" t="str">
        <f>IF(Content!$D$6=1,VLOOKUP($A44,'SASB Content Index'!$A:$K,E$1,FALSE),VLOOKUP($A44,'SASB Content Index'!$A:$K,E$1+5,FALSE))</f>
        <v>Zero (both in Kazakhstan and Group-wide)</v>
      </c>
      <c r="F44" s="372" t="str">
        <f>IF(Content!$D$6=1,VLOOKUP($A44,'SASB Content Index'!$A:$K,F$1,FALSE),VLOOKUP($A44,'SASB Content Index'!$A:$K,F$1+5,FALSE))</f>
        <v>"Governance and Ethics" tab</v>
      </c>
    </row>
    <row r="45" spans="1:8" ht="45" x14ac:dyDescent="0.25">
      <c r="A45" s="352" t="s">
        <v>2682</v>
      </c>
      <c r="B45" s="411"/>
      <c r="C45" s="408" t="str">
        <f>IF(Content!$D$6=1,VLOOKUP($A45,'SASB Content Index'!$A:$K,C$1,FALSE),VLOOKUP($A45,'SASB Content Index'!$A:$K,C$1+5,FALSE))</f>
        <v>EM-MM150a.10</v>
      </c>
      <c r="D45" s="408" t="str">
        <f>IF(Content!$D$6=1,VLOOKUP($A45,'SASB Content Index'!$A:$K,D$1,FALSE),VLOOKUP($A45,'SASB Content Index'!$A:$K,D$1+5,FALSE))</f>
        <v>Description of waste and hazardous materials management policies and procedures for active and inactive operations</v>
      </c>
      <c r="E45" s="408" t="str">
        <f>IF(Content!$D$6=1,VLOOKUP($A45,'SASB Content Index'!$A:$K,E$1,FALSE),VLOOKUP($A45,'SASB Content Index'!$A:$K,E$1+5,FALSE))</f>
        <v>Environment section, Waste management, p. 52</v>
      </c>
      <c r="F45" s="408" t="str">
        <f>IF(Content!$D$6=1,VLOOKUP($A45,'SASB Content Index'!$A:$K,F$1,FALSE),VLOOKUP($A45,'SASB Content Index'!$A:$K,F$1+5,FALSE))</f>
        <v>-</v>
      </c>
    </row>
    <row r="46" spans="1:8" ht="33.75" x14ac:dyDescent="0.25">
      <c r="A46" s="352" t="s">
        <v>2683</v>
      </c>
      <c r="B46" s="409" t="str">
        <f>IF(Content!$D$6=1,VLOOKUP($A46,'SASB Content Index'!$A:$K,B$1,FALSE),VLOOKUP($A46,'SASB Content Index'!$A:$K,B$1+5,FALSE))</f>
        <v>Biodiversity Impacts</v>
      </c>
      <c r="C46" s="410" t="str">
        <f>IF(Content!$D$6=1,VLOOKUP($A46,'SASB Content Index'!$A:$K,C$1,FALSE),VLOOKUP($A46,'SASB Content Index'!$A:$K,C$1+5,FALSE))</f>
        <v>EM-MM-160a.1</v>
      </c>
      <c r="D46" s="410" t="str">
        <f>IF(Content!$D$6=1,VLOOKUP($A46,'SASB Content Index'!$A:$K,D$1,FALSE),VLOOKUP($A46,'SASB Content Index'!$A:$K,D$1+5,FALSE))</f>
        <v>Description of environmental management policies and practices for active sites</v>
      </c>
      <c r="E46" s="410" t="str">
        <f>IF(Content!$D$6=1,VLOOKUP($A46,'SASB Content Index'!$A:$K,E$1,FALSE),VLOOKUP($A46,'SASB Content Index'!$A:$K,E$1+5,FALSE))</f>
        <v>Environment section, Biodiversity and lands, p. 54-55</v>
      </c>
      <c r="F46" s="410" t="str">
        <f>IF(Content!$D$6=1,VLOOKUP($A46,'SASB Content Index'!$A:$K,F$1,FALSE),VLOOKUP($A46,'SASB Content Index'!$A:$K,F$1+5,FALSE))</f>
        <v>-</v>
      </c>
    </row>
    <row r="47" spans="1:8" ht="22.5" x14ac:dyDescent="0.25">
      <c r="A47" s="352" t="s">
        <v>2684</v>
      </c>
      <c r="B47" s="389"/>
      <c r="C47" s="389" t="str">
        <f>IF(Content!$D$6=1,VLOOKUP($A47,'SASB Content Index'!$A:$K,C$1,FALSE),VLOOKUP($A47,'SASB Content Index'!$A:$K,C$1+5,FALSE))</f>
        <v>EM-MM-160a.2</v>
      </c>
      <c r="D47" s="363" t="str">
        <f>IF(Content!$D$6=1,VLOOKUP($A47,'SASB Content Index'!$A:$K,D$1,FALSE),VLOOKUP($A47,'SASB Content Index'!$A:$K,D$1+5,FALSE))</f>
        <v>Percentage of mine sites where acid rock drainage is:</v>
      </c>
      <c r="E47" s="363"/>
      <c r="F47" s="363"/>
    </row>
    <row r="48" spans="1:8" ht="22.5" x14ac:dyDescent="0.25">
      <c r="A48" s="352" t="s">
        <v>2685</v>
      </c>
      <c r="B48" s="389"/>
      <c r="C48" s="389"/>
      <c r="D48" s="363" t="str">
        <f>IF(Content!$D$6=1,VLOOKUP($A48,'SASB Content Index'!$A:$K,D$1,FALSE),VLOOKUP($A48,'SASB Content Index'!$A:$K,D$1+5,FALSE))</f>
        <v>(1) predicted to occur</v>
      </c>
      <c r="E48" s="363" t="str">
        <f>IF(Content!$D$6=1,VLOOKUP($A48,'SASB Content Index'!$A:$K,E$1,FALSE),VLOOKUP($A48,'SASB Content Index'!$A:$K,E$1+5,FALSE))</f>
        <v>Zero in Kazakhstan (14% of total ore processed Groupwide, Dukat mine)</v>
      </c>
      <c r="F48" s="363" t="str">
        <f>IF(Content!$D$6=1,VLOOKUP($A48,'SASB Content Index'!$A:$K,F$1,FALSE),VLOOKUP($A48,'SASB Content Index'!$A:$K,F$1+5,FALSE))</f>
        <v>-</v>
      </c>
    </row>
    <row r="49" spans="1:6" ht="22.5" x14ac:dyDescent="0.25">
      <c r="A49" s="352" t="s">
        <v>2686</v>
      </c>
      <c r="B49" s="389"/>
      <c r="C49" s="389"/>
      <c r="D49" s="363" t="str">
        <f>IF(Content!$D$6=1,VLOOKUP($A49,'SASB Content Index'!$A:$K,D$1,FALSE),VLOOKUP($A49,'SASB Content Index'!$A:$K,D$1+5,FALSE))</f>
        <v>(2) actively mitigated</v>
      </c>
      <c r="E49" s="363" t="str">
        <f>IF(Content!$D$6=1,VLOOKUP($A49,'SASB Content Index'!$A:$K,E$1,FALSE),VLOOKUP($A49,'SASB Content Index'!$A:$K,E$1+5,FALSE))</f>
        <v>Zero in Kazakhstan (14% of total ore processed Group-wide, Dukat mine)</v>
      </c>
      <c r="F49" s="363" t="str">
        <f>IF(Content!$D$6=1,VLOOKUP($A49,'SASB Content Index'!$A:$K,F$1,FALSE),VLOOKUP($A49,'SASB Content Index'!$A:$K,F$1+5,FALSE))</f>
        <v>-</v>
      </c>
    </row>
    <row r="50" spans="1:6" ht="22.5" x14ac:dyDescent="0.25">
      <c r="A50" s="352" t="s">
        <v>2687</v>
      </c>
      <c r="B50" s="389"/>
      <c r="C50" s="389"/>
      <c r="D50" s="363" t="str">
        <f>IF(Content!$D$6=1,VLOOKUP($A50,'SASB Content Index'!$A:$K,D$1,FALSE),VLOOKUP($A50,'SASB Content Index'!$A:$K,D$1+5,FALSE))</f>
        <v>(3) under treatment or remediation</v>
      </c>
      <c r="E50" s="363" t="str">
        <f>IF(Content!$D$6=1,VLOOKUP($A50,'SASB Content Index'!$A:$K,E$1,FALSE),VLOOKUP($A50,'SASB Content Index'!$A:$K,E$1+5,FALSE))</f>
        <v>Zero in Kazakhstan (14% of total ore processed Group-wide, Dukat mine)</v>
      </c>
      <c r="F50" s="363" t="str">
        <f>IF(Content!$D$6=1,VLOOKUP($A50,'SASB Content Index'!$A:$K,F$1,FALSE),VLOOKUP($A50,'SASB Content Index'!$A:$K,F$1+5,FALSE))</f>
        <v>-</v>
      </c>
    </row>
    <row r="51" spans="1:6" x14ac:dyDescent="0.25">
      <c r="A51" s="352" t="s">
        <v>2688</v>
      </c>
      <c r="B51" s="389"/>
      <c r="C51" s="389" t="str">
        <f>IF(Content!$D$6=1,VLOOKUP($A51,'SASB Content Index'!$A:$K,C$1,FALSE),VLOOKUP($A51,'SASB Content Index'!$A:$K,C$1+5,FALSE))</f>
        <v>EM-MM-160a.3</v>
      </c>
      <c r="D51" s="363" t="str">
        <f>IF(Content!$D$6=1,VLOOKUP($A51,'SASB Content Index'!$A:$K,D$1,FALSE),VLOOKUP($A51,'SASB Content Index'!$A:$K,D$1+5,FALSE))</f>
        <v>Percentage of:</v>
      </c>
      <c r="E51" s="363"/>
      <c r="F51" s="372" t="str">
        <f>IF(Content!$D$6=1,VLOOKUP($A51,'SASB Content Index'!$A:$K,F$1,FALSE),VLOOKUP($A51,'SASB Content Index'!$A:$K,F$1+5,FALSE))</f>
        <v>"Environment" tab</v>
      </c>
    </row>
    <row r="52" spans="1:6" ht="56.25" x14ac:dyDescent="0.25">
      <c r="A52" s="352" t="s">
        <v>2689</v>
      </c>
      <c r="B52" s="389"/>
      <c r="C52" s="389"/>
      <c r="D52" s="363" t="str">
        <f>IF(Content!$D$6=1,VLOOKUP($A52,'SASB Content Index'!$A:$K,D$1,FALSE),VLOOKUP($A52,'SASB Content Index'!$A:$K,D$1+5,FALSE))</f>
        <v>(1) proved reserves in or near sites with protected conservation status or endangered species habitat</v>
      </c>
      <c r="E52" s="363" t="str">
        <f>IF(Content!$D$6=1,VLOOKUP($A52,'SASB Content Index'!$A:$K,E$1,FALSE),VLOOKUP($A52,'SASB Content Index'!$A:$K,E$1+5,FALSE))</f>
        <v>26% of proved reserves in Kazakhstan, including Kyzyl and Komar mine (32% of proved reserves Group-wide as of December 31, 2023)</v>
      </c>
      <c r="F52" s="372" t="str">
        <f>IF(Content!$D$6=1,VLOOKUP($A52,'SASB Content Index'!$A:$K,F$1,FALSE),VLOOKUP($A52,'SASB Content Index'!$A:$K,F$1+5,FALSE))</f>
        <v>"Environment" tab</v>
      </c>
    </row>
    <row r="53" spans="1:6" ht="45" x14ac:dyDescent="0.25">
      <c r="A53" s="352" t="s">
        <v>2690</v>
      </c>
      <c r="B53" s="411"/>
      <c r="C53" s="411"/>
      <c r="D53" s="408" t="str">
        <f>IF(Content!$D$6=1,VLOOKUP($A53,'SASB Content Index'!$A:$K,D$1,FALSE),VLOOKUP($A53,'SASB Content Index'!$A:$K,D$1+5,FALSE))</f>
        <v>(2) probable reserves in or near sites with protected conservation status or endangered species habitat</v>
      </c>
      <c r="E53" s="408" t="str">
        <f>IF(Content!$D$6=1,VLOOKUP($A53,'SASB Content Index'!$A:$K,E$1,FALSE),VLOOKUP($A53,'SASB Content Index'!$A:$K,E$1+5,FALSE))</f>
        <v>87% of probable reserves in Kazakhstan, including Kyzyl and Komar mine (59% of probable reserves Group-wide as of December, 31 2023)</v>
      </c>
      <c r="F53" s="415" t="str">
        <f>IF(Content!$D$6=1,VLOOKUP($A53,'SASB Content Index'!$A:$K,F$1,FALSE),VLOOKUP($A53,'SASB Content Index'!$A:$K,F$1+5,FALSE))</f>
        <v>"Environment" tab</v>
      </c>
    </row>
    <row r="54" spans="1:6" ht="22.5" customHeight="1" x14ac:dyDescent="0.25">
      <c r="A54" s="352" t="s">
        <v>2691</v>
      </c>
      <c r="B54" s="409" t="str">
        <f>IF(Content!$D$6=1,VLOOKUP($A54,'SASB Content Index'!$A:$K,B$1,FALSE),VLOOKUP($A54,'SASB Content Index'!$A:$K,B$1+5,FALSE))</f>
        <v>Security, Human Rights &amp; Rights of Indigenous Peoples</v>
      </c>
      <c r="C54" s="409" t="str">
        <f>IF(Content!$D$6=1,VLOOKUP($A54,'SASB Content Index'!$A:$K,C$1,FALSE),VLOOKUP($A54,'SASB Content Index'!$A:$K,C$1+5,FALSE))</f>
        <v>EM-MM-210a.1</v>
      </c>
      <c r="D54" s="410" t="str">
        <f>IF(Content!$D$6=1,VLOOKUP($A54,'SASB Content Index'!$A:$K,D$1,FALSE),VLOOKUP($A54,'SASB Content Index'!$A:$K,D$1+5,FALSE))</f>
        <v>Percentage of:</v>
      </c>
      <c r="E54" s="410"/>
      <c r="F54" s="410"/>
    </row>
    <row r="55" spans="1:6" ht="22.5" x14ac:dyDescent="0.25">
      <c r="A55" s="352" t="s">
        <v>2692</v>
      </c>
      <c r="B55" s="389"/>
      <c r="C55" s="389"/>
      <c r="D55" s="363" t="str">
        <f>IF(Content!$D$6=1,VLOOKUP($A55,'SASB Content Index'!$A:$K,D$1,FALSE),VLOOKUP($A55,'SASB Content Index'!$A:$K,D$1+5,FALSE))</f>
        <v>(1) proved reserves in or near areas of conflict</v>
      </c>
      <c r="E55" s="363" t="str">
        <f>IF(Content!$D$6=1,VLOOKUP($A55,'SASB Content Index'!$A:$K,E$1,FALSE),VLOOKUP($A55,'SASB Content Index'!$A:$K,E$1+5,FALSE))</f>
        <v>Zero (both in Kazakhstan and Group-wide)</v>
      </c>
      <c r="F55" s="363" t="str">
        <f>IF(Content!$D$6=1,VLOOKUP($A55,'SASB Content Index'!$A:$K,F$1,FALSE),VLOOKUP($A55,'SASB Content Index'!$A:$K,F$1+5,FALSE))</f>
        <v>-</v>
      </c>
    </row>
    <row r="56" spans="1:6" ht="22.5" x14ac:dyDescent="0.25">
      <c r="A56" s="352" t="s">
        <v>2693</v>
      </c>
      <c r="B56" s="389"/>
      <c r="C56" s="389"/>
      <c r="D56" s="363" t="str">
        <f>IF(Content!$D$6=1,VLOOKUP($A56,'SASB Content Index'!$A:$K,D$1,FALSE),VLOOKUP($A56,'SASB Content Index'!$A:$K,D$1+5,FALSE))</f>
        <v>(2) probable reserves in or near areas of conflict</v>
      </c>
      <c r="E56" s="363" t="str">
        <f>IF(Content!$D$6=1,VLOOKUP($A56,'SASB Content Index'!$A:$K,E$1,FALSE),VLOOKUP($A56,'SASB Content Index'!$A:$K,E$1+5,FALSE))</f>
        <v>Zero (both in Kazakhstan and Group-wide)</v>
      </c>
      <c r="F56" s="363" t="str">
        <f>IF(Content!$D$6=1,VLOOKUP($A56,'SASB Content Index'!$A:$K,F$1,FALSE),VLOOKUP($A56,'SASB Content Index'!$A:$K,F$1+5,FALSE))</f>
        <v>-</v>
      </c>
    </row>
    <row r="57" spans="1:6" x14ac:dyDescent="0.25">
      <c r="A57" s="352" t="s">
        <v>2694</v>
      </c>
      <c r="B57" s="389"/>
      <c r="C57" s="389" t="str">
        <f>IF(Content!$D$6=1,VLOOKUP($A57,'SASB Content Index'!$A:$K,C$1,FALSE),VLOOKUP($A57,'SASB Content Index'!$A:$K,C$1+5,FALSE))</f>
        <v>EM-MM-210a.2</v>
      </c>
      <c r="D57" s="363" t="str">
        <f>IF(Content!$D$6=1,VLOOKUP($A57,'SASB Content Index'!$A:$K,D$1,FALSE),VLOOKUP($A57,'SASB Content Index'!$A:$K,D$1+5,FALSE))</f>
        <v>Percentage of:</v>
      </c>
      <c r="E57" s="363"/>
      <c r="F57" s="363"/>
    </row>
    <row r="58" spans="1:6" ht="56.25" x14ac:dyDescent="0.25">
      <c r="A58" s="352" t="s">
        <v>2695</v>
      </c>
      <c r="B58" s="389"/>
      <c r="C58" s="389"/>
      <c r="D58" s="363" t="str">
        <f>IF(Content!$D$6=1,VLOOKUP($A58,'SASB Content Index'!$A:$K,D$1,FALSE),VLOOKUP($A58,'SASB Content Index'!$A:$K,D$1+5,FALSE))</f>
        <v>(1) proved reserves in or near indigenous land</v>
      </c>
      <c r="E58" s="363" t="str">
        <f>IF(Content!$D$6=1,VLOOKUP($A58,'SASB Content Index'!$A:$K,E$1,FALSE),VLOOKUP($A58,'SASB Content Index'!$A:$K,E$1+5,FALSE))</f>
        <v>Zero in Kazakhstan (our operations in Kazakhstan do not impact the territories of indigenous peoples, Russian subsidiaries were disposed of in March, 2024)</v>
      </c>
      <c r="F58" s="363" t="str">
        <f>IF(Content!$D$6=1,VLOOKUP($A58,'SASB Content Index'!$A:$K,F$1,FALSE),VLOOKUP($A58,'SASB Content Index'!$A:$K,F$1+5,FALSE))</f>
        <v>-</v>
      </c>
    </row>
    <row r="59" spans="1:6" ht="56.25" x14ac:dyDescent="0.25">
      <c r="A59" s="352" t="s">
        <v>2696</v>
      </c>
      <c r="B59" s="389"/>
      <c r="C59" s="389"/>
      <c r="D59" s="363" t="str">
        <f>IF(Content!$D$6=1,VLOOKUP($A59,'SASB Content Index'!$A:$K,D$1,FALSE),VLOOKUP($A59,'SASB Content Index'!$A:$K,D$1+5,FALSE))</f>
        <v>(2) probable reserves in or near indigenous land</v>
      </c>
      <c r="E59" s="363" t="str">
        <f>IF(Content!$D$6=1,VLOOKUP($A59,'SASB Content Index'!$A:$K,E$1,FALSE),VLOOKUP($A59,'SASB Content Index'!$A:$K,E$1+5,FALSE))</f>
        <v>Zero in Kazakhstan (our operations in Kazakhstan do not impact the territories of indigenous peoples, Russian subsidiaries were disposed of in March, 2024)</v>
      </c>
      <c r="F59" s="363" t="str">
        <f>IF(Content!$D$6=1,VLOOKUP($A59,'SASB Content Index'!$A:$K,F$1,FALSE),VLOOKUP($A59,'SASB Content Index'!$A:$K,F$1+5,FALSE))</f>
        <v>-</v>
      </c>
    </row>
    <row r="60" spans="1:6" ht="56.25" x14ac:dyDescent="0.25">
      <c r="A60" s="352" t="s">
        <v>2697</v>
      </c>
      <c r="B60" s="411"/>
      <c r="C60" s="408" t="str">
        <f>IF(Content!$D$6=1,VLOOKUP($A60,'SASB Content Index'!$A:$K,C$1,FALSE),VLOOKUP($A60,'SASB Content Index'!$A:$K,C$1+5,FALSE))</f>
        <v>EM-MM-210a.3</v>
      </c>
      <c r="D60" s="408" t="str">
        <f>IF(Content!$D$6=1,VLOOKUP($A60,'SASB Content Index'!$A:$K,D$1,FALSE),VLOOKUP($A60,'SASB Content Index'!$A:$K,D$1+5,FALSE))</f>
        <v>Discussion of engagement processes and due diligence practices with respect to human rights, indigenous rights, and operation in areas of conflict</v>
      </c>
      <c r="E60" s="408" t="str">
        <f>IF(Content!$D$6=1,VLOOKUP($A60,'SASB Content Index'!$A:$K,E$1,FALSE),VLOOKUP($A60,'SASB Content Index'!$A:$K,E$1+5,FALSE))</f>
        <v>Ethical business section, Human rights, p. 66
Sustainability data. Human rights, p. 189</v>
      </c>
      <c r="F60" s="415" t="str">
        <f>IF(Content!$D$6=1,VLOOKUP($A60,'SASB Content Index'!$A:$K,F$1,FALSE),VLOOKUP($A60,'SASB Content Index'!$A:$K,F$1+5,FALSE))</f>
        <v>"People" tab</v>
      </c>
    </row>
    <row r="61" spans="1:6" ht="45" x14ac:dyDescent="0.25">
      <c r="A61" s="352" t="s">
        <v>2698</v>
      </c>
      <c r="B61" s="409" t="str">
        <f>IF(Content!$D$6=1,VLOOKUP($A61,'SASB Content Index'!$A:$K,B$1,FALSE),VLOOKUP($A61,'SASB Content Index'!$A:$K,B$1+5,FALSE))</f>
        <v>Community Relations</v>
      </c>
      <c r="C61" s="410" t="str">
        <f>IF(Content!$D$6=1,VLOOKUP($A61,'SASB Content Index'!$A:$K,C$1,FALSE),VLOOKUP($A61,'SASB Content Index'!$A:$K,C$1+5,FALSE))</f>
        <v>EM-MM-210b.1</v>
      </c>
      <c r="D61" s="410" t="str">
        <f>IF(Content!$D$6=1,VLOOKUP($A61,'SASB Content Index'!$A:$K,D$1,FALSE),VLOOKUP($A61,'SASB Content Index'!$A:$K,D$1+5,FALSE))</f>
        <v>Discussion of process to manage risks and opportunities associated with community rights and interests</v>
      </c>
      <c r="E61" s="410" t="str">
        <f>IF(Content!$D$6=1,VLOOKUP($A61,'SASB Content Index'!$A:$K,E$1,FALSE),VLOOKUP($A61,'SASB Content Index'!$A:$K,E$1+5,FALSE))</f>
        <v>Ethical business section, Human rights, p. 66
Communities section, Engagement, p. 62-63</v>
      </c>
      <c r="F61" s="416" t="str">
        <f>IF(Content!$D$6=1,VLOOKUP($A61,'SASB Content Index'!$A:$K,F$1,FALSE),VLOOKUP($A61,'SASB Content Index'!$A:$K,F$1+5,FALSE))</f>
        <v>"Communities" tab</v>
      </c>
    </row>
    <row r="62" spans="1:6" ht="33.75" x14ac:dyDescent="0.25">
      <c r="A62" s="352" t="s">
        <v>2700</v>
      </c>
      <c r="B62" s="411"/>
      <c r="C62" s="408" t="str">
        <f>IF(Content!$D$6=1,VLOOKUP($A62,'SASB Content Index'!$A:$K,C$1,FALSE),VLOOKUP($A62,'SASB Content Index'!$A:$K,C$1+5,FALSE))</f>
        <v>EM-MM-210b.2</v>
      </c>
      <c r="D62" s="408" t="str">
        <f>IF(Content!$D$6=1,VLOOKUP($A62,'SASB Content Index'!$A:$K,D$1,FALSE),VLOOKUP($A62,'SASB Content Index'!$A:$K,D$1+5,FALSE))</f>
        <v>Number and duration of non-technical delays</v>
      </c>
      <c r="E62" s="408" t="str">
        <f>IF(Content!$D$6=1,VLOOKUP($A62,'SASB Content Index'!$A:$K,E$1,FALSE),VLOOKUP($A62,'SASB Content Index'!$A:$K,E$1+5,FALSE))</f>
        <v>Zero (both in Kazakhstan and Group-wide)</v>
      </c>
      <c r="F62" s="412" t="str">
        <f>IF(Content!$D$6=1,VLOOKUP($A62,'SASB Content Index'!$A:$K,F$1,FALSE),VLOOKUP($A62,'SASB Content Index'!$A:$K,F$1+5,FALSE))</f>
        <v>-</v>
      </c>
    </row>
    <row r="63" spans="1:6" ht="33.75" x14ac:dyDescent="0.25">
      <c r="A63" s="352" t="s">
        <v>2703</v>
      </c>
      <c r="B63" s="409" t="str">
        <f>IF(Content!$D$6=1,VLOOKUP($A63,'SASB Content Index'!$A:$K,B$1,FALSE),VLOOKUP($A63,'SASB Content Index'!$A:$K,B$1+5,FALSE))</f>
        <v>Labor Relations</v>
      </c>
      <c r="C63" s="410" t="str">
        <f>IF(Content!$D$6=1,VLOOKUP($A63,'SASB Content Index'!$A:$K,C$1,FALSE),VLOOKUP($A63,'SASB Content Index'!$A:$K,C$1+5,FALSE))</f>
        <v>EM-MM-310a.1</v>
      </c>
      <c r="D63" s="410" t="str">
        <f>IF(Content!$D$6=1,VLOOKUP($A63,'SASB Content Index'!$A:$K,D$1,FALSE),VLOOKUP($A63,'SASB Content Index'!$A:$K,D$1+5,FALSE))</f>
        <v>Percentage of active workforce employed under collective agreements</v>
      </c>
      <c r="E63" s="410" t="str">
        <f>IF(Content!$D$6=1,VLOOKUP($A63,'SASB Content Index'!$A:$K,E$1,FALSE),VLOOKUP($A63,'SASB Content Index'!$A:$K,E$1+5,FALSE))</f>
        <v>91% of all employees and 100% of operating site staff are covered by collective bargaining agreements (Group-wide: 77% and 100% respectively)</v>
      </c>
      <c r="F63" s="416" t="str">
        <f>IF(Content!$D$6=1,VLOOKUP($A63,'SASB Content Index'!$A:$K,F$1,FALSE),VLOOKUP($A63,'SASB Content Index'!$A:$K,F$1+5,FALSE))</f>
        <v>"People" tab</v>
      </c>
    </row>
    <row r="64" spans="1:6" ht="22.5" x14ac:dyDescent="0.25">
      <c r="A64" s="352" t="s">
        <v>2704</v>
      </c>
      <c r="B64" s="411"/>
      <c r="C64" s="408" t="str">
        <f>IF(Content!$D$6=1,VLOOKUP($A64,'SASB Content Index'!$A:$K,C$1,FALSE),VLOOKUP($A64,'SASB Content Index'!$A:$K,C$1+5,FALSE))</f>
        <v>EM-MM-310a.2</v>
      </c>
      <c r="D64" s="408" t="str">
        <f>IF(Content!$D$6=1,VLOOKUP($A64,'SASB Content Index'!$A:$K,D$1,FALSE),VLOOKUP($A64,'SASB Content Index'!$A:$K,D$1+5,FALSE))</f>
        <v>Number and duration of strikes and lockouts</v>
      </c>
      <c r="E64" s="408" t="str">
        <f>IF(Content!$D$6=1,VLOOKUP($A64,'SASB Content Index'!$A:$K,E$1,FALSE),VLOOKUP($A64,'SASB Content Index'!$A:$K,E$1+5,FALSE))</f>
        <v>Zero (both in Kazakhstan and Group-wide)</v>
      </c>
      <c r="F64" s="412" t="str">
        <f>IF(Content!$D$6=1,VLOOKUP($A64,'SASB Content Index'!$A:$K,F$1,FALSE),VLOOKUP($A64,'SASB Content Index'!$A:$K,F$1+5,FALSE))</f>
        <v>-</v>
      </c>
    </row>
    <row r="65" spans="1:6" ht="18" customHeight="1" x14ac:dyDescent="0.25">
      <c r="A65" s="352" t="s">
        <v>2705</v>
      </c>
      <c r="B65" s="409" t="str">
        <f>IF(Content!$D$6=1,VLOOKUP($A65,'SASB Content Index'!$A:$K,B$1,FALSE),VLOOKUP($A65,'SASB Content Index'!$A:$K,B$1+5,FALSE))</f>
        <v>Workforce Health &amp; Safety</v>
      </c>
      <c r="C65" s="409" t="str">
        <f>IF(Content!$D$6=1,VLOOKUP($A65,'SASB Content Index'!$A:$K,C$1,FALSE),VLOOKUP($A65,'SASB Content Index'!$A:$K,C$1+5,FALSE))</f>
        <v>EM-MM-320a.1</v>
      </c>
      <c r="D65" s="409" t="str">
        <f>IF(Content!$D$6=1,VLOOKUP($A65,'SASB Content Index'!$A:$K,D$1,FALSE),VLOOKUP($A65,'SASB Content Index'!$A:$K,D$1+5,FALSE))</f>
        <v>(1) All-incidence rate</v>
      </c>
      <c r="E65" s="409" t="str">
        <f>IF(Content!$D$6=1,VLOOKUP($A65,'SASB Content Index'!$A:$K,E$1,FALSE),VLOOKUP($A65,'SASB Content Index'!$A:$K,E$1+5,FALSE))</f>
        <v>LTIFR (employees): 0 in Kazakhstan; 
LTIFR (contractors): 0 in Kazakhstan 
(Group-wide: 0.07 and 0.08 respectively)</v>
      </c>
      <c r="F65" s="416" t="str">
        <f>IF(Content!$D$6=1,VLOOKUP($A65,'SASB Content Index'!$A:$K,F$1,FALSE),VLOOKUP($A65,'SASB Content Index'!$A:$K,F$1+5,FALSE))</f>
        <v>"H&amp;S" tab</v>
      </c>
    </row>
    <row r="66" spans="1:6" ht="18" customHeight="1" x14ac:dyDescent="0.25">
      <c r="A66" s="352" t="s">
        <v>2706</v>
      </c>
      <c r="B66" s="389"/>
      <c r="C66" s="389"/>
      <c r="D66" s="389"/>
      <c r="E66" s="389"/>
      <c r="F66" s="372" t="str">
        <f>IF(Content!$D$6=1,VLOOKUP($A66,'SASB Content Index'!$A:$K,F$1,FALSE),VLOOKUP($A66,'SASB Content Index'!$A:$K,F$1+5,FALSE))</f>
        <v>"Site level" tab</v>
      </c>
    </row>
    <row r="67" spans="1:6" ht="31.5" customHeight="1" x14ac:dyDescent="0.25">
      <c r="A67" s="352" t="s">
        <v>2707</v>
      </c>
      <c r="B67" s="389"/>
      <c r="C67" s="389"/>
      <c r="D67" s="389" t="str">
        <f>IF(Content!$D$6=1,VLOOKUP($A67,'SASB Content Index'!$A:$K,D$1,FALSE),VLOOKUP($A67,'SASB Content Index'!$A:$K,D$1+5,FALSE))</f>
        <v>(2) fatality rate</v>
      </c>
      <c r="E67" s="389" t="str">
        <f>IF(Content!$D$6=1,VLOOKUP($A67,'SASB Content Index'!$A:$K,E$1,FALSE),VLOOKUP($A67,'SASB Content Index'!$A:$K,E$1+5,FALSE))</f>
        <v>Fatalities (employees): 0 in Kazakhstan;
Fatalities (contractors): 0 in Kazakhstan
(Group-wide: 0 and 0 respectively)</v>
      </c>
      <c r="F67" s="372" t="str">
        <f>IF(Content!$D$6=1,VLOOKUP($A67,'SASB Content Index'!$A:$K,F$1,FALSE),VLOOKUP($A67,'SASB Content Index'!$A:$K,F$1+5,FALSE))</f>
        <v>"H&amp;S" tab</v>
      </c>
    </row>
    <row r="68" spans="1:6" ht="31.5" customHeight="1" x14ac:dyDescent="0.25">
      <c r="A68" s="352" t="s">
        <v>2708</v>
      </c>
      <c r="B68" s="389"/>
      <c r="C68" s="389"/>
      <c r="D68" s="389"/>
      <c r="E68" s="389"/>
      <c r="F68" s="372" t="str">
        <f>IF(Content!$D$6=1,VLOOKUP($A68,'SASB Content Index'!$A:$K,F$1,FALSE),VLOOKUP($A68,'SASB Content Index'!$A:$K,F$1+5,FALSE))</f>
        <v>"Site level" tab</v>
      </c>
    </row>
    <row r="69" spans="1:6" x14ac:dyDescent="0.25">
      <c r="A69" s="352" t="s">
        <v>2709</v>
      </c>
      <c r="B69" s="389"/>
      <c r="C69" s="389"/>
      <c r="D69" s="389" t="str">
        <f>IF(Content!$D$6=1,VLOOKUP($A69,'SASB Content Index'!$A:$K,D$1,FALSE),VLOOKUP($A69,'SASB Content Index'!$A:$K,D$1+5,FALSE))</f>
        <v>(3) near miss frequency rate (NMFR)</v>
      </c>
      <c r="E69" s="389" t="str">
        <f>IF(Content!$D$6=1,VLOOKUP($A69,'SASB Content Index'!$A:$K,E$1,FALSE),VLOOKUP($A69,'SASB Content Index'!$A:$K,E$1+5,FALSE))</f>
        <v>Near-misses (employees): 477 in Kazakhstan (Group-wide: 4,881)</v>
      </c>
      <c r="F69" s="372" t="str">
        <f>IF(Content!$D$6=1,VLOOKUP($A69,'SASB Content Index'!$A:$K,F$1,FALSE),VLOOKUP($A69,'SASB Content Index'!$A:$K,F$1+5,FALSE))</f>
        <v>"H&amp;S" tab</v>
      </c>
    </row>
    <row r="70" spans="1:6" x14ac:dyDescent="0.25">
      <c r="A70" s="352" t="s">
        <v>2710</v>
      </c>
      <c r="B70" s="389"/>
      <c r="C70" s="389"/>
      <c r="D70" s="389"/>
      <c r="E70" s="389"/>
      <c r="F70" s="372" t="str">
        <f>IF(Content!$D$6=1,VLOOKUP($A70,'SASB Content Index'!$A:$K,F$1,FALSE),VLOOKUP($A70,'SASB Content Index'!$A:$K,F$1+5,FALSE))</f>
        <v>"Site level" tab</v>
      </c>
    </row>
    <row r="71" spans="1:6" ht="67.5" x14ac:dyDescent="0.25">
      <c r="A71" s="352" t="s">
        <v>2711</v>
      </c>
      <c r="B71" s="411"/>
      <c r="C71" s="411"/>
      <c r="D71" s="408" t="str">
        <f>IF(Content!$D$6=1,VLOOKUP($A71,'SASB Content Index'!$A:$K,D$1,FALSE),VLOOKUP($A71,'SASB Content Index'!$A:$K,D$1+5,FALSE))</f>
        <v>(4) average hours of health, safety, and emergency response training for (a) direct employees and (b) contract employees</v>
      </c>
      <c r="E71" s="408" t="str">
        <f>IF(Content!$D$6=1,VLOOKUP($A71,'SASB Content Index'!$A:$K,E$1,FALSE),VLOOKUP($A71,'SASB Content Index'!$A:$K,E$1+5,FALSE))</f>
        <v>2,972 employees attended mandatory training sessions in Kazakhstan (Group-wide: 6,887). Each contractor working at any of Polymetal’s sites is required to undergo safety training before starting work.</v>
      </c>
      <c r="F71" s="415" t="str">
        <f>IF(Content!$D$6=1,VLOOKUP($A71,'SASB Content Index'!$A:$K,F$1,FALSE),VLOOKUP($A71,'SASB Content Index'!$A:$K,F$1+5,FALSE))</f>
        <v>"People" tab</v>
      </c>
    </row>
    <row r="72" spans="1:6" ht="45" x14ac:dyDescent="0.25">
      <c r="A72" s="352" t="s">
        <v>2712</v>
      </c>
      <c r="B72" s="409" t="str">
        <f>IF(Content!$D$6=1,VLOOKUP($A72,'SASB Content Index'!$A:$K,B$1,FALSE),VLOOKUP($A72,'SASB Content Index'!$A:$K,B$1+5,FALSE))</f>
        <v>Business Ethics &amp; Transparency</v>
      </c>
      <c r="C72" s="410" t="str">
        <f>IF(Content!$D$6=1,VLOOKUP($A72,'SASB Content Index'!$A:$K,C$1,FALSE),VLOOKUP($A72,'SASB Content Index'!$A:$K,C$1+5,FALSE))</f>
        <v>EM-MM-510a.1</v>
      </c>
      <c r="D72" s="410" t="str">
        <f>IF(Content!$D$6=1,VLOOKUP($A72,'SASB Content Index'!$A:$K,D$1,FALSE),VLOOKUP($A72,'SASB Content Index'!$A:$K,D$1+5,FALSE))</f>
        <v>Description of the management system for prevention of corruption and bribery throughout the value chain</v>
      </c>
      <c r="E72" s="410" t="str">
        <f>IF(Content!$D$6=1,VLOOKUP($A72,'SASB Content Index'!$A:$K,E$1,FALSE),VLOOKUP($A72,'SASB Content Index'!$A:$K,E$1+5,FALSE))</f>
        <v>Ethical business. Anti-bribery and corruption, p. 65</v>
      </c>
      <c r="F72" s="416" t="str">
        <f>IF(Content!$D$6=1,VLOOKUP($A72,'SASB Content Index'!$A:$K,F$1,FALSE),VLOOKUP($A72,'SASB Content Index'!$A:$K,F$1+5,FALSE))</f>
        <v>"Governance and Ethics" tab</v>
      </c>
    </row>
    <row r="73" spans="1:6" ht="45" x14ac:dyDescent="0.25">
      <c r="A73" s="352" t="s">
        <v>2713</v>
      </c>
      <c r="B73" s="411"/>
      <c r="C73" s="408" t="str">
        <f>IF(Content!$D$6=1,VLOOKUP($A73,'SASB Content Index'!$A:$K,C$1,FALSE),VLOOKUP($A73,'SASB Content Index'!$A:$K,C$1+5,FALSE))</f>
        <v>EM-MM-510a.2</v>
      </c>
      <c r="D73" s="408" t="str">
        <f>IF(Content!$D$6=1,VLOOKUP($A73,'SASB Content Index'!$A:$K,D$1,FALSE),VLOOKUP($A73,'SASB Content Index'!$A:$K,D$1+5,FALSE))</f>
        <v>Production in countries that have the 20 lowest rankings in the Corruption Perception Index</v>
      </c>
      <c r="E73" s="408" t="str">
        <f>IF(Content!$D$6=1,VLOOKUP($A73,'SASB Content Index'!$A:$K,E$1,FALSE),VLOOKUP($A73,'SASB Content Index'!$A:$K,E$1+5,FALSE))</f>
        <v>Zero (both in Kazakhstan and Group-wide)</v>
      </c>
      <c r="F73" s="412" t="str">
        <f>IF(Content!$D$6=1,VLOOKUP($A73,'SASB Content Index'!$A:$K,F$1,FALSE),VLOOKUP($A73,'SASB Content Index'!$A:$K,F$1+5,FALSE))</f>
        <v>-</v>
      </c>
    </row>
    <row r="74" spans="1:6" ht="157.5" x14ac:dyDescent="0.25">
      <c r="A74" s="352" t="s">
        <v>2714</v>
      </c>
      <c r="B74" s="409" t="str">
        <f>IF(Content!$D$6=1,VLOOKUP($A74,'SASB Content Index'!$A:$K,B$1,FALSE),VLOOKUP($A74,'SASB Content Index'!$A:$K,B$1+5,FALSE))</f>
        <v>Tailings Storage Facilities Management</v>
      </c>
      <c r="C74" s="410" t="str">
        <f>IF(Content!$D$6=1,VLOOKUP($A74,'SASB Content Index'!$A:$K,C$1,FALSE),VLOOKUP($A74,'SASB Content Index'!$A:$K,C$1+5,FALSE))</f>
        <v>EM-MM-540a.1</v>
      </c>
      <c r="D74" s="410" t="str">
        <f>IF(Content!$D$6=1,VLOOKUP($A74,'SASB Content Index'!$A:$K,D$1,FALSE),VLOOKUP($A74,'SASB Content Index'!$A:$K,D$1+5,FALSE))</f>
        <v>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v>
      </c>
      <c r="E74" s="410" t="str">
        <f>IF(Content!$D$6=1,VLOOKUP($A74,'SASB Content Index'!$A:$K,E$1,FALSE),VLOOKUP($A74,'SASB Content Index'!$A:$K,E$1+5,FALSE))</f>
        <v>Management of Tailings Storage Facilities Report, p. 190</v>
      </c>
      <c r="F74" s="413" t="str">
        <f>IF(Content!$D$6=1,VLOOKUP($A74,'SASB Content Index'!$A:$K,F$1,FALSE),VLOOKUP($A74,'SASB Content Index'!$A:$K,F$1+5,FALSE))</f>
        <v>-</v>
      </c>
    </row>
    <row r="75" spans="1:6" ht="56.25" x14ac:dyDescent="0.25">
      <c r="A75" s="352" t="s">
        <v>2715</v>
      </c>
      <c r="B75" s="389"/>
      <c r="C75" s="363" t="str">
        <f>IF(Content!$D$6=1,VLOOKUP($A75,'SASB Content Index'!$A:$K,C$1,FALSE),VLOOKUP($A75,'SASB Content Index'!$A:$K,C$1+5,FALSE))</f>
        <v>EM-MM-540a.2</v>
      </c>
      <c r="D75" s="363" t="str">
        <f>IF(Content!$D$6=1,VLOOKUP($A75,'SASB Content Index'!$A:$K,D$1,FALSE),VLOOKUP($A75,'SASB Content Index'!$A:$K,D$1+5,FALSE))</f>
        <v>Summary of tailings management systems and governance structure used to monitor and maintain the stability of tailings storage facilities</v>
      </c>
      <c r="E75" s="363" t="str">
        <f>IF(Content!$D$6=1,VLOOKUP($A75,'SASB Content Index'!$A:$K,E$1,FALSE),VLOOKUP($A75,'SASB Content Index'!$A:$K,E$1+5,FALSE))</f>
        <v>Environment section, Tailings and overburden waste, p. 52-53</v>
      </c>
      <c r="F75" s="367" t="str">
        <f>IF(Content!$D$6=1,VLOOKUP($A75,'SASB Content Index'!$A:$K,F$1,FALSE),VLOOKUP($A75,'SASB Content Index'!$A:$K,F$1+5,FALSE))</f>
        <v>-</v>
      </c>
    </row>
    <row r="76" spans="1:6" ht="33.75" x14ac:dyDescent="0.25">
      <c r="A76" s="352" t="s">
        <v>2716</v>
      </c>
      <c r="B76" s="411"/>
      <c r="C76" s="408" t="str">
        <f>IF(Content!$D$6=1,VLOOKUP($A76,'SASB Content Index'!$A:$K,C$1,FALSE),VLOOKUP($A76,'SASB Content Index'!$A:$K,C$1+5,FALSE))</f>
        <v>EM-MM-540a.3</v>
      </c>
      <c r="D76" s="408" t="str">
        <f>IF(Content!$D$6=1,VLOOKUP($A76,'SASB Content Index'!$A:$K,D$1,FALSE),VLOOKUP($A76,'SASB Content Index'!$A:$K,D$1+5,FALSE))</f>
        <v>Approach to development of Emergency Preparedness and Response Plans (EPRPs) for tailings storage facilities</v>
      </c>
      <c r="E76" s="408" t="str">
        <f>IF(Content!$D$6=1,VLOOKUP($A76,'SASB Content Index'!$A:$K,E$1,FALSE),VLOOKUP($A76,'SASB Content Index'!$A:$K,E$1+5,FALSE))</f>
        <v>Environment section, Waste management, p. 52-53;
Management of Tailings Storage Facilities Report, p. 190</v>
      </c>
      <c r="F76" s="412" t="str">
        <f>IF(Content!$D$6=1,VLOOKUP($A76,'SASB Content Index'!$A:$K,F$1,FALSE),VLOOKUP($A76,'SASB Content Index'!$A:$K,F$1+5,FALSE))</f>
        <v>-</v>
      </c>
    </row>
    <row r="77" spans="1:6" x14ac:dyDescent="0.25">
      <c r="A77" s="352" t="s">
        <v>2717</v>
      </c>
      <c r="B77" s="409" t="str">
        <f>IF(Content!$D$6=1,VLOOKUP($A77,'SASB Content Index'!$A:$K,B$1,FALSE),VLOOKUP($A77,'SASB Content Index'!$A:$K,B$1+5,FALSE))</f>
        <v>Activity Metric</v>
      </c>
      <c r="C77" s="409" t="str">
        <f>IF(Content!$D$6=1,VLOOKUP($A77,'SASB Content Index'!$A:$K,C$1,FALSE),VLOOKUP($A77,'SASB Content Index'!$A:$K,C$1+5,FALSE))</f>
        <v>EM-MM-000.A</v>
      </c>
      <c r="D77" s="410" t="str">
        <f>IF(Content!$D$6=1,VLOOKUP($A77,'SASB Content Index'!$A:$K,D$1,FALSE),VLOOKUP($A77,'SASB Content Index'!$A:$K,D$1+5,FALSE))</f>
        <v>Production of:</v>
      </c>
      <c r="E77" s="410"/>
      <c r="F77" s="416" t="str">
        <f>IF(Content!$D$6=1,VLOOKUP($A77,'SASB Content Index'!$A:$K,F$1,FALSE),VLOOKUP($A77,'SASB Content Index'!$A:$K,F$1+5,FALSE))</f>
        <v>"Economic" tab</v>
      </c>
    </row>
    <row r="78" spans="1:6" ht="22.5" x14ac:dyDescent="0.25">
      <c r="A78" s="352" t="s">
        <v>2718</v>
      </c>
      <c r="B78" s="389"/>
      <c r="C78" s="389"/>
      <c r="D78" s="363" t="str">
        <f>IF(Content!$D$6=1,VLOOKUP($A78,'SASB Content Index'!$A:$K,D$1,FALSE),VLOOKUP($A78,'SASB Content Index'!$A:$K,D$1+5,FALSE))</f>
        <v>(1) metal ores</v>
      </c>
      <c r="E78" s="363" t="str">
        <f>IF(Content!$D$6=1,VLOOKUP($A78,'SASB Content Index'!$A:$K,E$1,FALSE),VLOOKUP($A78,'SASB Content Index'!$A:$K,E$1+5,FALSE))</f>
        <v>Ore processed in Kazakhstan: 6.3 Mt (Group-wide: 19.3 Mt)</v>
      </c>
      <c r="F78" s="372" t="str">
        <f>IF(Content!$D$6=1,VLOOKUP($A78,'SASB Content Index'!$A:$K,F$1,FALSE),VLOOKUP($A78,'SASB Content Index'!$A:$K,F$1+5,FALSE))</f>
        <v>"Economic" tab</v>
      </c>
    </row>
    <row r="79" spans="1:6" ht="67.5" x14ac:dyDescent="0.25">
      <c r="A79" s="352" t="s">
        <v>2719</v>
      </c>
      <c r="B79" s="389"/>
      <c r="C79" s="389"/>
      <c r="D79" s="363" t="str">
        <f>IF(Content!$D$6=1,VLOOKUP($A79,'SASB Content Index'!$A:$K,D$1,FALSE),VLOOKUP($A79,'SASB Content Index'!$A:$K,D$1+5,FALSE))</f>
        <v>(2) finished metal products</v>
      </c>
      <c r="E79" s="363" t="str">
        <f>IF(Content!$D$6=1,VLOOKUP($A79,'SASB Content Index'!$A:$K,E$1,FALSE),VLOOKUP($A79,'SASB Content Index'!$A:$K,E$1+5,FALSE))</f>
        <v>Gold: 486 Koz in Kazakhstan (Group-wide: 1,492 Koz);
Silver: 0.031 Moz in Kazakhstan (Group-wide: 17.7 Moz);
Total production (gold equivalent): 541 Koz in Kazakhstan (Group-wide: 1,714 Koz)</v>
      </c>
      <c r="F79" s="372" t="str">
        <f>IF(Content!$D$6=1,VLOOKUP($A79,'SASB Content Index'!$A:$K,F$1,FALSE),VLOOKUP($A79,'SASB Content Index'!$A:$K,F$1+5,FALSE))</f>
        <v>"Economic" tab</v>
      </c>
    </row>
    <row r="80" spans="1:6" ht="45" x14ac:dyDescent="0.25">
      <c r="A80" s="352" t="s">
        <v>2720</v>
      </c>
      <c r="B80" s="411"/>
      <c r="C80" s="408" t="str">
        <f>IF(Content!$D$6=1,VLOOKUP($A80,'SASB Content Index'!$A:$K,C$1,FALSE),VLOOKUP($A80,'SASB Content Index'!$A:$K,C$1+5,FALSE))</f>
        <v>EM-MM-000.B</v>
      </c>
      <c r="D80" s="408" t="str">
        <f>IF(Content!$D$6=1,VLOOKUP($A80,'SASB Content Index'!$A:$K,D$1,FALSE),VLOOKUP($A80,'SASB Content Index'!$A:$K,D$1+5,FALSE))</f>
        <v>Total number of employees, percentage contractors</v>
      </c>
      <c r="E80" s="408" t="str">
        <f>IF(Content!$D$6=1,VLOOKUP($A80,'SASB Content Index'!$A:$K,E$1,FALSE),VLOOKUP($A80,'SASB Content Index'!$A:$K,E$1+5,FALSE))</f>
        <v>Average headcount of employees: 3,202 in Kazakhstan (Group-wide: 14,647);
Average headcount of contractors: 1,959 in Kazakhstan (Group-wide: 6,035)</v>
      </c>
      <c r="F80" s="415" t="str">
        <f>IF(Content!$D$6=1,VLOOKUP($A80,'SASB Content Index'!$A:$K,F$1,FALSE),VLOOKUP($A80,'SASB Content Index'!$A:$K,F$1+5,FALSE))</f>
        <v>"People" tab</v>
      </c>
    </row>
  </sheetData>
  <sheetProtection password="EBEF" sheet="1" formatCells="0" formatColumns="0" formatRows="0" autoFilter="0" pivotTables="0"/>
  <mergeCells count="60">
    <mergeCell ref="B72:B73"/>
    <mergeCell ref="B74:B76"/>
    <mergeCell ref="B77:B80"/>
    <mergeCell ref="C77:C79"/>
    <mergeCell ref="D65:D66"/>
    <mergeCell ref="E65:E66"/>
    <mergeCell ref="D67:D68"/>
    <mergeCell ref="E67:E68"/>
    <mergeCell ref="D69:D70"/>
    <mergeCell ref="E69:E70"/>
    <mergeCell ref="B54:B60"/>
    <mergeCell ref="C54:C56"/>
    <mergeCell ref="C57:C59"/>
    <mergeCell ref="B61:B62"/>
    <mergeCell ref="B63:B64"/>
    <mergeCell ref="B65:B71"/>
    <mergeCell ref="C65:C71"/>
    <mergeCell ref="D42:D43"/>
    <mergeCell ref="E42:E43"/>
    <mergeCell ref="C42:C43"/>
    <mergeCell ref="B38:B45"/>
    <mergeCell ref="C47:C50"/>
    <mergeCell ref="C51:C53"/>
    <mergeCell ref="B46:B53"/>
    <mergeCell ref="D32:D33"/>
    <mergeCell ref="E32:E33"/>
    <mergeCell ref="D34:D35"/>
    <mergeCell ref="E34:E35"/>
    <mergeCell ref="B32:B37"/>
    <mergeCell ref="C32:C36"/>
    <mergeCell ref="E24:E25"/>
    <mergeCell ref="E26:E27"/>
    <mergeCell ref="E28:E29"/>
    <mergeCell ref="E30:E31"/>
    <mergeCell ref="B26:B31"/>
    <mergeCell ref="C26:C31"/>
    <mergeCell ref="D26:D27"/>
    <mergeCell ref="D28:D29"/>
    <mergeCell ref="D30:D31"/>
    <mergeCell ref="E10:E11"/>
    <mergeCell ref="E12:E13"/>
    <mergeCell ref="E14:E15"/>
    <mergeCell ref="E16:E17"/>
    <mergeCell ref="E18:E19"/>
    <mergeCell ref="E20:E21"/>
    <mergeCell ref="E22:E23"/>
    <mergeCell ref="E6:E7"/>
    <mergeCell ref="B10:B25"/>
    <mergeCell ref="C10:C25"/>
    <mergeCell ref="D10:D11"/>
    <mergeCell ref="D12:D13"/>
    <mergeCell ref="D14:D15"/>
    <mergeCell ref="D16:D17"/>
    <mergeCell ref="D18:D19"/>
    <mergeCell ref="D20:D21"/>
    <mergeCell ref="D24:D25"/>
    <mergeCell ref="D22:D23"/>
    <mergeCell ref="B6:B9"/>
    <mergeCell ref="C6:C8"/>
    <mergeCell ref="D6:D7"/>
  </mergeCells>
  <hyperlinks>
    <hyperlink ref="E5" r:id="rId1" display="https://www.polymetalinternational.com/en/investors-and-media/reports-and-results/annual-reports/"/>
    <hyperlink ref="F6" location="'Climate and Energy'!A1" display="'Climate and Energy'!A1"/>
    <hyperlink ref="F7" location="'Site level'!A1" display="'Site level'!A1"/>
    <hyperlink ref="F9" location="'Climate and Energy'!A1" display="'Climate and Energy'!A1"/>
    <hyperlink ref="F10" location="Environment!A1" display="Environment!A1"/>
    <hyperlink ref="F12" location="Environment!A1" display="Environment!A1"/>
    <hyperlink ref="F14" location="Environment!A1" display="Environment!A1"/>
    <hyperlink ref="F16" location="Environment!A1" display="Environment!A1"/>
    <hyperlink ref="F18" location="Environment!A1" display="Environment!A1"/>
    <hyperlink ref="F20" location="Environment!A1" display="Environment!A1"/>
    <hyperlink ref="F22" location="Environment!A1" display="Environment!A1"/>
    <hyperlink ref="F24" location="Environment!A1" display="Environment!A1"/>
    <hyperlink ref="F11" location="'Site level'!A1" display="'Site level'!A1"/>
    <hyperlink ref="F13" location="'Site level'!A1" display="'Site level'!A1"/>
    <hyperlink ref="F15" location="'Site level'!A1" display="'Site level'!A1"/>
    <hyperlink ref="F17" location="'Site level'!A1" display="'Site level'!A1"/>
    <hyperlink ref="F19" location="'Site level'!A1" display="'Site level'!A1"/>
    <hyperlink ref="F21" location="'Site level'!A1" display="'Site level'!A1"/>
    <hyperlink ref="F23" location="'Site level'!A1" display="'Site level'!A1"/>
    <hyperlink ref="F25" location="'Site level'!A1" display="'Site level'!A1"/>
    <hyperlink ref="F26" location="'Climate and Energy'!A1" display="'Climate and Energy'!A1"/>
    <hyperlink ref="F27" location="'Site level'!A1" display="'Site level'!A1"/>
    <hyperlink ref="F28" location="'Climate and Energy'!A1" display="'Climate and Energy'!A1"/>
    <hyperlink ref="F29" location="'Site level'!A1" display="'Site level'!A1"/>
    <hyperlink ref="F30" location="'Climate and Energy'!A1" display="'Climate and Energy'!A1"/>
    <hyperlink ref="F31" location="'Site level'!A1" display="'Site level'!A1"/>
    <hyperlink ref="F32" location="Environment!A1" display="Environment!A1"/>
    <hyperlink ref="F33" location="'Site level'!A1" display="'Site level'!A1"/>
    <hyperlink ref="F34" location="Environment!A1" display="Environment!A1"/>
    <hyperlink ref="F35" location="'Site level'!A1" display="'Site level'!A1"/>
    <hyperlink ref="F37" location="'Governance and Ethics'!A1" display="'Governance and Ethics'!A1"/>
    <hyperlink ref="F38" location="Environment!A1" display="Environment!A1"/>
    <hyperlink ref="F39:F42" location="Environment!A1" display="Environment!A1"/>
    <hyperlink ref="F43" location="'Site level'!A1" display="'Site level'!A1"/>
    <hyperlink ref="F44" location="'Governance and Ethics'!A1" display="'Governance and Ethics'!A1"/>
    <hyperlink ref="F51:F53" location="Environment!A1" display="Environment!A1"/>
    <hyperlink ref="F60" location="People!A1" display="People!A1"/>
    <hyperlink ref="F61" location="Communities!A1" display="Communities!A1"/>
    <hyperlink ref="F63" location="People!A1" display="People!A1"/>
    <hyperlink ref="F65" location="'H&amp;S'!A1" display="'H&amp;S'!A1"/>
    <hyperlink ref="F67" location="'H&amp;S'!A1" display="'H&amp;S'!A1"/>
    <hyperlink ref="F69" location="'H&amp;S'!A1" display="'H&amp;S'!A1"/>
    <hyperlink ref="F66" location="'Site level'!A1" display="'Site level'!A1"/>
    <hyperlink ref="F68" location="'Site level'!A1" display="'Site level'!A1"/>
    <hyperlink ref="F70" location="'Site level'!A1" display="'Site level'!A1"/>
    <hyperlink ref="F71" location="People!A1" display="People!A1"/>
    <hyperlink ref="F72" location="'Governance and Ethics'!A1" display="'Governance and Ethics'!A1"/>
    <hyperlink ref="F77:F79" location="Economic!A1" display="Economic!A1"/>
    <hyperlink ref="F80" location="People!A1" display="People!A1"/>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715"/>
  <sheetViews>
    <sheetView zoomScale="70" zoomScaleNormal="70" workbookViewId="0">
      <pane ySplit="3" topLeftCell="A611" activePane="bottomLeft" state="frozen"/>
      <selection activeCell="U651" sqref="U651"/>
      <selection pane="bottomLeft" activeCell="U651" sqref="U651"/>
    </sheetView>
  </sheetViews>
  <sheetFormatPr defaultRowHeight="15" outlineLevelCol="1" x14ac:dyDescent="0.25"/>
  <cols>
    <col min="1" max="1" width="9.140625" style="206"/>
    <col min="2" max="2" width="53.140625" customWidth="1"/>
    <col min="3" max="3" width="4.28515625" style="140" customWidth="1" outlineLevel="1"/>
    <col min="4" max="4" width="9.140625" customWidth="1" outlineLevel="1"/>
    <col min="5" max="14" width="9.140625" style="140" customWidth="1" outlineLevel="1"/>
    <col min="15" max="15" width="53.140625" customWidth="1"/>
    <col min="16" max="16" width="4.28515625" style="140" customWidth="1" outlineLevel="1"/>
    <col min="17" max="23" width="9.140625" customWidth="1" outlineLevel="1"/>
    <col min="24" max="27" width="9.140625" style="140" customWidth="1" outlineLevel="1"/>
    <col min="28" max="31" width="12.140625" style="140" customWidth="1"/>
  </cols>
  <sheetData>
    <row r="1" spans="1:32" s="140" customFormat="1" x14ac:dyDescent="0.25">
      <c r="A1" s="207" t="s">
        <v>1020</v>
      </c>
      <c r="B1" s="208">
        <v>2</v>
      </c>
      <c r="C1" s="208">
        <v>3</v>
      </c>
      <c r="D1" s="208">
        <v>4</v>
      </c>
      <c r="E1" s="208">
        <v>5</v>
      </c>
      <c r="F1" s="208">
        <v>6</v>
      </c>
      <c r="G1" s="208">
        <v>7</v>
      </c>
      <c r="H1" s="208">
        <v>8</v>
      </c>
      <c r="I1" s="208">
        <v>9</v>
      </c>
      <c r="J1" s="208">
        <v>10</v>
      </c>
      <c r="K1" s="208">
        <v>11</v>
      </c>
      <c r="L1" s="208">
        <v>12</v>
      </c>
      <c r="M1" s="208">
        <v>13</v>
      </c>
      <c r="N1" s="208">
        <v>14</v>
      </c>
      <c r="O1" s="208">
        <v>2</v>
      </c>
      <c r="P1" s="208">
        <v>3</v>
      </c>
      <c r="Q1" s="208">
        <v>4</v>
      </c>
      <c r="R1" s="208">
        <v>5</v>
      </c>
      <c r="S1" s="208">
        <v>6</v>
      </c>
      <c r="T1" s="208">
        <v>7</v>
      </c>
      <c r="U1" s="208">
        <v>8</v>
      </c>
      <c r="V1" s="208">
        <v>9</v>
      </c>
      <c r="W1" s="208">
        <v>10</v>
      </c>
      <c r="X1" s="208">
        <v>11</v>
      </c>
      <c r="Y1" s="208">
        <v>12</v>
      </c>
      <c r="Z1" s="208">
        <v>13</v>
      </c>
      <c r="AA1" s="208">
        <v>14</v>
      </c>
      <c r="AB1" s="208"/>
      <c r="AC1" s="208"/>
      <c r="AD1" s="208"/>
      <c r="AE1" s="208"/>
      <c r="AF1" s="208"/>
    </row>
    <row r="2" spans="1:32" s="140" customFormat="1" x14ac:dyDescent="0.25">
      <c r="A2" s="209"/>
      <c r="B2" s="403" t="s">
        <v>1021</v>
      </c>
      <c r="C2" s="404"/>
      <c r="D2" s="404"/>
      <c r="E2" s="404"/>
      <c r="F2" s="404"/>
      <c r="G2" s="404"/>
      <c r="H2" s="404"/>
      <c r="I2" s="404"/>
      <c r="J2" s="404"/>
      <c r="K2" s="404"/>
      <c r="L2" s="404"/>
      <c r="M2" s="404"/>
      <c r="N2" s="405"/>
      <c r="O2" s="403" t="s">
        <v>1073</v>
      </c>
      <c r="P2" s="404"/>
      <c r="Q2" s="404"/>
      <c r="R2" s="404"/>
      <c r="S2" s="404"/>
      <c r="T2" s="404"/>
      <c r="U2" s="404"/>
      <c r="V2" s="404"/>
      <c r="W2" s="404"/>
      <c r="X2" s="404"/>
      <c r="Y2" s="404"/>
      <c r="Z2" s="404"/>
      <c r="AA2" s="405"/>
      <c r="AB2" s="417"/>
      <c r="AC2" s="417"/>
      <c r="AD2" s="417"/>
      <c r="AE2" s="417"/>
      <c r="AF2" s="417"/>
    </row>
    <row r="3" spans="1:32" x14ac:dyDescent="0.25">
      <c r="A3" s="210" t="s">
        <v>1022</v>
      </c>
      <c r="B3" s="211" t="s">
        <v>1023</v>
      </c>
      <c r="C3" s="211"/>
      <c r="D3" s="211" t="s">
        <v>1024</v>
      </c>
      <c r="E3" s="211">
        <v>2014</v>
      </c>
      <c r="F3" s="211">
        <v>2015</v>
      </c>
      <c r="G3" s="211">
        <v>2016</v>
      </c>
      <c r="H3" s="211">
        <v>2017</v>
      </c>
      <c r="I3" s="211">
        <v>2018</v>
      </c>
      <c r="J3" s="211">
        <v>2019</v>
      </c>
      <c r="K3" s="211">
        <v>2020</v>
      </c>
      <c r="L3" s="211">
        <v>2021</v>
      </c>
      <c r="M3" s="211">
        <v>2022</v>
      </c>
      <c r="N3" s="211">
        <v>2023</v>
      </c>
      <c r="O3" s="211" t="s">
        <v>1023</v>
      </c>
      <c r="P3" s="211"/>
      <c r="Q3" s="211" t="s">
        <v>1024</v>
      </c>
      <c r="R3" s="211">
        <v>2014</v>
      </c>
      <c r="S3" s="211">
        <v>2015</v>
      </c>
      <c r="T3" s="211">
        <v>2016</v>
      </c>
      <c r="U3" s="211">
        <v>2017</v>
      </c>
      <c r="V3" s="211">
        <v>2018</v>
      </c>
      <c r="W3" s="211">
        <v>2019</v>
      </c>
      <c r="X3" s="211">
        <v>2020</v>
      </c>
      <c r="Y3" s="211">
        <v>2021</v>
      </c>
      <c r="Z3" s="211">
        <v>2022</v>
      </c>
      <c r="AA3" s="211">
        <v>2023</v>
      </c>
      <c r="AB3" s="418" t="s">
        <v>2476</v>
      </c>
      <c r="AC3" s="418" t="s">
        <v>2640</v>
      </c>
      <c r="AD3" s="418" t="s">
        <v>2769</v>
      </c>
      <c r="AE3" s="418" t="s">
        <v>2743</v>
      </c>
      <c r="AF3" s="418" t="s">
        <v>2800</v>
      </c>
    </row>
    <row r="4" spans="1:32" x14ac:dyDescent="0.25">
      <c r="A4" s="206" t="s">
        <v>991</v>
      </c>
      <c r="D4" t="s">
        <v>24</v>
      </c>
      <c r="F4" s="140" t="s">
        <v>2358</v>
      </c>
      <c r="Q4" t="s">
        <v>1025</v>
      </c>
      <c r="R4" s="140"/>
      <c r="S4" s="140" t="s">
        <v>2357</v>
      </c>
    </row>
    <row r="5" spans="1:32" x14ac:dyDescent="0.25">
      <c r="A5" s="206" t="s">
        <v>992</v>
      </c>
      <c r="B5" t="s">
        <v>238</v>
      </c>
      <c r="O5" s="140" t="s">
        <v>1026</v>
      </c>
    </row>
    <row r="6" spans="1:32" x14ac:dyDescent="0.25">
      <c r="A6" s="206">
        <v>1</v>
      </c>
      <c r="B6" t="s">
        <v>300</v>
      </c>
      <c r="O6" t="s">
        <v>1027</v>
      </c>
    </row>
    <row r="7" spans="1:32" x14ac:dyDescent="0.25">
      <c r="A7" s="206" t="s">
        <v>339</v>
      </c>
      <c r="B7" t="s">
        <v>340</v>
      </c>
      <c r="O7" t="s">
        <v>2334</v>
      </c>
      <c r="AB7" s="273"/>
    </row>
    <row r="8" spans="1:32" x14ac:dyDescent="0.25">
      <c r="A8" s="206" t="s">
        <v>345</v>
      </c>
      <c r="B8" t="s">
        <v>90</v>
      </c>
      <c r="D8" t="s">
        <v>58</v>
      </c>
      <c r="E8" s="140">
        <v>11</v>
      </c>
      <c r="F8" s="140">
        <v>16</v>
      </c>
      <c r="G8" s="140">
        <v>19</v>
      </c>
      <c r="H8" s="140">
        <v>16</v>
      </c>
      <c r="I8" s="140">
        <v>11</v>
      </c>
      <c r="J8" s="140">
        <v>20</v>
      </c>
      <c r="K8" s="140">
        <v>13</v>
      </c>
      <c r="L8" s="140">
        <v>15</v>
      </c>
      <c r="M8" s="140">
        <v>13</v>
      </c>
      <c r="N8" s="140">
        <v>10</v>
      </c>
      <c r="O8" t="s">
        <v>1028</v>
      </c>
      <c r="Q8" t="s">
        <v>1029</v>
      </c>
      <c r="R8" s="140">
        <v>11</v>
      </c>
      <c r="S8" s="140">
        <v>16</v>
      </c>
      <c r="T8" s="140">
        <v>19</v>
      </c>
      <c r="U8" s="140">
        <v>16</v>
      </c>
      <c r="V8" s="140">
        <v>11</v>
      </c>
      <c r="W8" s="140">
        <v>20</v>
      </c>
      <c r="X8" s="140">
        <v>13</v>
      </c>
      <c r="Y8" s="140">
        <v>15</v>
      </c>
      <c r="Z8" s="140">
        <v>13</v>
      </c>
      <c r="AA8" s="140">
        <v>10</v>
      </c>
      <c r="AB8" s="419" t="s">
        <v>2732</v>
      </c>
      <c r="AC8" s="419" t="s">
        <v>2451</v>
      </c>
      <c r="AD8" s="419" t="s">
        <v>2820</v>
      </c>
      <c r="AE8" s="419"/>
    </row>
    <row r="9" spans="1:32" x14ac:dyDescent="0.25">
      <c r="A9" s="206" t="s">
        <v>346</v>
      </c>
      <c r="B9" t="s">
        <v>91</v>
      </c>
      <c r="D9" t="s">
        <v>58</v>
      </c>
      <c r="E9" s="140">
        <v>3</v>
      </c>
      <c r="F9" s="140">
        <v>6</v>
      </c>
      <c r="G9" s="140">
        <v>4</v>
      </c>
      <c r="H9" s="140">
        <v>2</v>
      </c>
      <c r="I9" s="140">
        <v>1</v>
      </c>
      <c r="J9" s="140">
        <v>2</v>
      </c>
      <c r="K9" s="140">
        <v>0</v>
      </c>
      <c r="L9" s="140">
        <v>0</v>
      </c>
      <c r="M9" s="140">
        <v>0</v>
      </c>
      <c r="N9" s="140">
        <v>0</v>
      </c>
      <c r="O9" t="s">
        <v>1031</v>
      </c>
      <c r="Q9" s="140" t="s">
        <v>1029</v>
      </c>
      <c r="R9" s="140">
        <v>3</v>
      </c>
      <c r="S9" s="140">
        <v>6</v>
      </c>
      <c r="T9" s="140">
        <v>4</v>
      </c>
      <c r="U9" s="140">
        <v>2</v>
      </c>
      <c r="V9" s="140">
        <v>1</v>
      </c>
      <c r="W9" s="140">
        <v>2</v>
      </c>
      <c r="X9" s="140">
        <v>0</v>
      </c>
      <c r="Y9" s="140">
        <v>0</v>
      </c>
      <c r="Z9" s="140">
        <v>0</v>
      </c>
      <c r="AA9" s="140">
        <v>0</v>
      </c>
      <c r="AB9" s="419" t="s">
        <v>2732</v>
      </c>
      <c r="AC9" s="419" t="s">
        <v>2734</v>
      </c>
      <c r="AD9" s="419" t="s">
        <v>2820</v>
      </c>
      <c r="AE9" s="419"/>
    </row>
    <row r="10" spans="1:32" x14ac:dyDescent="0.25">
      <c r="A10" s="206" t="s">
        <v>347</v>
      </c>
      <c r="B10" t="s">
        <v>92</v>
      </c>
      <c r="D10" t="s">
        <v>58</v>
      </c>
      <c r="E10" s="140">
        <v>2</v>
      </c>
      <c r="F10" s="140">
        <v>2</v>
      </c>
      <c r="G10" s="140">
        <v>1</v>
      </c>
      <c r="H10" s="140">
        <v>2</v>
      </c>
      <c r="I10" s="140">
        <v>2</v>
      </c>
      <c r="J10" s="140">
        <v>3</v>
      </c>
      <c r="K10" s="140">
        <v>2</v>
      </c>
      <c r="L10" s="140">
        <v>2</v>
      </c>
      <c r="M10" s="140">
        <v>0</v>
      </c>
      <c r="N10" s="140">
        <v>2</v>
      </c>
      <c r="O10" t="s">
        <v>1032</v>
      </c>
      <c r="Q10" s="140" t="s">
        <v>1029</v>
      </c>
      <c r="R10" s="140">
        <v>2</v>
      </c>
      <c r="S10" s="140">
        <v>2</v>
      </c>
      <c r="T10" s="140">
        <v>1</v>
      </c>
      <c r="U10" s="140">
        <v>2</v>
      </c>
      <c r="V10" s="140">
        <v>2</v>
      </c>
      <c r="W10" s="140">
        <v>3</v>
      </c>
      <c r="X10" s="140">
        <v>2</v>
      </c>
      <c r="Y10" s="140">
        <v>2</v>
      </c>
      <c r="Z10" s="140">
        <v>0</v>
      </c>
      <c r="AA10" s="140">
        <v>2</v>
      </c>
      <c r="AB10" s="419" t="s">
        <v>2732</v>
      </c>
      <c r="AC10" s="419" t="s">
        <v>2451</v>
      </c>
      <c r="AD10" s="419" t="s">
        <v>2820</v>
      </c>
      <c r="AE10" s="419"/>
    </row>
    <row r="11" spans="1:32" x14ac:dyDescent="0.25">
      <c r="A11" s="206" t="s">
        <v>348</v>
      </c>
      <c r="B11" t="s">
        <v>127</v>
      </c>
      <c r="D11" t="s">
        <v>58</v>
      </c>
      <c r="E11" s="140">
        <v>6</v>
      </c>
      <c r="F11" s="140">
        <v>8</v>
      </c>
      <c r="G11" s="140">
        <v>14</v>
      </c>
      <c r="H11" s="140">
        <v>12</v>
      </c>
      <c r="I11" s="140">
        <v>8</v>
      </c>
      <c r="J11" s="140">
        <v>15</v>
      </c>
      <c r="K11" s="140">
        <v>11</v>
      </c>
      <c r="L11" s="140">
        <v>13</v>
      </c>
      <c r="M11" s="140">
        <v>13</v>
      </c>
      <c r="N11" s="140">
        <v>8</v>
      </c>
      <c r="O11" t="s">
        <v>1033</v>
      </c>
      <c r="Q11" s="140" t="s">
        <v>1029</v>
      </c>
      <c r="R11" s="140">
        <v>6</v>
      </c>
      <c r="S11" s="140">
        <v>8</v>
      </c>
      <c r="T11" s="140">
        <v>14</v>
      </c>
      <c r="U11" s="140">
        <v>12</v>
      </c>
      <c r="V11" s="140">
        <v>8</v>
      </c>
      <c r="W11" s="140">
        <v>15</v>
      </c>
      <c r="X11" s="140">
        <v>11</v>
      </c>
      <c r="Y11" s="140">
        <v>13</v>
      </c>
      <c r="Z11" s="140">
        <v>13</v>
      </c>
      <c r="AA11" s="140">
        <v>8</v>
      </c>
      <c r="AB11" s="419" t="s">
        <v>2732</v>
      </c>
      <c r="AC11" s="419" t="s">
        <v>2451</v>
      </c>
      <c r="AD11" s="419" t="s">
        <v>2820</v>
      </c>
      <c r="AE11" s="419"/>
    </row>
    <row r="12" spans="1:32" x14ac:dyDescent="0.25">
      <c r="A12" s="206" t="s">
        <v>349</v>
      </c>
      <c r="B12" t="s">
        <v>341</v>
      </c>
      <c r="D12" t="s">
        <v>61</v>
      </c>
      <c r="E12" s="140">
        <v>0.13</v>
      </c>
      <c r="F12" s="140">
        <v>0.22</v>
      </c>
      <c r="G12" s="140">
        <v>0.19</v>
      </c>
      <c r="H12" s="140">
        <v>0.15</v>
      </c>
      <c r="I12" s="140">
        <v>0.09</v>
      </c>
      <c r="J12" s="140">
        <v>0.19</v>
      </c>
      <c r="K12" s="140">
        <v>0.12</v>
      </c>
      <c r="L12" s="140">
        <v>0.12</v>
      </c>
      <c r="M12" s="140">
        <v>0.1</v>
      </c>
      <c r="N12" s="140">
        <v>7.0000000000000007E-2</v>
      </c>
      <c r="O12" s="140" t="s">
        <v>368</v>
      </c>
      <c r="Q12" t="s">
        <v>1030</v>
      </c>
      <c r="R12" s="140">
        <v>0.13</v>
      </c>
      <c r="S12" s="140">
        <v>0.22</v>
      </c>
      <c r="T12" s="140">
        <v>0.19</v>
      </c>
      <c r="U12" s="140">
        <v>0.15</v>
      </c>
      <c r="V12" s="140">
        <v>0.09</v>
      </c>
      <c r="W12" s="140">
        <v>0.19</v>
      </c>
      <c r="X12" s="140">
        <v>0.12</v>
      </c>
      <c r="Y12" s="140">
        <v>0.12</v>
      </c>
      <c r="Z12" s="140">
        <v>0.1</v>
      </c>
      <c r="AA12" s="140">
        <v>7.0000000000000007E-2</v>
      </c>
      <c r="AB12" s="419" t="s">
        <v>2451</v>
      </c>
      <c r="AC12" s="419" t="s">
        <v>2734</v>
      </c>
      <c r="AD12" s="419" t="s">
        <v>2820</v>
      </c>
      <c r="AE12" s="419"/>
    </row>
    <row r="13" spans="1:32" x14ac:dyDescent="0.25">
      <c r="A13" s="206" t="s">
        <v>350</v>
      </c>
      <c r="B13" t="s">
        <v>343</v>
      </c>
      <c r="D13" t="s">
        <v>58</v>
      </c>
      <c r="E13" s="140" t="s">
        <v>73</v>
      </c>
      <c r="F13" s="140" t="s">
        <v>73</v>
      </c>
      <c r="G13" s="140" t="s">
        <v>73</v>
      </c>
      <c r="H13" s="140" t="s">
        <v>73</v>
      </c>
      <c r="I13" s="140" t="s">
        <v>73</v>
      </c>
      <c r="J13" s="140">
        <v>1760</v>
      </c>
      <c r="K13" s="140">
        <v>1583</v>
      </c>
      <c r="L13" s="140">
        <v>1516</v>
      </c>
      <c r="M13" s="140">
        <v>877</v>
      </c>
      <c r="N13" s="140">
        <v>1156</v>
      </c>
      <c r="O13" t="s">
        <v>1034</v>
      </c>
      <c r="Q13" s="140" t="s">
        <v>1036</v>
      </c>
      <c r="R13" s="140" t="s">
        <v>73</v>
      </c>
      <c r="S13" s="140" t="s">
        <v>73</v>
      </c>
      <c r="T13" s="140" t="s">
        <v>73</v>
      </c>
      <c r="U13" s="140" t="s">
        <v>73</v>
      </c>
      <c r="V13" s="140" t="s">
        <v>73</v>
      </c>
      <c r="W13" s="140">
        <v>1760</v>
      </c>
      <c r="X13" s="140">
        <v>1583</v>
      </c>
      <c r="Y13" s="140">
        <v>1516</v>
      </c>
      <c r="Z13" s="140">
        <v>877</v>
      </c>
      <c r="AA13" s="140">
        <v>1156</v>
      </c>
      <c r="AB13" s="419" t="s">
        <v>2451</v>
      </c>
      <c r="AC13" s="419" t="s">
        <v>2451</v>
      </c>
      <c r="AD13" s="419" t="s">
        <v>2820</v>
      </c>
      <c r="AE13" s="419" t="s">
        <v>2744</v>
      </c>
    </row>
    <row r="14" spans="1:32" x14ac:dyDescent="0.25">
      <c r="A14" s="206" t="s">
        <v>351</v>
      </c>
      <c r="B14" t="s">
        <v>67</v>
      </c>
      <c r="D14" t="s">
        <v>58</v>
      </c>
      <c r="E14" s="140">
        <v>0</v>
      </c>
      <c r="F14" s="140">
        <v>0</v>
      </c>
      <c r="G14" s="140">
        <v>4</v>
      </c>
      <c r="H14" s="140">
        <v>3</v>
      </c>
      <c r="I14" s="140">
        <v>3</v>
      </c>
      <c r="J14" s="140">
        <v>1</v>
      </c>
      <c r="K14" s="140">
        <v>2</v>
      </c>
      <c r="L14" s="140">
        <v>5</v>
      </c>
      <c r="M14" s="140">
        <v>9</v>
      </c>
      <c r="N14" s="140">
        <v>8</v>
      </c>
      <c r="O14" t="s">
        <v>1035</v>
      </c>
      <c r="Q14" s="140" t="s">
        <v>1029</v>
      </c>
      <c r="R14" s="140">
        <v>0</v>
      </c>
      <c r="S14" s="140">
        <v>0</v>
      </c>
      <c r="T14" s="140">
        <v>4</v>
      </c>
      <c r="U14" s="140">
        <v>3</v>
      </c>
      <c r="V14" s="140">
        <v>3</v>
      </c>
      <c r="W14" s="140">
        <v>1</v>
      </c>
      <c r="X14" s="140">
        <v>2</v>
      </c>
      <c r="Y14" s="140">
        <v>5</v>
      </c>
      <c r="Z14" s="140">
        <v>9</v>
      </c>
      <c r="AA14" s="140">
        <v>8</v>
      </c>
      <c r="AB14" s="419" t="s">
        <v>2733</v>
      </c>
      <c r="AC14" s="419" t="s">
        <v>2451</v>
      </c>
      <c r="AD14" s="419" t="s">
        <v>2820</v>
      </c>
      <c r="AE14" s="419"/>
    </row>
    <row r="15" spans="1:32" x14ac:dyDescent="0.25">
      <c r="A15" s="206" t="s">
        <v>352</v>
      </c>
      <c r="B15" t="s">
        <v>102</v>
      </c>
      <c r="D15" t="s">
        <v>58</v>
      </c>
      <c r="E15" s="140" t="s">
        <v>73</v>
      </c>
      <c r="F15" s="140" t="s">
        <v>73</v>
      </c>
      <c r="G15" s="140" t="s">
        <v>73</v>
      </c>
      <c r="H15" s="140" t="s">
        <v>73</v>
      </c>
      <c r="I15" s="140" t="s">
        <v>73</v>
      </c>
      <c r="J15" s="140">
        <v>2684</v>
      </c>
      <c r="K15" s="140">
        <v>3653</v>
      </c>
      <c r="L15" s="140">
        <v>4687</v>
      </c>
      <c r="M15" s="140">
        <v>4770</v>
      </c>
      <c r="N15" s="140">
        <v>4881</v>
      </c>
      <c r="O15" t="s">
        <v>1037</v>
      </c>
      <c r="Q15" s="140" t="s">
        <v>1029</v>
      </c>
      <c r="R15" s="140" t="s">
        <v>73</v>
      </c>
      <c r="S15" s="140" t="s">
        <v>73</v>
      </c>
      <c r="T15" s="140" t="s">
        <v>73</v>
      </c>
      <c r="U15" s="140" t="s">
        <v>73</v>
      </c>
      <c r="V15" s="140" t="s">
        <v>73</v>
      </c>
      <c r="W15" s="140">
        <v>2684</v>
      </c>
      <c r="X15" s="140">
        <v>3653</v>
      </c>
      <c r="Y15" s="140">
        <v>4687</v>
      </c>
      <c r="Z15" s="140">
        <v>4770</v>
      </c>
      <c r="AA15" s="140">
        <v>4881</v>
      </c>
      <c r="AB15" s="419" t="s">
        <v>2451</v>
      </c>
      <c r="AC15" s="419" t="s">
        <v>2734</v>
      </c>
      <c r="AD15" s="419" t="s">
        <v>2451</v>
      </c>
      <c r="AE15" s="419"/>
    </row>
    <row r="16" spans="1:32" x14ac:dyDescent="0.25">
      <c r="A16" s="206" t="s">
        <v>369</v>
      </c>
      <c r="B16" t="s">
        <v>367</v>
      </c>
      <c r="O16" t="s">
        <v>1038</v>
      </c>
    </row>
    <row r="17" spans="1:31" x14ac:dyDescent="0.25">
      <c r="A17" s="206" t="s">
        <v>370</v>
      </c>
      <c r="B17" t="s">
        <v>90</v>
      </c>
      <c r="D17" t="s">
        <v>58</v>
      </c>
      <c r="E17" s="140">
        <v>9</v>
      </c>
      <c r="F17" s="140">
        <v>4</v>
      </c>
      <c r="G17" s="140">
        <v>12</v>
      </c>
      <c r="H17" s="140">
        <v>9</v>
      </c>
      <c r="I17" s="140">
        <v>15</v>
      </c>
      <c r="J17" s="140">
        <v>10</v>
      </c>
      <c r="K17" s="140">
        <v>12</v>
      </c>
      <c r="L17" s="140">
        <v>6</v>
      </c>
      <c r="M17" s="140">
        <v>12</v>
      </c>
      <c r="N17" s="140">
        <v>4</v>
      </c>
      <c r="O17" s="140" t="s">
        <v>1028</v>
      </c>
      <c r="Q17" s="140" t="s">
        <v>1029</v>
      </c>
      <c r="R17">
        <v>9</v>
      </c>
      <c r="S17">
        <v>4</v>
      </c>
      <c r="T17">
        <v>12</v>
      </c>
      <c r="U17">
        <v>9</v>
      </c>
      <c r="V17">
        <v>15</v>
      </c>
      <c r="W17">
        <v>10</v>
      </c>
      <c r="X17" s="140">
        <v>12</v>
      </c>
      <c r="Y17" s="140">
        <v>6</v>
      </c>
      <c r="Z17" s="140">
        <v>12</v>
      </c>
      <c r="AA17" s="140">
        <v>4</v>
      </c>
      <c r="AB17" s="419" t="s">
        <v>2732</v>
      </c>
      <c r="AC17" s="419" t="s">
        <v>2451</v>
      </c>
      <c r="AD17" s="419" t="s">
        <v>2820</v>
      </c>
      <c r="AE17" s="419"/>
    </row>
    <row r="18" spans="1:31" x14ac:dyDescent="0.25">
      <c r="A18" s="206" t="s">
        <v>371</v>
      </c>
      <c r="B18" t="s">
        <v>91</v>
      </c>
      <c r="D18" t="s">
        <v>58</v>
      </c>
      <c r="E18" s="140">
        <v>1</v>
      </c>
      <c r="F18" s="140">
        <v>3</v>
      </c>
      <c r="G18" s="140">
        <v>3</v>
      </c>
      <c r="H18" s="140">
        <v>1</v>
      </c>
      <c r="I18" s="140">
        <v>0</v>
      </c>
      <c r="J18" s="140">
        <v>1</v>
      </c>
      <c r="K18" s="140">
        <v>0</v>
      </c>
      <c r="L18" s="140">
        <v>1</v>
      </c>
      <c r="M18" s="140">
        <v>0</v>
      </c>
      <c r="N18" s="140">
        <v>0</v>
      </c>
      <c r="O18" s="140" t="s">
        <v>1031</v>
      </c>
      <c r="Q18" s="140" t="s">
        <v>1029</v>
      </c>
      <c r="R18">
        <v>1</v>
      </c>
      <c r="S18">
        <v>3</v>
      </c>
      <c r="T18">
        <v>3</v>
      </c>
      <c r="U18">
        <v>1</v>
      </c>
      <c r="V18">
        <v>0</v>
      </c>
      <c r="W18">
        <v>1</v>
      </c>
      <c r="X18" s="140">
        <v>0</v>
      </c>
      <c r="Y18" s="140">
        <v>1</v>
      </c>
      <c r="Z18" s="140">
        <v>0</v>
      </c>
      <c r="AA18" s="140">
        <v>0</v>
      </c>
      <c r="AB18" s="419" t="s">
        <v>2732</v>
      </c>
      <c r="AC18" s="419" t="s">
        <v>2734</v>
      </c>
      <c r="AD18" s="419" t="s">
        <v>2820</v>
      </c>
      <c r="AE18" s="419"/>
    </row>
    <row r="19" spans="1:31" x14ac:dyDescent="0.25">
      <c r="A19" s="206" t="s">
        <v>372</v>
      </c>
      <c r="B19" t="s">
        <v>92</v>
      </c>
      <c r="D19" t="s">
        <v>58</v>
      </c>
      <c r="E19" s="140" t="s">
        <v>73</v>
      </c>
      <c r="F19" s="140" t="s">
        <v>73</v>
      </c>
      <c r="G19" s="140" t="s">
        <v>73</v>
      </c>
      <c r="H19" s="140">
        <v>0</v>
      </c>
      <c r="I19" s="140">
        <v>0</v>
      </c>
      <c r="J19" s="140">
        <v>0</v>
      </c>
      <c r="K19" s="140">
        <v>0</v>
      </c>
      <c r="L19" s="140">
        <v>0</v>
      </c>
      <c r="M19" s="140">
        <v>0</v>
      </c>
      <c r="N19" s="140">
        <v>0</v>
      </c>
      <c r="O19" s="140" t="s">
        <v>1032</v>
      </c>
      <c r="Q19" s="140" t="s">
        <v>1029</v>
      </c>
      <c r="R19" t="s">
        <v>73</v>
      </c>
      <c r="S19" t="s">
        <v>73</v>
      </c>
      <c r="T19" t="s">
        <v>73</v>
      </c>
      <c r="U19">
        <v>0</v>
      </c>
      <c r="V19">
        <v>0</v>
      </c>
      <c r="W19">
        <v>0</v>
      </c>
      <c r="X19" s="140">
        <v>0</v>
      </c>
      <c r="Y19" s="140">
        <v>0</v>
      </c>
      <c r="Z19" s="140">
        <v>0</v>
      </c>
      <c r="AA19" s="140">
        <v>0</v>
      </c>
      <c r="AB19" s="419" t="s">
        <v>2732</v>
      </c>
      <c r="AC19" s="419" t="s">
        <v>2451</v>
      </c>
      <c r="AD19" s="419" t="s">
        <v>2820</v>
      </c>
      <c r="AE19" s="419"/>
    </row>
    <row r="20" spans="1:31" x14ac:dyDescent="0.25">
      <c r="A20" s="206" t="s">
        <v>373</v>
      </c>
      <c r="B20" t="s">
        <v>127</v>
      </c>
      <c r="D20" t="s">
        <v>58</v>
      </c>
      <c r="E20" s="140" t="s">
        <v>73</v>
      </c>
      <c r="F20" s="140" t="s">
        <v>73</v>
      </c>
      <c r="G20" s="140" t="s">
        <v>73</v>
      </c>
      <c r="H20" s="140">
        <v>8</v>
      </c>
      <c r="I20" s="140">
        <v>15</v>
      </c>
      <c r="J20" s="140">
        <v>9</v>
      </c>
      <c r="K20" s="140">
        <v>12</v>
      </c>
      <c r="L20" s="140">
        <v>5</v>
      </c>
      <c r="M20" s="140">
        <v>12</v>
      </c>
      <c r="N20" s="140">
        <v>4</v>
      </c>
      <c r="O20" s="140" t="s">
        <v>1033</v>
      </c>
      <c r="Q20" s="140" t="s">
        <v>1029</v>
      </c>
      <c r="R20" t="s">
        <v>73</v>
      </c>
      <c r="S20" t="s">
        <v>73</v>
      </c>
      <c r="T20" t="s">
        <v>73</v>
      </c>
      <c r="U20">
        <v>8</v>
      </c>
      <c r="V20">
        <v>15</v>
      </c>
      <c r="W20">
        <v>9</v>
      </c>
      <c r="X20" s="140">
        <v>12</v>
      </c>
      <c r="Y20" s="140">
        <v>5</v>
      </c>
      <c r="Z20" s="140">
        <v>12</v>
      </c>
      <c r="AA20" s="140">
        <v>4</v>
      </c>
      <c r="AB20" s="419" t="s">
        <v>2732</v>
      </c>
      <c r="AC20" s="419" t="s">
        <v>2451</v>
      </c>
      <c r="AD20" s="419" t="s">
        <v>2820</v>
      </c>
      <c r="AE20" s="419"/>
    </row>
    <row r="21" spans="1:31" x14ac:dyDescent="0.25">
      <c r="A21" s="206" t="s">
        <v>374</v>
      </c>
      <c r="B21" s="140" t="s">
        <v>341</v>
      </c>
      <c r="D21" t="s">
        <v>61</v>
      </c>
      <c r="E21" s="140">
        <v>0.25</v>
      </c>
      <c r="F21" s="140">
        <v>0.12</v>
      </c>
      <c r="G21" s="140">
        <v>0.37</v>
      </c>
      <c r="H21" s="140">
        <v>0.28000000000000003</v>
      </c>
      <c r="I21" s="140">
        <v>0.27</v>
      </c>
      <c r="J21" s="140">
        <v>0.2</v>
      </c>
      <c r="K21" s="140">
        <v>0.24</v>
      </c>
      <c r="L21" s="140">
        <v>0.09</v>
      </c>
      <c r="M21" s="140">
        <v>0.21</v>
      </c>
      <c r="N21" s="140">
        <v>0.08</v>
      </c>
      <c r="O21" s="140" t="s">
        <v>368</v>
      </c>
      <c r="Q21" s="140" t="s">
        <v>1030</v>
      </c>
      <c r="R21">
        <v>0.25</v>
      </c>
      <c r="S21">
        <v>0.12</v>
      </c>
      <c r="T21">
        <v>0.37</v>
      </c>
      <c r="U21">
        <v>0.28000000000000003</v>
      </c>
      <c r="V21">
        <v>0.27</v>
      </c>
      <c r="W21">
        <v>0.2</v>
      </c>
      <c r="X21" s="140">
        <v>0.24</v>
      </c>
      <c r="Y21" s="140">
        <v>0.09</v>
      </c>
      <c r="Z21" s="140">
        <v>0.21</v>
      </c>
      <c r="AA21" s="140">
        <v>0.08</v>
      </c>
      <c r="AB21" s="419" t="s">
        <v>2451</v>
      </c>
      <c r="AC21" s="419" t="s">
        <v>2734</v>
      </c>
      <c r="AD21" s="419" t="s">
        <v>2820</v>
      </c>
      <c r="AE21" s="419"/>
    </row>
    <row r="22" spans="1:31" s="140" customFormat="1" x14ac:dyDescent="0.25">
      <c r="A22" s="420" t="s">
        <v>2369</v>
      </c>
      <c r="B22" s="140" t="s">
        <v>2425</v>
      </c>
      <c r="O22" s="140" t="s">
        <v>2367</v>
      </c>
    </row>
    <row r="23" spans="1:31" s="140" customFormat="1" x14ac:dyDescent="0.25">
      <c r="A23" s="420" t="s">
        <v>2370</v>
      </c>
      <c r="B23" s="140" t="s">
        <v>90</v>
      </c>
      <c r="D23" s="140" t="s">
        <v>58</v>
      </c>
      <c r="J23">
        <v>1</v>
      </c>
      <c r="K23">
        <v>2</v>
      </c>
      <c r="L23">
        <v>1</v>
      </c>
      <c r="M23">
        <v>0</v>
      </c>
      <c r="N23" s="328">
        <v>0</v>
      </c>
      <c r="O23" s="140" t="s">
        <v>1028</v>
      </c>
      <c r="Q23" s="140" t="s">
        <v>1029</v>
      </c>
      <c r="W23" s="140">
        <v>1</v>
      </c>
      <c r="X23" s="140">
        <v>2</v>
      </c>
      <c r="Y23" s="140">
        <v>1</v>
      </c>
      <c r="Z23" s="140">
        <v>0</v>
      </c>
      <c r="AA23" s="328">
        <v>0</v>
      </c>
      <c r="AB23" s="419" t="s">
        <v>2732</v>
      </c>
      <c r="AC23" s="419" t="s">
        <v>2451</v>
      </c>
      <c r="AD23" s="419" t="s">
        <v>2820</v>
      </c>
      <c r="AE23" s="419"/>
    </row>
    <row r="24" spans="1:31" s="140" customFormat="1" x14ac:dyDescent="0.25">
      <c r="A24" s="420" t="s">
        <v>2371</v>
      </c>
      <c r="B24" s="140" t="s">
        <v>91</v>
      </c>
      <c r="D24" s="140" t="s">
        <v>58</v>
      </c>
      <c r="J24">
        <v>0</v>
      </c>
      <c r="K24">
        <v>0</v>
      </c>
      <c r="L24">
        <v>0</v>
      </c>
      <c r="M24">
        <v>0</v>
      </c>
      <c r="N24" s="328">
        <v>0</v>
      </c>
      <c r="O24" s="140" t="s">
        <v>1031</v>
      </c>
      <c r="Q24" s="140" t="s">
        <v>1029</v>
      </c>
      <c r="W24" s="140">
        <v>0</v>
      </c>
      <c r="X24" s="140">
        <v>0</v>
      </c>
      <c r="Y24" s="140">
        <v>0</v>
      </c>
      <c r="Z24" s="140">
        <v>0</v>
      </c>
      <c r="AA24" s="328">
        <v>0</v>
      </c>
      <c r="AB24" s="419" t="s">
        <v>2732</v>
      </c>
      <c r="AC24" s="419" t="s">
        <v>2734</v>
      </c>
      <c r="AD24" s="419" t="s">
        <v>2820</v>
      </c>
      <c r="AE24" s="419"/>
    </row>
    <row r="25" spans="1:31" s="140" customFormat="1" x14ac:dyDescent="0.25">
      <c r="A25" s="420" t="s">
        <v>2372</v>
      </c>
      <c r="B25" s="140" t="s">
        <v>92</v>
      </c>
      <c r="D25" s="140" t="s">
        <v>58</v>
      </c>
      <c r="J25">
        <v>1</v>
      </c>
      <c r="K25">
        <v>1</v>
      </c>
      <c r="L25">
        <v>1</v>
      </c>
      <c r="M25">
        <v>0</v>
      </c>
      <c r="N25" s="328">
        <v>0</v>
      </c>
      <c r="O25" s="140" t="s">
        <v>1032</v>
      </c>
      <c r="Q25" s="140" t="s">
        <v>1029</v>
      </c>
      <c r="W25" s="140">
        <v>1</v>
      </c>
      <c r="X25" s="140">
        <v>1</v>
      </c>
      <c r="Y25" s="140">
        <v>1</v>
      </c>
      <c r="Z25" s="140">
        <v>0</v>
      </c>
      <c r="AA25" s="328">
        <v>0</v>
      </c>
      <c r="AB25" s="419" t="s">
        <v>2732</v>
      </c>
      <c r="AC25" s="419" t="s">
        <v>2451</v>
      </c>
      <c r="AD25" s="419" t="s">
        <v>2820</v>
      </c>
      <c r="AE25" s="419"/>
    </row>
    <row r="26" spans="1:31" s="140" customFormat="1" x14ac:dyDescent="0.25">
      <c r="A26" s="420" t="s">
        <v>2373</v>
      </c>
      <c r="B26" s="140" t="s">
        <v>127</v>
      </c>
      <c r="D26" s="140" t="s">
        <v>58</v>
      </c>
      <c r="J26">
        <v>0</v>
      </c>
      <c r="K26">
        <v>1</v>
      </c>
      <c r="L26">
        <v>0</v>
      </c>
      <c r="M26">
        <v>0</v>
      </c>
      <c r="N26" s="328">
        <v>0</v>
      </c>
      <c r="O26" s="140" t="s">
        <v>1033</v>
      </c>
      <c r="Q26" s="140" t="s">
        <v>1029</v>
      </c>
      <c r="W26" s="140">
        <v>0</v>
      </c>
      <c r="X26" s="140">
        <v>1</v>
      </c>
      <c r="Y26" s="140">
        <v>0</v>
      </c>
      <c r="Z26" s="140">
        <v>0</v>
      </c>
      <c r="AA26" s="328">
        <v>0</v>
      </c>
      <c r="AB26" s="419" t="s">
        <v>2732</v>
      </c>
      <c r="AC26" s="419" t="s">
        <v>2451</v>
      </c>
      <c r="AD26" s="419" t="s">
        <v>2820</v>
      </c>
      <c r="AE26" s="419"/>
    </row>
    <row r="27" spans="1:31" s="140" customFormat="1" x14ac:dyDescent="0.25">
      <c r="A27" s="420" t="s">
        <v>2374</v>
      </c>
      <c r="B27" s="140" t="s">
        <v>341</v>
      </c>
      <c r="D27" s="140" t="s">
        <v>61</v>
      </c>
      <c r="J27">
        <v>0.04</v>
      </c>
      <c r="K27">
        <v>0.08</v>
      </c>
      <c r="L27">
        <v>0.04</v>
      </c>
      <c r="M27">
        <v>0</v>
      </c>
      <c r="N27">
        <v>0</v>
      </c>
      <c r="O27" s="140" t="s">
        <v>368</v>
      </c>
      <c r="Q27" s="140" t="s">
        <v>1030</v>
      </c>
      <c r="W27" s="140">
        <v>0.04</v>
      </c>
      <c r="X27" s="140">
        <v>0.08</v>
      </c>
      <c r="Y27" s="140">
        <v>0.04</v>
      </c>
      <c r="Z27" s="140">
        <v>0</v>
      </c>
      <c r="AA27" s="140">
        <v>0</v>
      </c>
      <c r="AB27" s="419" t="s">
        <v>2451</v>
      </c>
      <c r="AC27" s="419" t="s">
        <v>2734</v>
      </c>
      <c r="AD27" s="419" t="s">
        <v>2820</v>
      </c>
      <c r="AE27" s="419"/>
    </row>
    <row r="28" spans="1:31" s="140" customFormat="1" x14ac:dyDescent="0.25">
      <c r="A28" s="420" t="s">
        <v>2375</v>
      </c>
      <c r="B28" s="140" t="s">
        <v>343</v>
      </c>
      <c r="D28" s="140" t="s">
        <v>58</v>
      </c>
      <c r="J28">
        <v>116</v>
      </c>
      <c r="K28">
        <v>55</v>
      </c>
      <c r="L28">
        <v>246</v>
      </c>
      <c r="M28">
        <v>0</v>
      </c>
      <c r="N28">
        <v>0</v>
      </c>
      <c r="O28" s="140" t="s">
        <v>1034</v>
      </c>
      <c r="Q28" s="140" t="s">
        <v>1036</v>
      </c>
      <c r="W28" s="140">
        <v>116</v>
      </c>
      <c r="X28" s="140">
        <v>55</v>
      </c>
      <c r="Y28" s="140">
        <v>246</v>
      </c>
      <c r="Z28" s="140">
        <v>0</v>
      </c>
      <c r="AA28" s="140">
        <v>0</v>
      </c>
      <c r="AB28" s="419" t="s">
        <v>2451</v>
      </c>
      <c r="AC28" s="419" t="s">
        <v>2451</v>
      </c>
      <c r="AD28" s="419" t="s">
        <v>2820</v>
      </c>
      <c r="AE28" s="419" t="s">
        <v>2744</v>
      </c>
    </row>
    <row r="29" spans="1:31" s="140" customFormat="1" x14ac:dyDescent="0.25">
      <c r="A29" s="420" t="s">
        <v>2376</v>
      </c>
      <c r="B29" s="140" t="s">
        <v>67</v>
      </c>
      <c r="D29" s="140" t="s">
        <v>58</v>
      </c>
      <c r="J29">
        <v>0</v>
      </c>
      <c r="K29">
        <v>0</v>
      </c>
      <c r="L29">
        <v>0</v>
      </c>
      <c r="M29">
        <v>0</v>
      </c>
      <c r="N29">
        <v>0</v>
      </c>
      <c r="O29" s="140" t="s">
        <v>1035</v>
      </c>
      <c r="Q29" s="140" t="s">
        <v>1029</v>
      </c>
      <c r="W29" s="140">
        <v>0</v>
      </c>
      <c r="X29" s="140">
        <v>0</v>
      </c>
      <c r="Y29" s="140">
        <v>0</v>
      </c>
      <c r="Z29" s="140">
        <v>0</v>
      </c>
      <c r="AA29" s="140">
        <v>0</v>
      </c>
      <c r="AB29" s="419" t="s">
        <v>2733</v>
      </c>
      <c r="AC29" s="419" t="s">
        <v>2451</v>
      </c>
      <c r="AD29" s="419" t="s">
        <v>2820</v>
      </c>
      <c r="AE29" s="419"/>
    </row>
    <row r="30" spans="1:31" s="140" customFormat="1" x14ac:dyDescent="0.25">
      <c r="A30" s="420" t="s">
        <v>2377</v>
      </c>
      <c r="B30" s="140" t="s">
        <v>102</v>
      </c>
      <c r="D30" s="140" t="s">
        <v>58</v>
      </c>
      <c r="J30">
        <v>84</v>
      </c>
      <c r="K30">
        <v>162</v>
      </c>
      <c r="L30">
        <v>399</v>
      </c>
      <c r="M30">
        <v>327</v>
      </c>
      <c r="N30">
        <v>477</v>
      </c>
      <c r="O30" s="140" t="s">
        <v>1037</v>
      </c>
      <c r="Q30" s="140" t="s">
        <v>1029</v>
      </c>
      <c r="W30" s="140">
        <v>84</v>
      </c>
      <c r="X30" s="140">
        <v>162</v>
      </c>
      <c r="Y30" s="140">
        <v>399</v>
      </c>
      <c r="Z30" s="140">
        <v>327</v>
      </c>
      <c r="AA30" s="140">
        <v>477</v>
      </c>
      <c r="AB30" s="419" t="s">
        <v>2451</v>
      </c>
      <c r="AC30" s="419" t="s">
        <v>2734</v>
      </c>
      <c r="AD30" s="419" t="s">
        <v>2451</v>
      </c>
      <c r="AE30" s="419"/>
    </row>
    <row r="31" spans="1:31" s="140" customFormat="1" x14ac:dyDescent="0.25">
      <c r="A31" s="420" t="s">
        <v>2378</v>
      </c>
      <c r="B31" s="140" t="s">
        <v>2426</v>
      </c>
      <c r="O31" s="140" t="s">
        <v>2368</v>
      </c>
    </row>
    <row r="32" spans="1:31" s="140" customFormat="1" x14ac:dyDescent="0.25">
      <c r="A32" s="420" t="s">
        <v>2379</v>
      </c>
      <c r="B32" s="140" t="s">
        <v>90</v>
      </c>
      <c r="D32" s="140" t="s">
        <v>58</v>
      </c>
      <c r="J32" s="328">
        <v>0</v>
      </c>
      <c r="K32" s="328">
        <v>0</v>
      </c>
      <c r="L32" s="328">
        <v>0</v>
      </c>
      <c r="M32" s="328">
        <v>0</v>
      </c>
      <c r="N32" s="328">
        <v>0</v>
      </c>
      <c r="O32" s="140" t="s">
        <v>1028</v>
      </c>
      <c r="Q32" s="140" t="s">
        <v>1029</v>
      </c>
      <c r="W32" s="328">
        <v>0</v>
      </c>
      <c r="X32" s="328">
        <v>0</v>
      </c>
      <c r="Y32" s="328">
        <v>0</v>
      </c>
      <c r="Z32" s="328">
        <v>0</v>
      </c>
      <c r="AA32" s="328">
        <v>0</v>
      </c>
      <c r="AB32" s="419" t="s">
        <v>2732</v>
      </c>
      <c r="AC32" s="419" t="s">
        <v>2451</v>
      </c>
      <c r="AD32" s="419" t="s">
        <v>2820</v>
      </c>
      <c r="AE32" s="419"/>
    </row>
    <row r="33" spans="1:31" s="140" customFormat="1" x14ac:dyDescent="0.25">
      <c r="A33" s="420" t="s">
        <v>2380</v>
      </c>
      <c r="B33" s="140" t="s">
        <v>91</v>
      </c>
      <c r="D33" s="140" t="s">
        <v>58</v>
      </c>
      <c r="J33" s="328">
        <v>0</v>
      </c>
      <c r="K33" s="328">
        <v>0</v>
      </c>
      <c r="L33" s="328">
        <v>0</v>
      </c>
      <c r="M33" s="328">
        <v>0</v>
      </c>
      <c r="N33" s="328">
        <v>0</v>
      </c>
      <c r="O33" s="140" t="s">
        <v>1031</v>
      </c>
      <c r="Q33" s="140" t="s">
        <v>1029</v>
      </c>
      <c r="W33" s="328">
        <v>0</v>
      </c>
      <c r="X33" s="328">
        <v>0</v>
      </c>
      <c r="Y33" s="328">
        <v>0</v>
      </c>
      <c r="Z33" s="328">
        <v>0</v>
      </c>
      <c r="AA33" s="328">
        <v>0</v>
      </c>
      <c r="AB33" s="419" t="s">
        <v>2732</v>
      </c>
      <c r="AC33" s="419" t="s">
        <v>2734</v>
      </c>
      <c r="AD33" s="419" t="s">
        <v>2820</v>
      </c>
      <c r="AE33" s="419"/>
    </row>
    <row r="34" spans="1:31" s="140" customFormat="1" x14ac:dyDescent="0.25">
      <c r="A34" s="420" t="s">
        <v>2381</v>
      </c>
      <c r="B34" s="140" t="s">
        <v>92</v>
      </c>
      <c r="D34" s="140" t="s">
        <v>58</v>
      </c>
      <c r="J34" s="328">
        <v>0</v>
      </c>
      <c r="K34" s="328">
        <v>0</v>
      </c>
      <c r="L34" s="328">
        <v>0</v>
      </c>
      <c r="M34" s="328">
        <v>0</v>
      </c>
      <c r="N34" s="328">
        <v>0</v>
      </c>
      <c r="O34" s="140" t="s">
        <v>1032</v>
      </c>
      <c r="Q34" s="140" t="s">
        <v>1029</v>
      </c>
      <c r="W34" s="328">
        <v>0</v>
      </c>
      <c r="X34" s="328">
        <v>0</v>
      </c>
      <c r="Y34" s="328">
        <v>0</v>
      </c>
      <c r="Z34" s="328">
        <v>0</v>
      </c>
      <c r="AA34" s="328">
        <v>0</v>
      </c>
      <c r="AB34" s="419" t="s">
        <v>2732</v>
      </c>
      <c r="AC34" s="419" t="s">
        <v>2451</v>
      </c>
      <c r="AD34" s="419" t="s">
        <v>2820</v>
      </c>
      <c r="AE34" s="419"/>
    </row>
    <row r="35" spans="1:31" s="140" customFormat="1" x14ac:dyDescent="0.25">
      <c r="A35" s="420" t="s">
        <v>2382</v>
      </c>
      <c r="B35" s="140" t="s">
        <v>127</v>
      </c>
      <c r="D35" s="140" t="s">
        <v>58</v>
      </c>
      <c r="J35" s="328">
        <v>0</v>
      </c>
      <c r="K35" s="328">
        <v>0</v>
      </c>
      <c r="L35" s="328">
        <v>0</v>
      </c>
      <c r="M35" s="328">
        <v>0</v>
      </c>
      <c r="N35" s="328">
        <v>0</v>
      </c>
      <c r="O35" s="140" t="s">
        <v>1033</v>
      </c>
      <c r="Q35" s="140" t="s">
        <v>1029</v>
      </c>
      <c r="W35" s="328">
        <v>0</v>
      </c>
      <c r="X35" s="328">
        <v>0</v>
      </c>
      <c r="Y35" s="328">
        <v>0</v>
      </c>
      <c r="Z35" s="328">
        <v>0</v>
      </c>
      <c r="AA35" s="328">
        <v>0</v>
      </c>
      <c r="AB35" s="419" t="s">
        <v>2732</v>
      </c>
      <c r="AC35" s="419" t="s">
        <v>2451</v>
      </c>
      <c r="AD35" s="419" t="s">
        <v>2820</v>
      </c>
      <c r="AE35" s="419"/>
    </row>
    <row r="36" spans="1:31" s="140" customFormat="1" x14ac:dyDescent="0.25">
      <c r="A36" s="420" t="s">
        <v>2383</v>
      </c>
      <c r="B36" s="140" t="s">
        <v>341</v>
      </c>
      <c r="D36" s="140" t="s">
        <v>61</v>
      </c>
      <c r="J36" s="328">
        <v>0</v>
      </c>
      <c r="K36" s="328">
        <v>0</v>
      </c>
      <c r="L36" s="328">
        <v>0</v>
      </c>
      <c r="M36" s="328">
        <v>0</v>
      </c>
      <c r="N36" s="328">
        <v>0</v>
      </c>
      <c r="O36" s="140" t="s">
        <v>368</v>
      </c>
      <c r="Q36" s="140" t="s">
        <v>1030</v>
      </c>
      <c r="W36" s="328">
        <v>0</v>
      </c>
      <c r="X36" s="328">
        <v>0</v>
      </c>
      <c r="Y36" s="328">
        <v>0</v>
      </c>
      <c r="Z36" s="328">
        <v>0</v>
      </c>
      <c r="AA36" s="328">
        <v>0</v>
      </c>
      <c r="AB36" s="419" t="s">
        <v>2451</v>
      </c>
      <c r="AC36" s="419" t="s">
        <v>2734</v>
      </c>
      <c r="AD36" s="419" t="s">
        <v>2820</v>
      </c>
      <c r="AE36" s="419"/>
    </row>
    <row r="37" spans="1:31" x14ac:dyDescent="0.25">
      <c r="A37" s="206" t="s">
        <v>993</v>
      </c>
      <c r="B37" t="s">
        <v>342</v>
      </c>
      <c r="O37" s="140" t="s">
        <v>1470</v>
      </c>
      <c r="Q37" s="140"/>
      <c r="R37" s="140"/>
      <c r="S37" s="140"/>
      <c r="T37" s="140"/>
      <c r="U37" s="140"/>
      <c r="V37" s="140"/>
      <c r="W37" s="140"/>
    </row>
    <row r="38" spans="1:31" x14ac:dyDescent="0.25">
      <c r="A38" s="206" t="s">
        <v>994</v>
      </c>
      <c r="B38" t="s">
        <v>344</v>
      </c>
      <c r="O38" t="s">
        <v>1471</v>
      </c>
    </row>
    <row r="39" spans="1:31" x14ac:dyDescent="0.25">
      <c r="A39" s="206" t="s">
        <v>381</v>
      </c>
      <c r="B39" t="s">
        <v>380</v>
      </c>
      <c r="O39" t="s">
        <v>1040</v>
      </c>
    </row>
    <row r="40" spans="1:31" x14ac:dyDescent="0.25">
      <c r="A40" s="206" t="s">
        <v>383</v>
      </c>
      <c r="B40" t="s">
        <v>382</v>
      </c>
      <c r="O40" t="s">
        <v>1041</v>
      </c>
    </row>
    <row r="41" spans="1:31" x14ac:dyDescent="0.25">
      <c r="A41" s="206" t="s">
        <v>387</v>
      </c>
      <c r="B41" t="s">
        <v>72</v>
      </c>
      <c r="O41" t="s">
        <v>1042</v>
      </c>
    </row>
    <row r="42" spans="1:31" x14ac:dyDescent="0.25">
      <c r="A42" s="206" t="s">
        <v>388</v>
      </c>
      <c r="B42" t="s">
        <v>42</v>
      </c>
      <c r="D42" t="s">
        <v>58</v>
      </c>
      <c r="E42" s="140">
        <v>8729</v>
      </c>
      <c r="F42" s="140">
        <v>9292</v>
      </c>
      <c r="G42" s="140">
        <v>10862</v>
      </c>
      <c r="H42" s="140">
        <v>11553</v>
      </c>
      <c r="I42" s="140">
        <v>12140</v>
      </c>
      <c r="J42" s="140">
        <v>11611</v>
      </c>
      <c r="K42" s="140">
        <v>12065</v>
      </c>
      <c r="L42" s="140">
        <v>13392</v>
      </c>
      <c r="M42" s="140">
        <v>14694</v>
      </c>
      <c r="N42" s="140">
        <v>14647</v>
      </c>
      <c r="O42" t="s">
        <v>1043</v>
      </c>
      <c r="Q42" s="140" t="s">
        <v>1062</v>
      </c>
      <c r="R42">
        <v>8729</v>
      </c>
      <c r="S42">
        <v>9292</v>
      </c>
      <c r="T42">
        <v>10862</v>
      </c>
      <c r="U42">
        <v>11553</v>
      </c>
      <c r="V42">
        <v>12140</v>
      </c>
      <c r="W42">
        <v>11611</v>
      </c>
      <c r="X42" s="140">
        <v>12065</v>
      </c>
      <c r="Y42" s="140">
        <v>13392</v>
      </c>
      <c r="Z42" s="140">
        <v>14694</v>
      </c>
      <c r="AA42" s="140">
        <v>14647</v>
      </c>
      <c r="AB42" s="419" t="s">
        <v>2738</v>
      </c>
      <c r="AC42" s="419" t="s">
        <v>2735</v>
      </c>
      <c r="AD42" s="419" t="s">
        <v>2451</v>
      </c>
      <c r="AE42" s="419"/>
    </row>
    <row r="43" spans="1:31" x14ac:dyDescent="0.25">
      <c r="A43" s="206" t="s">
        <v>389</v>
      </c>
      <c r="B43" t="s">
        <v>385</v>
      </c>
      <c r="D43" t="s">
        <v>58</v>
      </c>
      <c r="E43" s="140">
        <v>9180</v>
      </c>
      <c r="F43" s="140">
        <v>9238</v>
      </c>
      <c r="G43" s="140">
        <v>11261</v>
      </c>
      <c r="H43" s="140">
        <v>11919</v>
      </c>
      <c r="I43" s="140">
        <v>12348</v>
      </c>
      <c r="J43" s="140">
        <v>11819</v>
      </c>
      <c r="K43" s="140">
        <v>12679</v>
      </c>
      <c r="L43" s="140">
        <v>14281</v>
      </c>
      <c r="M43" s="140">
        <v>15160</v>
      </c>
      <c r="N43" s="140">
        <v>15562</v>
      </c>
      <c r="O43" t="s">
        <v>1044</v>
      </c>
      <c r="Q43" s="140" t="s">
        <v>1062</v>
      </c>
      <c r="R43">
        <v>9180</v>
      </c>
      <c r="S43">
        <v>9238</v>
      </c>
      <c r="T43">
        <v>11261</v>
      </c>
      <c r="U43">
        <v>11919</v>
      </c>
      <c r="V43">
        <v>12348</v>
      </c>
      <c r="W43">
        <v>11819</v>
      </c>
      <c r="X43" s="140">
        <v>12679</v>
      </c>
      <c r="Y43" s="140">
        <v>14281</v>
      </c>
      <c r="Z43" s="140">
        <v>15160</v>
      </c>
      <c r="AA43" s="140">
        <v>15562</v>
      </c>
      <c r="AB43" s="419" t="s">
        <v>2738</v>
      </c>
      <c r="AC43" s="419" t="s">
        <v>2735</v>
      </c>
      <c r="AD43" s="419" t="s">
        <v>2451</v>
      </c>
      <c r="AE43" s="419"/>
    </row>
    <row r="44" spans="1:31" x14ac:dyDescent="0.25">
      <c r="A44" s="206" t="s">
        <v>390</v>
      </c>
      <c r="B44" t="s">
        <v>188</v>
      </c>
      <c r="D44" t="s">
        <v>58</v>
      </c>
      <c r="E44" s="140" t="s">
        <v>73</v>
      </c>
      <c r="F44" s="140" t="s">
        <v>73</v>
      </c>
      <c r="G44" s="140" t="s">
        <v>73</v>
      </c>
      <c r="H44" s="140" t="s">
        <v>73</v>
      </c>
      <c r="I44" s="140">
        <v>3024</v>
      </c>
      <c r="J44" s="140">
        <v>2653</v>
      </c>
      <c r="K44" s="140">
        <v>3156</v>
      </c>
      <c r="L44" s="140">
        <v>4722</v>
      </c>
      <c r="M44" s="140">
        <v>4584</v>
      </c>
      <c r="N44" s="140">
        <v>4145</v>
      </c>
      <c r="O44" t="s">
        <v>1045</v>
      </c>
      <c r="Q44" s="140" t="s">
        <v>1062</v>
      </c>
      <c r="R44" t="s">
        <v>73</v>
      </c>
      <c r="S44" t="s">
        <v>73</v>
      </c>
      <c r="T44" t="s">
        <v>73</v>
      </c>
      <c r="U44" t="s">
        <v>73</v>
      </c>
      <c r="V44">
        <v>3024</v>
      </c>
      <c r="W44">
        <v>2653</v>
      </c>
      <c r="X44" s="140">
        <v>3156</v>
      </c>
      <c r="Y44" s="140">
        <v>4722</v>
      </c>
      <c r="Z44" s="140">
        <v>4584</v>
      </c>
      <c r="AA44" s="140">
        <v>4145</v>
      </c>
      <c r="AB44" s="419" t="s">
        <v>2737</v>
      </c>
      <c r="AC44" s="419" t="s">
        <v>2451</v>
      </c>
      <c r="AD44" s="419" t="s">
        <v>2451</v>
      </c>
      <c r="AE44" s="419"/>
    </row>
    <row r="45" spans="1:31" x14ac:dyDescent="0.25">
      <c r="A45" s="206" t="s">
        <v>391</v>
      </c>
      <c r="B45" t="s">
        <v>384</v>
      </c>
      <c r="D45" t="s">
        <v>56</v>
      </c>
      <c r="J45" s="140">
        <v>21</v>
      </c>
      <c r="K45" s="140">
        <v>21</v>
      </c>
      <c r="L45" s="140">
        <v>21</v>
      </c>
      <c r="M45" s="140">
        <v>21</v>
      </c>
      <c r="N45" s="140">
        <v>21</v>
      </c>
      <c r="O45" t="s">
        <v>1046</v>
      </c>
      <c r="Q45" t="s">
        <v>56</v>
      </c>
      <c r="W45">
        <v>21</v>
      </c>
      <c r="X45" s="140">
        <v>21</v>
      </c>
      <c r="Y45" s="140">
        <v>21</v>
      </c>
      <c r="Z45" s="140">
        <v>21</v>
      </c>
      <c r="AA45" s="140">
        <v>21</v>
      </c>
      <c r="AB45" s="419" t="s">
        <v>2745</v>
      </c>
      <c r="AC45" s="419" t="s">
        <v>2451</v>
      </c>
      <c r="AD45" s="419" t="s">
        <v>2815</v>
      </c>
      <c r="AE45" s="419"/>
    </row>
    <row r="46" spans="1:31" x14ac:dyDescent="0.25">
      <c r="A46" s="206" t="s">
        <v>392</v>
      </c>
      <c r="B46" t="s">
        <v>74</v>
      </c>
      <c r="D46" t="s">
        <v>58</v>
      </c>
      <c r="E46" s="140" t="s">
        <v>73</v>
      </c>
      <c r="F46" s="140" t="s">
        <v>73</v>
      </c>
      <c r="G46" s="140" t="s">
        <v>73</v>
      </c>
      <c r="H46" s="140" t="s">
        <v>73</v>
      </c>
      <c r="I46" s="140">
        <v>6023</v>
      </c>
      <c r="J46" s="140">
        <v>5336</v>
      </c>
      <c r="K46" s="140">
        <v>5277</v>
      </c>
      <c r="L46" s="140">
        <v>7082</v>
      </c>
      <c r="M46" s="140">
        <v>6078</v>
      </c>
      <c r="N46" s="140">
        <v>6035</v>
      </c>
      <c r="O46" t="s">
        <v>1047</v>
      </c>
      <c r="Q46" s="140" t="s">
        <v>1062</v>
      </c>
      <c r="R46" t="s">
        <v>73</v>
      </c>
      <c r="S46" t="s">
        <v>73</v>
      </c>
      <c r="T46" t="s">
        <v>73</v>
      </c>
      <c r="U46" t="s">
        <v>73</v>
      </c>
      <c r="V46">
        <v>6023</v>
      </c>
      <c r="W46">
        <v>5336</v>
      </c>
      <c r="X46" s="140">
        <v>5277</v>
      </c>
      <c r="Y46" s="140">
        <v>7082</v>
      </c>
      <c r="Z46" s="140">
        <v>6078</v>
      </c>
      <c r="AA46" s="140">
        <v>6035</v>
      </c>
      <c r="AB46" s="419" t="s">
        <v>2739</v>
      </c>
      <c r="AC46" s="419" t="s">
        <v>2735</v>
      </c>
      <c r="AD46" s="419" t="s">
        <v>2451</v>
      </c>
      <c r="AE46" s="419"/>
    </row>
    <row r="47" spans="1:31" x14ac:dyDescent="0.25">
      <c r="A47" s="206" t="s">
        <v>393</v>
      </c>
      <c r="B47" t="s">
        <v>401</v>
      </c>
      <c r="O47" t="s">
        <v>1048</v>
      </c>
    </row>
    <row r="48" spans="1:31" x14ac:dyDescent="0.25">
      <c r="A48" s="206" t="s">
        <v>394</v>
      </c>
      <c r="B48" t="s">
        <v>402</v>
      </c>
      <c r="D48" t="s">
        <v>56</v>
      </c>
      <c r="E48" s="140">
        <v>0.114</v>
      </c>
      <c r="F48" s="140">
        <v>8.3000000000000004E-2</v>
      </c>
      <c r="G48" s="140">
        <v>5.5E-2</v>
      </c>
      <c r="H48" s="140">
        <v>5.3999999999999999E-2</v>
      </c>
      <c r="I48" s="140">
        <v>5.8000000000000003E-2</v>
      </c>
      <c r="J48" s="140">
        <v>5.8000000000000003E-2</v>
      </c>
      <c r="K48" s="140">
        <v>6.5000000000000002E-2</v>
      </c>
      <c r="L48" s="140">
        <v>8.2000000000000003E-2</v>
      </c>
      <c r="M48" s="140">
        <v>8.4000000000000005E-2</v>
      </c>
      <c r="N48" s="140">
        <v>4.7E-2</v>
      </c>
      <c r="O48" t="s">
        <v>1050</v>
      </c>
      <c r="Q48" s="140" t="s">
        <v>56</v>
      </c>
      <c r="R48">
        <v>0.114</v>
      </c>
      <c r="S48">
        <v>8.3000000000000004E-2</v>
      </c>
      <c r="T48">
        <v>5.5E-2</v>
      </c>
      <c r="U48">
        <v>5.3999999999999999E-2</v>
      </c>
      <c r="V48">
        <v>5.8000000000000003E-2</v>
      </c>
      <c r="W48">
        <v>5.8000000000000003E-2</v>
      </c>
      <c r="X48" s="140">
        <v>6.5000000000000002E-2</v>
      </c>
      <c r="Y48" s="140">
        <v>8.2000000000000003E-2</v>
      </c>
      <c r="Z48" s="140">
        <v>8.4000000000000005E-2</v>
      </c>
      <c r="AA48" s="140">
        <v>4.7E-2</v>
      </c>
      <c r="AB48" s="419" t="s">
        <v>2737</v>
      </c>
      <c r="AC48" s="419" t="s">
        <v>2451</v>
      </c>
      <c r="AD48" s="419" t="s">
        <v>2451</v>
      </c>
      <c r="AE48" s="419"/>
    </row>
    <row r="49" spans="1:31" x14ac:dyDescent="0.25">
      <c r="A49" s="206" t="s">
        <v>395</v>
      </c>
      <c r="B49" t="s">
        <v>403</v>
      </c>
      <c r="D49" t="s">
        <v>56</v>
      </c>
      <c r="E49" s="140" t="s">
        <v>73</v>
      </c>
      <c r="F49" s="140" t="s">
        <v>73</v>
      </c>
      <c r="G49" s="140" t="s">
        <v>73</v>
      </c>
      <c r="H49" s="140" t="s">
        <v>73</v>
      </c>
      <c r="I49" s="140" t="s">
        <v>73</v>
      </c>
      <c r="J49" s="140" t="s">
        <v>73</v>
      </c>
      <c r="K49" s="140" t="s">
        <v>73</v>
      </c>
      <c r="L49" s="140">
        <v>3.0000000000000001E-3</v>
      </c>
      <c r="M49" s="140">
        <v>8.9999999999999993E-3</v>
      </c>
      <c r="N49" s="140">
        <v>8.9999999999999993E-3</v>
      </c>
      <c r="O49" t="s">
        <v>1049</v>
      </c>
      <c r="Q49" s="140" t="s">
        <v>56</v>
      </c>
      <c r="R49" t="s">
        <v>73</v>
      </c>
      <c r="S49" t="s">
        <v>73</v>
      </c>
      <c r="T49" t="s">
        <v>73</v>
      </c>
      <c r="U49" t="s">
        <v>73</v>
      </c>
      <c r="V49" t="s">
        <v>73</v>
      </c>
      <c r="W49" t="s">
        <v>73</v>
      </c>
      <c r="X49" s="140" t="s">
        <v>73</v>
      </c>
      <c r="Y49" s="140">
        <v>3.0000000000000001E-3</v>
      </c>
      <c r="Z49" s="140">
        <v>8.9999999999999993E-3</v>
      </c>
      <c r="AA49" s="140">
        <v>8.9999999999999993E-3</v>
      </c>
      <c r="AB49" s="419" t="s">
        <v>2737</v>
      </c>
      <c r="AC49" s="419" t="s">
        <v>2451</v>
      </c>
      <c r="AD49" s="419" t="s">
        <v>2451</v>
      </c>
      <c r="AE49" s="419"/>
    </row>
    <row r="50" spans="1:31" x14ac:dyDescent="0.25">
      <c r="A50" s="206" t="s">
        <v>396</v>
      </c>
      <c r="B50" t="s">
        <v>81</v>
      </c>
      <c r="D50" t="s">
        <v>56</v>
      </c>
      <c r="E50" s="140" t="s">
        <v>73</v>
      </c>
      <c r="F50" s="140">
        <v>1</v>
      </c>
      <c r="G50" s="140">
        <v>1</v>
      </c>
      <c r="H50" s="140">
        <v>1</v>
      </c>
      <c r="I50" s="140">
        <v>1</v>
      </c>
      <c r="J50" s="140">
        <v>1</v>
      </c>
      <c r="K50" s="140">
        <v>1</v>
      </c>
      <c r="L50" s="140">
        <v>1</v>
      </c>
      <c r="M50" s="140">
        <v>1</v>
      </c>
      <c r="N50" s="140">
        <v>1</v>
      </c>
      <c r="O50" t="s">
        <v>1051</v>
      </c>
      <c r="Q50" s="140" t="s">
        <v>56</v>
      </c>
      <c r="R50" t="s">
        <v>73</v>
      </c>
      <c r="S50">
        <v>1</v>
      </c>
      <c r="T50">
        <v>1</v>
      </c>
      <c r="U50">
        <v>1</v>
      </c>
      <c r="V50">
        <v>1</v>
      </c>
      <c r="W50">
        <v>1</v>
      </c>
      <c r="X50" s="140">
        <v>1</v>
      </c>
      <c r="Y50" s="140">
        <v>1</v>
      </c>
      <c r="Z50" s="140">
        <v>1</v>
      </c>
      <c r="AA50" s="140">
        <v>1</v>
      </c>
      <c r="AB50" s="419" t="s">
        <v>2740</v>
      </c>
      <c r="AC50" s="419" t="s">
        <v>2736</v>
      </c>
      <c r="AD50" s="419" t="s">
        <v>2817</v>
      </c>
      <c r="AE50" s="419"/>
    </row>
    <row r="51" spans="1:31" x14ac:dyDescent="0.25">
      <c r="A51" s="206" t="s">
        <v>397</v>
      </c>
      <c r="B51" t="s">
        <v>398</v>
      </c>
      <c r="D51" t="s">
        <v>56</v>
      </c>
      <c r="E51" s="140" t="s">
        <v>73</v>
      </c>
      <c r="F51" s="140">
        <v>0.85</v>
      </c>
      <c r="G51" s="140">
        <v>0.88</v>
      </c>
      <c r="H51" s="140">
        <v>0.89</v>
      </c>
      <c r="I51" s="140">
        <v>0.89</v>
      </c>
      <c r="J51" s="140">
        <v>0.86</v>
      </c>
      <c r="K51" s="140">
        <v>0.83</v>
      </c>
      <c r="L51" s="140">
        <v>0.83</v>
      </c>
      <c r="M51" s="140">
        <v>0.8</v>
      </c>
      <c r="N51" s="140">
        <v>0.77</v>
      </c>
      <c r="O51" t="s">
        <v>1052</v>
      </c>
      <c r="Q51" s="140" t="s">
        <v>56</v>
      </c>
      <c r="R51" t="s">
        <v>73</v>
      </c>
      <c r="S51">
        <v>0.85</v>
      </c>
      <c r="T51">
        <v>0.88</v>
      </c>
      <c r="U51">
        <v>0.89</v>
      </c>
      <c r="V51">
        <v>0.89</v>
      </c>
      <c r="W51">
        <v>0.86</v>
      </c>
      <c r="X51" s="140">
        <v>0.83</v>
      </c>
      <c r="Y51" s="140">
        <v>0.83</v>
      </c>
      <c r="Z51" s="140">
        <v>0.8</v>
      </c>
      <c r="AA51" s="140">
        <v>0.77</v>
      </c>
      <c r="AB51" s="419" t="s">
        <v>2740</v>
      </c>
      <c r="AC51" s="419" t="s">
        <v>2736</v>
      </c>
      <c r="AD51" s="419" t="s">
        <v>2817</v>
      </c>
      <c r="AE51" s="419"/>
    </row>
    <row r="52" spans="1:31" x14ac:dyDescent="0.25">
      <c r="A52" s="206" t="s">
        <v>400</v>
      </c>
      <c r="B52" t="s">
        <v>399</v>
      </c>
      <c r="O52" s="140" t="s">
        <v>1053</v>
      </c>
      <c r="Q52" s="140"/>
    </row>
    <row r="53" spans="1:31" x14ac:dyDescent="0.25">
      <c r="A53" s="206" t="s">
        <v>404</v>
      </c>
      <c r="B53" t="s">
        <v>72</v>
      </c>
      <c r="O53" s="140" t="s">
        <v>1042</v>
      </c>
      <c r="Q53" s="140"/>
    </row>
    <row r="54" spans="1:31" x14ac:dyDescent="0.25">
      <c r="A54" s="206" t="s">
        <v>405</v>
      </c>
      <c r="B54" t="s">
        <v>42</v>
      </c>
      <c r="D54" t="s">
        <v>58</v>
      </c>
      <c r="J54" s="140">
        <v>2489</v>
      </c>
      <c r="K54" s="140">
        <v>2633</v>
      </c>
      <c r="L54" s="140">
        <v>2889</v>
      </c>
      <c r="M54" s="140">
        <v>3219</v>
      </c>
      <c r="N54" s="140">
        <v>3202</v>
      </c>
      <c r="O54" s="140" t="s">
        <v>1043</v>
      </c>
      <c r="Q54" s="140" t="s">
        <v>1062</v>
      </c>
      <c r="W54">
        <v>2489</v>
      </c>
      <c r="X54" s="140">
        <v>2633</v>
      </c>
      <c r="Y54" s="140">
        <v>2889</v>
      </c>
      <c r="Z54" s="140">
        <v>3219</v>
      </c>
      <c r="AA54" s="140">
        <v>3202</v>
      </c>
      <c r="AB54" s="419" t="s">
        <v>2738</v>
      </c>
      <c r="AC54" s="419" t="s">
        <v>2735</v>
      </c>
      <c r="AD54" s="419" t="s">
        <v>2451</v>
      </c>
      <c r="AE54" s="419"/>
    </row>
    <row r="55" spans="1:31" x14ac:dyDescent="0.25">
      <c r="A55" s="206" t="s">
        <v>406</v>
      </c>
      <c r="B55" t="s">
        <v>385</v>
      </c>
      <c r="D55" t="s">
        <v>58</v>
      </c>
      <c r="J55" s="140">
        <v>2590</v>
      </c>
      <c r="K55" s="140">
        <v>2760</v>
      </c>
      <c r="L55" s="140">
        <v>2995</v>
      </c>
      <c r="M55" s="140">
        <v>3292</v>
      </c>
      <c r="N55" s="140">
        <v>3423</v>
      </c>
      <c r="O55" s="140" t="s">
        <v>1044</v>
      </c>
      <c r="Q55" s="140" t="s">
        <v>1062</v>
      </c>
      <c r="W55">
        <v>2590</v>
      </c>
      <c r="X55" s="140">
        <v>2760</v>
      </c>
      <c r="Y55" s="140">
        <v>2995</v>
      </c>
      <c r="Z55" s="140">
        <v>3292</v>
      </c>
      <c r="AA55" s="140">
        <v>3423</v>
      </c>
      <c r="AB55" s="419" t="s">
        <v>2738</v>
      </c>
      <c r="AC55" s="419" t="s">
        <v>2735</v>
      </c>
      <c r="AD55" s="419" t="s">
        <v>2451</v>
      </c>
      <c r="AE55" s="419"/>
    </row>
    <row r="56" spans="1:31" x14ac:dyDescent="0.25">
      <c r="A56" s="206" t="s">
        <v>407</v>
      </c>
      <c r="B56" t="s">
        <v>74</v>
      </c>
      <c r="D56" t="s">
        <v>58</v>
      </c>
      <c r="J56" s="140">
        <v>1495</v>
      </c>
      <c r="K56" s="140">
        <v>1816</v>
      </c>
      <c r="L56" s="140">
        <v>1833</v>
      </c>
      <c r="M56" s="140">
        <v>1866</v>
      </c>
      <c r="N56" s="140">
        <v>1959</v>
      </c>
      <c r="O56" s="140" t="s">
        <v>1047</v>
      </c>
      <c r="Q56" s="140" t="s">
        <v>1062</v>
      </c>
      <c r="W56">
        <v>1495</v>
      </c>
      <c r="X56" s="140">
        <v>1816</v>
      </c>
      <c r="Y56" s="140">
        <v>1833</v>
      </c>
      <c r="Z56" s="140">
        <v>1866</v>
      </c>
      <c r="AA56" s="140">
        <v>1959</v>
      </c>
      <c r="AB56" s="419" t="s">
        <v>2739</v>
      </c>
      <c r="AC56" s="419" t="s">
        <v>2735</v>
      </c>
      <c r="AD56" s="419" t="s">
        <v>2451</v>
      </c>
      <c r="AE56" s="419"/>
    </row>
    <row r="57" spans="1:31" x14ac:dyDescent="0.25">
      <c r="A57" s="206" t="s">
        <v>408</v>
      </c>
      <c r="B57" t="s">
        <v>188</v>
      </c>
      <c r="D57" t="s">
        <v>58</v>
      </c>
      <c r="J57" s="140">
        <v>640</v>
      </c>
      <c r="K57" s="140">
        <v>524</v>
      </c>
      <c r="L57" s="140">
        <v>615</v>
      </c>
      <c r="M57" s="140">
        <v>753</v>
      </c>
      <c r="N57" s="140">
        <v>690</v>
      </c>
      <c r="O57" s="140" t="s">
        <v>1045</v>
      </c>
      <c r="Q57" s="140" t="s">
        <v>1062</v>
      </c>
      <c r="W57">
        <v>640</v>
      </c>
      <c r="X57" s="140">
        <v>524</v>
      </c>
      <c r="Y57" s="140">
        <v>615</v>
      </c>
      <c r="Z57" s="140">
        <v>753</v>
      </c>
      <c r="AA57" s="140">
        <v>690</v>
      </c>
      <c r="AB57" s="419" t="s">
        <v>2737</v>
      </c>
      <c r="AC57" s="419" t="s">
        <v>2451</v>
      </c>
      <c r="AD57" s="419" t="s">
        <v>2451</v>
      </c>
      <c r="AE57" s="419"/>
    </row>
    <row r="58" spans="1:31" x14ac:dyDescent="0.25">
      <c r="A58" s="206" t="s">
        <v>409</v>
      </c>
      <c r="B58" t="s">
        <v>84</v>
      </c>
      <c r="D58" t="s">
        <v>58</v>
      </c>
      <c r="J58" s="140">
        <v>195</v>
      </c>
      <c r="K58" s="140">
        <v>113</v>
      </c>
      <c r="L58" s="140">
        <v>115</v>
      </c>
      <c r="M58" s="140">
        <v>159</v>
      </c>
      <c r="N58" s="140">
        <v>143</v>
      </c>
      <c r="O58" t="s">
        <v>1054</v>
      </c>
      <c r="Q58" s="140" t="s">
        <v>1062</v>
      </c>
      <c r="W58">
        <v>195</v>
      </c>
      <c r="X58" s="140">
        <v>113</v>
      </c>
      <c r="Y58" s="140">
        <v>115</v>
      </c>
      <c r="Z58" s="140">
        <v>159</v>
      </c>
      <c r="AA58" s="140">
        <v>143</v>
      </c>
      <c r="AB58" s="419" t="s">
        <v>2737</v>
      </c>
      <c r="AC58" s="419" t="s">
        <v>2451</v>
      </c>
      <c r="AD58" s="419" t="s">
        <v>2451</v>
      </c>
      <c r="AE58" s="419"/>
    </row>
    <row r="59" spans="1:31" x14ac:dyDescent="0.25">
      <c r="A59" s="206" t="s">
        <v>410</v>
      </c>
      <c r="B59" t="s">
        <v>85</v>
      </c>
      <c r="D59" t="s">
        <v>58</v>
      </c>
      <c r="J59" s="140">
        <v>445</v>
      </c>
      <c r="K59" s="140">
        <v>411</v>
      </c>
      <c r="L59" s="140">
        <v>500</v>
      </c>
      <c r="M59" s="140">
        <v>594</v>
      </c>
      <c r="N59" s="140">
        <v>547</v>
      </c>
      <c r="O59" t="s">
        <v>1055</v>
      </c>
      <c r="Q59" s="140" t="s">
        <v>1062</v>
      </c>
      <c r="W59">
        <v>445</v>
      </c>
      <c r="X59" s="140">
        <v>411</v>
      </c>
      <c r="Y59" s="140">
        <v>500</v>
      </c>
      <c r="Z59" s="140">
        <v>594</v>
      </c>
      <c r="AA59" s="140">
        <v>547</v>
      </c>
      <c r="AB59" s="419" t="s">
        <v>2737</v>
      </c>
      <c r="AC59" s="419" t="s">
        <v>2451</v>
      </c>
      <c r="AD59" s="419" t="s">
        <v>2451</v>
      </c>
      <c r="AE59" s="419"/>
    </row>
    <row r="60" spans="1:31" x14ac:dyDescent="0.25">
      <c r="A60" s="206" t="s">
        <v>411</v>
      </c>
      <c r="B60" t="s">
        <v>401</v>
      </c>
      <c r="O60" s="140" t="s">
        <v>1048</v>
      </c>
      <c r="Q60" s="140"/>
    </row>
    <row r="61" spans="1:31" x14ac:dyDescent="0.25">
      <c r="A61" s="206" t="s">
        <v>414</v>
      </c>
      <c r="B61" t="s">
        <v>402</v>
      </c>
      <c r="D61" t="s">
        <v>56</v>
      </c>
      <c r="J61" s="140">
        <v>4.2</v>
      </c>
      <c r="K61" s="140">
        <v>2.8</v>
      </c>
      <c r="L61" s="140">
        <v>4.4000000000000004</v>
      </c>
      <c r="M61" s="140">
        <v>4.5999999999999996</v>
      </c>
      <c r="N61" s="140">
        <v>1.4</v>
      </c>
      <c r="O61" s="140" t="s">
        <v>1050</v>
      </c>
      <c r="Q61" s="140" t="s">
        <v>56</v>
      </c>
      <c r="W61">
        <v>4.2</v>
      </c>
      <c r="X61" s="140">
        <v>2.8</v>
      </c>
      <c r="Y61" s="140">
        <v>4.4000000000000004</v>
      </c>
      <c r="Z61" s="140">
        <v>4.5999999999999996</v>
      </c>
      <c r="AA61" s="140">
        <v>1.4</v>
      </c>
      <c r="AB61" s="419" t="s">
        <v>2737</v>
      </c>
      <c r="AC61" s="419" t="s">
        <v>2451</v>
      </c>
      <c r="AD61" s="419" t="s">
        <v>2451</v>
      </c>
      <c r="AE61" s="419"/>
    </row>
    <row r="62" spans="1:31" x14ac:dyDescent="0.25">
      <c r="A62" s="206" t="s">
        <v>415</v>
      </c>
      <c r="B62" t="s">
        <v>84</v>
      </c>
      <c r="D62" t="s">
        <v>56</v>
      </c>
      <c r="J62" s="140">
        <v>3.4</v>
      </c>
      <c r="K62" s="140">
        <v>3.1</v>
      </c>
      <c r="L62" s="140">
        <v>4.4000000000000004</v>
      </c>
      <c r="M62" s="140">
        <v>2.9</v>
      </c>
      <c r="N62" s="140">
        <v>2.5</v>
      </c>
      <c r="O62" s="140" t="s">
        <v>1054</v>
      </c>
      <c r="Q62" s="140" t="s">
        <v>56</v>
      </c>
      <c r="W62">
        <v>3.4</v>
      </c>
      <c r="X62" s="140">
        <v>3.1</v>
      </c>
      <c r="Y62" s="140">
        <v>4.4000000000000004</v>
      </c>
      <c r="Z62" s="140">
        <v>2.9</v>
      </c>
      <c r="AA62" s="140">
        <v>2.5</v>
      </c>
      <c r="AB62" s="419" t="s">
        <v>2737</v>
      </c>
      <c r="AC62" s="419" t="s">
        <v>2451</v>
      </c>
      <c r="AD62" s="419" t="s">
        <v>2451</v>
      </c>
      <c r="AE62" s="419"/>
    </row>
    <row r="63" spans="1:31" x14ac:dyDescent="0.25">
      <c r="A63" s="206" t="s">
        <v>416</v>
      </c>
      <c r="B63" t="s">
        <v>85</v>
      </c>
      <c r="D63" t="s">
        <v>56</v>
      </c>
      <c r="J63" s="140">
        <v>4.3</v>
      </c>
      <c r="K63" s="140">
        <v>2.7</v>
      </c>
      <c r="L63" s="140">
        <v>4.7</v>
      </c>
      <c r="M63" s="140">
        <v>5.0999999999999996</v>
      </c>
      <c r="N63" s="140">
        <v>1.1000000000000001</v>
      </c>
      <c r="O63" s="140" t="s">
        <v>1055</v>
      </c>
      <c r="Q63" s="140" t="s">
        <v>56</v>
      </c>
      <c r="W63">
        <v>4.3</v>
      </c>
      <c r="X63" s="140">
        <v>2.7</v>
      </c>
      <c r="Y63" s="140">
        <v>4.7</v>
      </c>
      <c r="Z63" s="140">
        <v>5.0999999999999996</v>
      </c>
      <c r="AA63" s="140">
        <v>1.1000000000000001</v>
      </c>
      <c r="AB63" s="419" t="s">
        <v>2737</v>
      </c>
      <c r="AC63" s="419" t="s">
        <v>2451</v>
      </c>
      <c r="AD63" s="419" t="s">
        <v>2451</v>
      </c>
      <c r="AE63" s="419"/>
    </row>
    <row r="64" spans="1:31" x14ac:dyDescent="0.25">
      <c r="A64" s="206" t="s">
        <v>417</v>
      </c>
      <c r="B64" t="s">
        <v>403</v>
      </c>
      <c r="D64" t="s">
        <v>56</v>
      </c>
      <c r="J64" s="140" t="s">
        <v>73</v>
      </c>
      <c r="K64" s="140" t="s">
        <v>73</v>
      </c>
      <c r="L64" s="140">
        <v>0.6</v>
      </c>
      <c r="M64" s="140">
        <v>0.7</v>
      </c>
      <c r="N64" s="140">
        <v>0.4</v>
      </c>
      <c r="O64" s="140" t="s">
        <v>1049</v>
      </c>
      <c r="Q64" s="140" t="s">
        <v>56</v>
      </c>
      <c r="W64" t="s">
        <v>73</v>
      </c>
      <c r="X64" s="140" t="s">
        <v>73</v>
      </c>
      <c r="Y64" s="140">
        <v>0.6</v>
      </c>
      <c r="Z64" s="140">
        <v>0.7</v>
      </c>
      <c r="AA64" s="140">
        <v>0.4</v>
      </c>
      <c r="AB64" s="419" t="s">
        <v>2737</v>
      </c>
      <c r="AC64" s="419" t="s">
        <v>2451</v>
      </c>
      <c r="AD64" s="419" t="s">
        <v>2451</v>
      </c>
      <c r="AE64" s="419"/>
    </row>
    <row r="65" spans="1:31" x14ac:dyDescent="0.25">
      <c r="A65" s="206" t="s">
        <v>412</v>
      </c>
      <c r="B65" t="s">
        <v>81</v>
      </c>
      <c r="D65" t="s">
        <v>56</v>
      </c>
      <c r="J65" s="140">
        <v>100</v>
      </c>
      <c r="K65" s="140">
        <v>100</v>
      </c>
      <c r="L65" s="140">
        <v>100</v>
      </c>
      <c r="M65" s="140">
        <v>100</v>
      </c>
      <c r="N65" s="140">
        <v>100</v>
      </c>
      <c r="O65" s="140" t="s">
        <v>1051</v>
      </c>
      <c r="Q65" s="140" t="s">
        <v>56</v>
      </c>
      <c r="W65">
        <v>100</v>
      </c>
      <c r="X65" s="140">
        <v>100</v>
      </c>
      <c r="Y65" s="140">
        <v>100</v>
      </c>
      <c r="Z65" s="140">
        <v>100</v>
      </c>
      <c r="AA65" s="140">
        <v>100</v>
      </c>
      <c r="AB65" s="419" t="s">
        <v>2740</v>
      </c>
      <c r="AC65" s="419" t="s">
        <v>2736</v>
      </c>
      <c r="AD65" s="419" t="s">
        <v>2817</v>
      </c>
      <c r="AE65" s="419"/>
    </row>
    <row r="66" spans="1:31" x14ac:dyDescent="0.25">
      <c r="A66" s="206" t="s">
        <v>413</v>
      </c>
      <c r="B66" t="s">
        <v>398</v>
      </c>
      <c r="D66" t="s">
        <v>56</v>
      </c>
      <c r="J66" s="140">
        <v>98</v>
      </c>
      <c r="K66" s="140">
        <v>97</v>
      </c>
      <c r="L66" s="140">
        <v>93</v>
      </c>
      <c r="M66" s="140">
        <v>93</v>
      </c>
      <c r="N66" s="140">
        <v>91</v>
      </c>
      <c r="O66" s="140" t="s">
        <v>1052</v>
      </c>
      <c r="Q66" s="140" t="s">
        <v>56</v>
      </c>
      <c r="W66">
        <v>98</v>
      </c>
      <c r="X66" s="140">
        <v>97</v>
      </c>
      <c r="Y66" s="140">
        <v>93</v>
      </c>
      <c r="Z66" s="140">
        <v>93</v>
      </c>
      <c r="AA66" s="140">
        <v>91</v>
      </c>
      <c r="AB66" s="419" t="s">
        <v>2740</v>
      </c>
      <c r="AC66" s="419" t="s">
        <v>2736</v>
      </c>
      <c r="AD66" s="419" t="s">
        <v>2817</v>
      </c>
      <c r="AE66" s="419"/>
    </row>
    <row r="67" spans="1:31" x14ac:dyDescent="0.25">
      <c r="A67" s="206" t="s">
        <v>430</v>
      </c>
      <c r="B67" t="s">
        <v>418</v>
      </c>
      <c r="O67" s="140" t="s">
        <v>1056</v>
      </c>
      <c r="Q67" s="140"/>
      <c r="R67" s="140"/>
      <c r="S67" s="140"/>
    </row>
    <row r="68" spans="1:31" x14ac:dyDescent="0.25">
      <c r="A68" s="206" t="s">
        <v>431</v>
      </c>
      <c r="B68" t="s">
        <v>384</v>
      </c>
      <c r="D68" t="s">
        <v>56</v>
      </c>
      <c r="J68" s="140">
        <v>18</v>
      </c>
      <c r="K68" s="140">
        <v>18</v>
      </c>
      <c r="L68" s="140">
        <v>19</v>
      </c>
      <c r="M68" s="140">
        <v>20</v>
      </c>
      <c r="N68" s="140">
        <v>20</v>
      </c>
      <c r="O68" t="s">
        <v>1046</v>
      </c>
      <c r="Q68" s="140" t="s">
        <v>56</v>
      </c>
      <c r="W68">
        <v>18</v>
      </c>
      <c r="X68" s="140">
        <v>18</v>
      </c>
      <c r="Y68" s="140">
        <v>19</v>
      </c>
      <c r="Z68" s="140">
        <v>20</v>
      </c>
      <c r="AA68" s="140">
        <v>20</v>
      </c>
      <c r="AB68" s="419" t="s">
        <v>2745</v>
      </c>
      <c r="AC68" s="419" t="s">
        <v>2451</v>
      </c>
      <c r="AD68" s="419" t="s">
        <v>2815</v>
      </c>
    </row>
    <row r="69" spans="1:31" x14ac:dyDescent="0.25">
      <c r="A69" s="206" t="s">
        <v>432</v>
      </c>
      <c r="B69" t="s">
        <v>419</v>
      </c>
      <c r="D69" t="s">
        <v>56</v>
      </c>
      <c r="J69" s="140">
        <v>20</v>
      </c>
      <c r="K69" s="140">
        <v>21</v>
      </c>
      <c r="L69" s="140">
        <v>22</v>
      </c>
      <c r="M69" s="140">
        <v>22</v>
      </c>
      <c r="N69" s="140">
        <v>21</v>
      </c>
      <c r="O69" t="s">
        <v>1057</v>
      </c>
      <c r="Q69" s="140" t="s">
        <v>56</v>
      </c>
      <c r="W69">
        <v>20</v>
      </c>
      <c r="X69" s="140">
        <v>21</v>
      </c>
      <c r="Y69" s="140">
        <v>22</v>
      </c>
      <c r="Z69" s="140">
        <v>22</v>
      </c>
      <c r="AA69" s="140">
        <v>21</v>
      </c>
      <c r="AB69" s="419" t="s">
        <v>2745</v>
      </c>
      <c r="AC69" s="419" t="s">
        <v>2451</v>
      </c>
      <c r="AD69" s="419" t="s">
        <v>2815</v>
      </c>
    </row>
    <row r="70" spans="1:31" x14ac:dyDescent="0.25">
      <c r="A70" s="206" t="s">
        <v>433</v>
      </c>
      <c r="B70" t="s">
        <v>420</v>
      </c>
      <c r="D70" t="s">
        <v>56</v>
      </c>
      <c r="J70" s="140">
        <v>34</v>
      </c>
      <c r="K70" s="140">
        <v>37</v>
      </c>
      <c r="L70" s="140">
        <v>37</v>
      </c>
      <c r="M70" s="140">
        <v>39</v>
      </c>
      <c r="N70" s="140">
        <v>37</v>
      </c>
      <c r="O70" t="s">
        <v>1058</v>
      </c>
      <c r="Q70" s="140" t="s">
        <v>56</v>
      </c>
      <c r="W70">
        <v>34</v>
      </c>
      <c r="X70" s="140">
        <v>37</v>
      </c>
      <c r="Y70" s="140">
        <v>37</v>
      </c>
      <c r="Z70" s="140">
        <v>39</v>
      </c>
      <c r="AA70" s="140">
        <v>37</v>
      </c>
      <c r="AB70" s="419" t="s">
        <v>2745</v>
      </c>
      <c r="AC70" s="419" t="s">
        <v>2451</v>
      </c>
      <c r="AD70" s="419" t="s">
        <v>2815</v>
      </c>
    </row>
    <row r="71" spans="1:31" x14ac:dyDescent="0.25">
      <c r="A71" s="206" t="s">
        <v>434</v>
      </c>
      <c r="B71" t="s">
        <v>421</v>
      </c>
      <c r="D71" t="s">
        <v>56</v>
      </c>
      <c r="J71" s="140">
        <v>13</v>
      </c>
      <c r="K71" s="140">
        <v>12</v>
      </c>
      <c r="L71" s="140">
        <v>14</v>
      </c>
      <c r="M71" s="140">
        <v>14</v>
      </c>
      <c r="N71" s="140">
        <v>14</v>
      </c>
      <c r="O71" t="s">
        <v>1059</v>
      </c>
      <c r="Q71" s="140" t="s">
        <v>56</v>
      </c>
      <c r="W71">
        <v>13</v>
      </c>
      <c r="X71" s="140">
        <v>12</v>
      </c>
      <c r="Y71" s="140">
        <v>14</v>
      </c>
      <c r="Z71" s="140">
        <v>14</v>
      </c>
      <c r="AA71" s="140">
        <v>14</v>
      </c>
      <c r="AB71" s="419" t="s">
        <v>2745</v>
      </c>
      <c r="AC71" s="419" t="s">
        <v>2451</v>
      </c>
      <c r="AD71" s="419" t="s">
        <v>2815</v>
      </c>
    </row>
    <row r="72" spans="1:31" x14ac:dyDescent="0.25">
      <c r="A72" s="206" t="s">
        <v>435</v>
      </c>
      <c r="B72" t="s">
        <v>422</v>
      </c>
      <c r="D72" t="s">
        <v>56</v>
      </c>
      <c r="J72" s="140">
        <v>29</v>
      </c>
      <c r="K72" s="140">
        <v>22</v>
      </c>
      <c r="L72" s="140">
        <v>21</v>
      </c>
      <c r="M72" s="140">
        <v>30</v>
      </c>
      <c r="N72" s="140">
        <v>29</v>
      </c>
      <c r="O72" t="s">
        <v>1060</v>
      </c>
      <c r="Q72" s="140" t="s">
        <v>56</v>
      </c>
      <c r="W72">
        <v>29</v>
      </c>
      <c r="X72" s="140">
        <v>22</v>
      </c>
      <c r="Y72" s="140">
        <v>21</v>
      </c>
      <c r="Z72" s="140">
        <v>30</v>
      </c>
      <c r="AA72" s="140">
        <v>29</v>
      </c>
      <c r="AB72" s="419" t="s">
        <v>2746</v>
      </c>
      <c r="AC72" s="419" t="s">
        <v>2451</v>
      </c>
      <c r="AD72" s="419" t="s">
        <v>2816</v>
      </c>
    </row>
    <row r="73" spans="1:31" x14ac:dyDescent="0.25">
      <c r="A73" s="206" t="s">
        <v>436</v>
      </c>
      <c r="B73" t="s">
        <v>2831</v>
      </c>
      <c r="O73" t="s">
        <v>2832</v>
      </c>
    </row>
    <row r="74" spans="1:31" x14ac:dyDescent="0.25">
      <c r="A74" s="206" t="s">
        <v>437</v>
      </c>
      <c r="B74" t="s">
        <v>86</v>
      </c>
      <c r="D74" t="s">
        <v>58</v>
      </c>
      <c r="J74" s="140">
        <v>568</v>
      </c>
      <c r="K74" s="140">
        <v>595</v>
      </c>
      <c r="L74" s="140">
        <v>565</v>
      </c>
      <c r="M74" s="140">
        <v>582</v>
      </c>
      <c r="N74" s="140">
        <v>593</v>
      </c>
      <c r="O74" t="s">
        <v>1061</v>
      </c>
      <c r="Q74" s="140" t="s">
        <v>1062</v>
      </c>
      <c r="W74">
        <v>568</v>
      </c>
      <c r="X74" s="140">
        <v>595</v>
      </c>
      <c r="Y74" s="140">
        <v>565</v>
      </c>
      <c r="Z74" s="140">
        <v>582</v>
      </c>
      <c r="AA74" s="140">
        <v>593</v>
      </c>
      <c r="AB74" s="419" t="s">
        <v>2745</v>
      </c>
      <c r="AC74" s="419" t="s">
        <v>2451</v>
      </c>
      <c r="AD74" s="419" t="s">
        <v>2815</v>
      </c>
    </row>
    <row r="75" spans="1:31" x14ac:dyDescent="0.25">
      <c r="A75" s="206" t="s">
        <v>443</v>
      </c>
      <c r="B75" t="s">
        <v>84</v>
      </c>
      <c r="D75" t="s">
        <v>58</v>
      </c>
      <c r="J75" s="140">
        <v>116</v>
      </c>
      <c r="K75" s="140">
        <v>130</v>
      </c>
      <c r="L75" s="140">
        <v>123</v>
      </c>
      <c r="M75" s="140">
        <v>119</v>
      </c>
      <c r="N75" s="140">
        <v>125</v>
      </c>
      <c r="O75" t="s">
        <v>1054</v>
      </c>
      <c r="Q75" s="140" t="s">
        <v>1062</v>
      </c>
      <c r="W75">
        <v>116</v>
      </c>
      <c r="X75" s="140">
        <v>130</v>
      </c>
      <c r="Y75" s="140">
        <v>123</v>
      </c>
      <c r="Z75" s="140">
        <v>119</v>
      </c>
      <c r="AA75" s="140">
        <v>125</v>
      </c>
      <c r="AB75" s="419" t="s">
        <v>2745</v>
      </c>
      <c r="AC75" s="419" t="s">
        <v>2451</v>
      </c>
      <c r="AD75" s="419" t="s">
        <v>2815</v>
      </c>
    </row>
    <row r="76" spans="1:31" x14ac:dyDescent="0.25">
      <c r="A76" s="206" t="s">
        <v>444</v>
      </c>
      <c r="B76" t="s">
        <v>85</v>
      </c>
      <c r="D76" t="s">
        <v>58</v>
      </c>
      <c r="J76" s="140">
        <v>452</v>
      </c>
      <c r="K76" s="140">
        <v>465</v>
      </c>
      <c r="L76" s="140">
        <v>442</v>
      </c>
      <c r="M76" s="140">
        <v>463</v>
      </c>
      <c r="N76" s="140">
        <v>468</v>
      </c>
      <c r="O76" t="s">
        <v>1055</v>
      </c>
      <c r="Q76" s="140" t="s">
        <v>1062</v>
      </c>
      <c r="W76">
        <v>452</v>
      </c>
      <c r="X76" s="140">
        <v>465</v>
      </c>
      <c r="Y76" s="140">
        <v>442</v>
      </c>
      <c r="Z76" s="140">
        <v>463</v>
      </c>
      <c r="AA76" s="140">
        <v>468</v>
      </c>
      <c r="AB76" s="419" t="s">
        <v>2745</v>
      </c>
      <c r="AC76" s="419" t="s">
        <v>2451</v>
      </c>
      <c r="AD76" s="419" t="s">
        <v>2815</v>
      </c>
    </row>
    <row r="77" spans="1:31" x14ac:dyDescent="0.25">
      <c r="A77" s="206" t="s">
        <v>438</v>
      </c>
      <c r="B77" t="s">
        <v>104</v>
      </c>
      <c r="D77" t="s">
        <v>56</v>
      </c>
      <c r="J77" s="140">
        <v>22</v>
      </c>
      <c r="K77" s="140">
        <v>22</v>
      </c>
      <c r="L77" s="140">
        <v>19</v>
      </c>
      <c r="M77" s="140">
        <v>18</v>
      </c>
      <c r="N77" s="140">
        <v>17</v>
      </c>
      <c r="O77" t="s">
        <v>1063</v>
      </c>
      <c r="Q77" s="140" t="s">
        <v>56</v>
      </c>
      <c r="W77">
        <v>22</v>
      </c>
      <c r="X77" s="140">
        <v>22</v>
      </c>
      <c r="Y77" s="140">
        <v>19</v>
      </c>
      <c r="Z77" s="140">
        <v>18</v>
      </c>
      <c r="AA77" s="140">
        <v>17</v>
      </c>
      <c r="AB77" s="419" t="s">
        <v>2745</v>
      </c>
      <c r="AC77" s="419" t="s">
        <v>2451</v>
      </c>
      <c r="AD77" s="419" t="s">
        <v>2815</v>
      </c>
    </row>
    <row r="78" spans="1:31" x14ac:dyDescent="0.25">
      <c r="A78" s="206" t="s">
        <v>439</v>
      </c>
      <c r="B78" t="s">
        <v>87</v>
      </c>
      <c r="D78" t="s">
        <v>58</v>
      </c>
      <c r="J78" s="140">
        <v>1559</v>
      </c>
      <c r="K78" s="140">
        <v>1661</v>
      </c>
      <c r="L78" s="140">
        <v>1838</v>
      </c>
      <c r="M78" s="140">
        <v>2049</v>
      </c>
      <c r="N78" s="140">
        <v>2104</v>
      </c>
      <c r="O78" t="s">
        <v>1064</v>
      </c>
      <c r="Q78" s="140" t="s">
        <v>1062</v>
      </c>
      <c r="W78">
        <v>1559</v>
      </c>
      <c r="X78" s="140">
        <v>1661</v>
      </c>
      <c r="Y78" s="140">
        <v>1838</v>
      </c>
      <c r="Z78" s="140">
        <v>2049</v>
      </c>
      <c r="AA78" s="140">
        <v>2104</v>
      </c>
      <c r="AB78" s="419" t="s">
        <v>2745</v>
      </c>
      <c r="AC78" s="419" t="s">
        <v>2451</v>
      </c>
      <c r="AD78" s="419" t="s">
        <v>2815</v>
      </c>
    </row>
    <row r="79" spans="1:31" x14ac:dyDescent="0.25">
      <c r="A79" s="206" t="s">
        <v>445</v>
      </c>
      <c r="B79" t="s">
        <v>84</v>
      </c>
      <c r="D79" t="s">
        <v>58</v>
      </c>
      <c r="J79" s="140">
        <v>304</v>
      </c>
      <c r="K79" s="140">
        <v>335</v>
      </c>
      <c r="L79" s="140">
        <v>378</v>
      </c>
      <c r="M79" s="140">
        <v>440</v>
      </c>
      <c r="N79" s="140">
        <v>447</v>
      </c>
      <c r="O79" t="s">
        <v>1054</v>
      </c>
      <c r="Q79" s="140" t="s">
        <v>1062</v>
      </c>
      <c r="W79">
        <v>304</v>
      </c>
      <c r="X79" s="140">
        <v>335</v>
      </c>
      <c r="Y79" s="140">
        <v>378</v>
      </c>
      <c r="Z79" s="140">
        <v>440</v>
      </c>
      <c r="AA79" s="140">
        <v>447</v>
      </c>
      <c r="AB79" s="419" t="s">
        <v>2745</v>
      </c>
      <c r="AC79" s="419" t="s">
        <v>2451</v>
      </c>
      <c r="AD79" s="419" t="s">
        <v>2815</v>
      </c>
    </row>
    <row r="80" spans="1:31" x14ac:dyDescent="0.25">
      <c r="A80" s="206" t="s">
        <v>446</v>
      </c>
      <c r="B80" t="s">
        <v>85</v>
      </c>
      <c r="D80" t="s">
        <v>58</v>
      </c>
      <c r="J80" s="140">
        <v>1255</v>
      </c>
      <c r="K80" s="140">
        <v>1326</v>
      </c>
      <c r="L80" s="140">
        <v>1460</v>
      </c>
      <c r="M80" s="140">
        <v>1609</v>
      </c>
      <c r="N80" s="140">
        <v>1657</v>
      </c>
      <c r="O80" t="s">
        <v>1055</v>
      </c>
      <c r="Q80" s="140" t="s">
        <v>1062</v>
      </c>
      <c r="W80">
        <v>1255</v>
      </c>
      <c r="X80" s="140">
        <v>1326</v>
      </c>
      <c r="Y80" s="140">
        <v>1460</v>
      </c>
      <c r="Z80" s="140">
        <v>1609</v>
      </c>
      <c r="AA80" s="140">
        <v>1657</v>
      </c>
      <c r="AB80" s="419" t="s">
        <v>2745</v>
      </c>
      <c r="AC80" s="419" t="s">
        <v>2451</v>
      </c>
      <c r="AD80" s="419" t="s">
        <v>2815</v>
      </c>
    </row>
    <row r="81" spans="1:30" x14ac:dyDescent="0.25">
      <c r="A81" s="206" t="s">
        <v>440</v>
      </c>
      <c r="B81" t="s">
        <v>105</v>
      </c>
      <c r="D81" t="s">
        <v>56</v>
      </c>
      <c r="J81" s="140">
        <v>60</v>
      </c>
      <c r="K81" s="140">
        <v>60</v>
      </c>
      <c r="L81" s="140">
        <v>61</v>
      </c>
      <c r="M81" s="140">
        <v>62</v>
      </c>
      <c r="N81" s="140">
        <v>61</v>
      </c>
      <c r="O81" t="s">
        <v>1065</v>
      </c>
      <c r="Q81" s="140" t="s">
        <v>56</v>
      </c>
      <c r="W81">
        <v>60</v>
      </c>
      <c r="X81" s="140">
        <v>60</v>
      </c>
      <c r="Y81" s="140">
        <v>61</v>
      </c>
      <c r="Z81" s="140">
        <v>62</v>
      </c>
      <c r="AA81" s="140">
        <v>61</v>
      </c>
      <c r="AB81" s="419" t="s">
        <v>2745</v>
      </c>
      <c r="AC81" s="419" t="s">
        <v>2451</v>
      </c>
      <c r="AD81" s="419" t="s">
        <v>2815</v>
      </c>
    </row>
    <row r="82" spans="1:30" x14ac:dyDescent="0.25">
      <c r="A82" s="206" t="s">
        <v>441</v>
      </c>
      <c r="B82" t="s">
        <v>88</v>
      </c>
      <c r="D82" t="s">
        <v>58</v>
      </c>
      <c r="J82" s="140">
        <v>463</v>
      </c>
      <c r="K82" s="140">
        <v>502</v>
      </c>
      <c r="L82" s="140">
        <v>592</v>
      </c>
      <c r="M82" s="140">
        <v>661</v>
      </c>
      <c r="N82" s="140">
        <v>726</v>
      </c>
      <c r="O82" t="s">
        <v>1066</v>
      </c>
      <c r="Q82" s="140" t="s">
        <v>1062</v>
      </c>
      <c r="W82">
        <v>463</v>
      </c>
      <c r="X82" s="140">
        <v>502</v>
      </c>
      <c r="Y82" s="140">
        <v>592</v>
      </c>
      <c r="Z82" s="140">
        <v>661</v>
      </c>
      <c r="AA82" s="140">
        <v>726</v>
      </c>
      <c r="AB82" s="419" t="s">
        <v>2745</v>
      </c>
      <c r="AC82" s="419" t="s">
        <v>2451</v>
      </c>
      <c r="AD82" s="419" t="s">
        <v>2815</v>
      </c>
    </row>
    <row r="83" spans="1:30" x14ac:dyDescent="0.25">
      <c r="A83" s="206" t="s">
        <v>447</v>
      </c>
      <c r="B83" t="s">
        <v>84</v>
      </c>
      <c r="D83" t="s">
        <v>58</v>
      </c>
      <c r="J83" s="140">
        <v>59</v>
      </c>
      <c r="K83" s="140">
        <v>66</v>
      </c>
      <c r="L83" s="140">
        <v>103</v>
      </c>
      <c r="M83" s="140">
        <v>127</v>
      </c>
      <c r="N83" s="140">
        <v>133</v>
      </c>
      <c r="O83" t="s">
        <v>1054</v>
      </c>
      <c r="Q83" s="140" t="s">
        <v>1062</v>
      </c>
      <c r="W83">
        <v>59</v>
      </c>
      <c r="X83" s="140">
        <v>66</v>
      </c>
      <c r="Y83" s="140">
        <v>103</v>
      </c>
      <c r="Z83" s="140">
        <v>127</v>
      </c>
      <c r="AA83" s="140">
        <v>133</v>
      </c>
      <c r="AB83" s="419" t="s">
        <v>2745</v>
      </c>
      <c r="AC83" s="419" t="s">
        <v>2451</v>
      </c>
      <c r="AD83" s="419" t="s">
        <v>2815</v>
      </c>
    </row>
    <row r="84" spans="1:30" x14ac:dyDescent="0.25">
      <c r="A84" s="206" t="s">
        <v>448</v>
      </c>
      <c r="B84" t="s">
        <v>85</v>
      </c>
      <c r="D84" t="s">
        <v>58</v>
      </c>
      <c r="J84" s="140">
        <v>404</v>
      </c>
      <c r="K84" s="140">
        <v>436</v>
      </c>
      <c r="L84" s="140">
        <v>489</v>
      </c>
      <c r="M84" s="140">
        <v>534</v>
      </c>
      <c r="N84" s="140">
        <v>593</v>
      </c>
      <c r="O84" t="s">
        <v>1055</v>
      </c>
      <c r="Q84" s="140" t="s">
        <v>1062</v>
      </c>
      <c r="W84">
        <v>404</v>
      </c>
      <c r="X84" s="140">
        <v>436</v>
      </c>
      <c r="Y84" s="140">
        <v>489</v>
      </c>
      <c r="Z84" s="140">
        <v>534</v>
      </c>
      <c r="AA84" s="140">
        <v>593</v>
      </c>
      <c r="AB84" s="419" t="s">
        <v>2745</v>
      </c>
      <c r="AC84" s="419" t="s">
        <v>2451</v>
      </c>
      <c r="AD84" s="419" t="s">
        <v>2815</v>
      </c>
    </row>
    <row r="85" spans="1:30" x14ac:dyDescent="0.25">
      <c r="A85" s="206" t="s">
        <v>442</v>
      </c>
      <c r="B85" t="s">
        <v>106</v>
      </c>
      <c r="D85" t="s">
        <v>56</v>
      </c>
      <c r="J85" s="140">
        <v>18</v>
      </c>
      <c r="K85" s="140">
        <v>18</v>
      </c>
      <c r="L85" s="140">
        <v>20</v>
      </c>
      <c r="M85" s="140">
        <v>20</v>
      </c>
      <c r="N85" s="140">
        <v>21</v>
      </c>
      <c r="O85" t="s">
        <v>1067</v>
      </c>
      <c r="Q85" s="140" t="s">
        <v>56</v>
      </c>
      <c r="W85">
        <v>18</v>
      </c>
      <c r="X85" s="140">
        <v>18</v>
      </c>
      <c r="Y85" s="140">
        <v>20</v>
      </c>
      <c r="Z85" s="140">
        <v>20</v>
      </c>
      <c r="AA85" s="140">
        <v>21</v>
      </c>
      <c r="AB85" s="419" t="s">
        <v>2745</v>
      </c>
      <c r="AC85" s="419" t="s">
        <v>2451</v>
      </c>
      <c r="AD85" s="419" t="s">
        <v>2815</v>
      </c>
    </row>
    <row r="86" spans="1:30" x14ac:dyDescent="0.25">
      <c r="A86" s="206" t="s">
        <v>449</v>
      </c>
      <c r="B86" t="s">
        <v>1039</v>
      </c>
      <c r="K86" s="140" t="s">
        <v>84</v>
      </c>
      <c r="L86" s="140" t="s">
        <v>85</v>
      </c>
      <c r="M86" s="140" t="s">
        <v>143</v>
      </c>
      <c r="N86" s="140" t="s">
        <v>451</v>
      </c>
      <c r="O86" t="s">
        <v>1072</v>
      </c>
      <c r="X86" s="140" t="s">
        <v>1054</v>
      </c>
      <c r="Y86" s="140" t="s">
        <v>1055</v>
      </c>
      <c r="Z86" t="s">
        <v>182</v>
      </c>
      <c r="AA86" t="s">
        <v>1076</v>
      </c>
    </row>
    <row r="87" spans="1:30" x14ac:dyDescent="0.25">
      <c r="A87" s="206" t="s">
        <v>452</v>
      </c>
      <c r="B87" t="s">
        <v>195</v>
      </c>
      <c r="O87" t="s">
        <v>1075</v>
      </c>
    </row>
    <row r="88" spans="1:30" x14ac:dyDescent="0.25">
      <c r="A88" s="206" t="s">
        <v>453</v>
      </c>
      <c r="B88" t="s">
        <v>184</v>
      </c>
      <c r="D88" t="s">
        <v>58</v>
      </c>
      <c r="K88" s="140">
        <v>678</v>
      </c>
      <c r="L88" s="140">
        <v>2704</v>
      </c>
      <c r="M88" s="140">
        <v>3382</v>
      </c>
      <c r="N88" s="140">
        <v>99</v>
      </c>
      <c r="O88" t="s">
        <v>1068</v>
      </c>
      <c r="Q88" s="140" t="s">
        <v>1062</v>
      </c>
      <c r="X88" s="140">
        <v>678</v>
      </c>
      <c r="Y88" s="140">
        <v>2704</v>
      </c>
      <c r="Z88" s="140">
        <v>3382</v>
      </c>
      <c r="AA88" s="140">
        <v>99</v>
      </c>
      <c r="AB88" s="419" t="s">
        <v>2745</v>
      </c>
      <c r="AC88" s="419" t="s">
        <v>2451</v>
      </c>
      <c r="AD88" s="419" t="s">
        <v>2815</v>
      </c>
    </row>
    <row r="89" spans="1:30" x14ac:dyDescent="0.25">
      <c r="A89" s="206" t="s">
        <v>454</v>
      </c>
      <c r="B89" t="s">
        <v>185</v>
      </c>
      <c r="D89" t="s">
        <v>58</v>
      </c>
      <c r="K89" s="140">
        <v>27</v>
      </c>
      <c r="L89" s="140">
        <v>14</v>
      </c>
      <c r="M89" s="140">
        <v>41</v>
      </c>
      <c r="N89" s="140">
        <v>1</v>
      </c>
      <c r="O89" t="s">
        <v>1069</v>
      </c>
      <c r="Q89" s="140" t="s">
        <v>1062</v>
      </c>
      <c r="X89" s="140">
        <v>27</v>
      </c>
      <c r="Y89" s="140">
        <v>14</v>
      </c>
      <c r="Z89" s="140">
        <v>41</v>
      </c>
      <c r="AA89" s="140">
        <v>1</v>
      </c>
      <c r="AB89" s="419" t="s">
        <v>2745</v>
      </c>
      <c r="AC89" s="419" t="s">
        <v>2451</v>
      </c>
      <c r="AD89" s="419" t="s">
        <v>2815</v>
      </c>
    </row>
    <row r="90" spans="1:30" x14ac:dyDescent="0.25">
      <c r="A90" s="206" t="s">
        <v>455</v>
      </c>
      <c r="B90" t="s">
        <v>196</v>
      </c>
      <c r="O90" s="140" t="s">
        <v>1074</v>
      </c>
      <c r="Q90" s="140"/>
      <c r="R90" s="140"/>
    </row>
    <row r="91" spans="1:30" x14ac:dyDescent="0.25">
      <c r="A91" s="206" t="s">
        <v>456</v>
      </c>
      <c r="B91" t="s">
        <v>186</v>
      </c>
      <c r="D91" t="s">
        <v>58</v>
      </c>
      <c r="K91" s="140">
        <v>631</v>
      </c>
      <c r="L91" s="140">
        <v>2615</v>
      </c>
      <c r="M91" s="140">
        <v>3246</v>
      </c>
      <c r="N91" s="140">
        <v>95</v>
      </c>
      <c r="O91" s="140" t="s">
        <v>1070</v>
      </c>
      <c r="Q91" s="140" t="s">
        <v>1062</v>
      </c>
      <c r="X91" s="140">
        <v>631</v>
      </c>
      <c r="Y91" s="140">
        <v>2615</v>
      </c>
      <c r="Z91" s="140">
        <v>3246</v>
      </c>
      <c r="AA91" s="140">
        <v>95</v>
      </c>
      <c r="AB91" s="419" t="s">
        <v>2745</v>
      </c>
      <c r="AC91" s="419" t="s">
        <v>2451</v>
      </c>
      <c r="AD91" s="419" t="s">
        <v>2815</v>
      </c>
    </row>
    <row r="92" spans="1:30" x14ac:dyDescent="0.25">
      <c r="A92" s="206" t="s">
        <v>457</v>
      </c>
      <c r="B92" t="s">
        <v>187</v>
      </c>
      <c r="D92" t="s">
        <v>58</v>
      </c>
      <c r="K92" s="140">
        <v>74</v>
      </c>
      <c r="L92" s="140">
        <v>103</v>
      </c>
      <c r="M92" s="140">
        <v>177</v>
      </c>
      <c r="N92" s="140">
        <v>5</v>
      </c>
      <c r="O92" s="140" t="s">
        <v>1071</v>
      </c>
      <c r="Q92" s="140" t="s">
        <v>1062</v>
      </c>
      <c r="X92" s="140">
        <v>74</v>
      </c>
      <c r="Y92" s="140">
        <v>103</v>
      </c>
      <c r="Z92" s="140">
        <v>177</v>
      </c>
      <c r="AA92" s="140">
        <v>5</v>
      </c>
      <c r="AB92" s="419" t="s">
        <v>2745</v>
      </c>
      <c r="AC92" s="419" t="s">
        <v>2451</v>
      </c>
      <c r="AD92" s="419" t="s">
        <v>2815</v>
      </c>
    </row>
    <row r="93" spans="1:30" x14ac:dyDescent="0.25">
      <c r="A93" s="206" t="s">
        <v>463</v>
      </c>
      <c r="B93" t="s">
        <v>464</v>
      </c>
      <c r="O93" s="140" t="s">
        <v>1077</v>
      </c>
      <c r="Q93" s="140"/>
    </row>
    <row r="94" spans="1:30" x14ac:dyDescent="0.25">
      <c r="A94" s="206" t="s">
        <v>462</v>
      </c>
      <c r="B94" t="s">
        <v>43</v>
      </c>
      <c r="D94" t="s">
        <v>58</v>
      </c>
      <c r="J94" s="140">
        <v>11</v>
      </c>
      <c r="K94" s="140">
        <v>15</v>
      </c>
      <c r="L94" s="140">
        <v>17</v>
      </c>
      <c r="M94" s="140">
        <v>18</v>
      </c>
      <c r="N94" s="140">
        <v>23</v>
      </c>
      <c r="O94" t="s">
        <v>1078</v>
      </c>
      <c r="Q94" t="s">
        <v>1062</v>
      </c>
      <c r="W94">
        <v>11</v>
      </c>
      <c r="X94" s="140">
        <v>15</v>
      </c>
      <c r="Y94" s="140">
        <v>17</v>
      </c>
      <c r="Z94" s="140">
        <v>18</v>
      </c>
      <c r="AA94" s="140">
        <v>23</v>
      </c>
      <c r="AB94" s="419" t="s">
        <v>2745</v>
      </c>
      <c r="AC94" s="419" t="s">
        <v>2451</v>
      </c>
      <c r="AD94" s="419" t="s">
        <v>2818</v>
      </c>
    </row>
    <row r="95" spans="1:30" x14ac:dyDescent="0.25">
      <c r="A95" s="206" t="s">
        <v>458</v>
      </c>
      <c r="B95" t="s">
        <v>89</v>
      </c>
      <c r="D95" t="s">
        <v>58</v>
      </c>
      <c r="J95" s="140">
        <v>14</v>
      </c>
      <c r="K95" s="140">
        <v>20</v>
      </c>
      <c r="L95" s="140">
        <v>19</v>
      </c>
      <c r="M95" s="140">
        <v>5</v>
      </c>
      <c r="N95" s="140">
        <v>39</v>
      </c>
      <c r="O95" t="s">
        <v>1079</v>
      </c>
      <c r="Q95" t="s">
        <v>1062</v>
      </c>
      <c r="W95">
        <v>14</v>
      </c>
      <c r="X95" s="140">
        <v>20</v>
      </c>
      <c r="Y95" s="140">
        <v>19</v>
      </c>
      <c r="Z95" s="140">
        <v>5</v>
      </c>
      <c r="AA95" s="140">
        <v>39</v>
      </c>
      <c r="AB95" s="419" t="s">
        <v>2741</v>
      </c>
      <c r="AC95" s="419" t="s">
        <v>2451</v>
      </c>
      <c r="AD95" s="419" t="s">
        <v>2451</v>
      </c>
    </row>
    <row r="96" spans="1:30" x14ac:dyDescent="0.25">
      <c r="A96" s="206" t="s">
        <v>459</v>
      </c>
      <c r="B96" t="s">
        <v>46</v>
      </c>
      <c r="D96" t="s">
        <v>58</v>
      </c>
      <c r="J96" s="140">
        <v>14</v>
      </c>
      <c r="K96" s="140">
        <v>20</v>
      </c>
      <c r="L96" s="140">
        <v>19</v>
      </c>
      <c r="M96" s="140">
        <v>5</v>
      </c>
      <c r="N96" s="140">
        <v>39</v>
      </c>
      <c r="O96" t="s">
        <v>1054</v>
      </c>
      <c r="Q96" s="140" t="s">
        <v>1062</v>
      </c>
      <c r="W96">
        <v>14</v>
      </c>
      <c r="X96" s="140">
        <v>20</v>
      </c>
      <c r="Y96" s="140">
        <v>19</v>
      </c>
      <c r="Z96" s="140">
        <v>5</v>
      </c>
      <c r="AA96" s="140">
        <v>39</v>
      </c>
      <c r="AB96" s="419" t="s">
        <v>2741</v>
      </c>
      <c r="AC96" s="419" t="s">
        <v>2451</v>
      </c>
      <c r="AD96" s="419" t="s">
        <v>2451</v>
      </c>
    </row>
    <row r="97" spans="1:32" x14ac:dyDescent="0.25">
      <c r="A97" s="206" t="s">
        <v>460</v>
      </c>
      <c r="B97" t="s">
        <v>45</v>
      </c>
      <c r="D97" t="s">
        <v>58</v>
      </c>
      <c r="J97" s="140">
        <v>0</v>
      </c>
      <c r="K97" s="140">
        <v>0</v>
      </c>
      <c r="L97" s="140">
        <v>0</v>
      </c>
      <c r="M97" s="140">
        <v>0</v>
      </c>
      <c r="N97" s="140">
        <v>0</v>
      </c>
      <c r="O97" t="s">
        <v>1055</v>
      </c>
      <c r="Q97" s="140" t="s">
        <v>1062</v>
      </c>
      <c r="W97">
        <v>0</v>
      </c>
      <c r="X97" s="140">
        <v>0</v>
      </c>
      <c r="Y97" s="140">
        <v>0</v>
      </c>
      <c r="Z97" s="140">
        <v>0</v>
      </c>
      <c r="AA97" s="140">
        <v>0</v>
      </c>
      <c r="AB97" s="419" t="s">
        <v>2741</v>
      </c>
      <c r="AC97" s="419" t="s">
        <v>2451</v>
      </c>
      <c r="AD97" s="419" t="s">
        <v>2451</v>
      </c>
    </row>
    <row r="98" spans="1:32" x14ac:dyDescent="0.25">
      <c r="A98" s="206" t="s">
        <v>461</v>
      </c>
      <c r="B98" t="s">
        <v>44</v>
      </c>
      <c r="D98" t="s">
        <v>56</v>
      </c>
      <c r="J98" s="140">
        <v>100</v>
      </c>
      <c r="K98" s="140">
        <v>100</v>
      </c>
      <c r="L98" s="140">
        <v>100</v>
      </c>
      <c r="M98" s="140">
        <v>100</v>
      </c>
      <c r="N98" s="140">
        <v>100</v>
      </c>
      <c r="O98" t="s">
        <v>1080</v>
      </c>
      <c r="Q98" t="s">
        <v>56</v>
      </c>
      <c r="W98">
        <v>100</v>
      </c>
      <c r="X98" s="140">
        <v>100</v>
      </c>
      <c r="Y98" s="140">
        <v>100</v>
      </c>
      <c r="Z98" s="140">
        <v>100</v>
      </c>
      <c r="AA98" s="140">
        <v>100</v>
      </c>
      <c r="AB98" s="419" t="s">
        <v>2741</v>
      </c>
      <c r="AC98" s="419" t="s">
        <v>2451</v>
      </c>
      <c r="AD98" s="419" t="s">
        <v>2451</v>
      </c>
    </row>
    <row r="99" spans="1:32" x14ac:dyDescent="0.25">
      <c r="A99" s="206" t="s">
        <v>465</v>
      </c>
      <c r="B99" t="s">
        <v>320</v>
      </c>
      <c r="O99" t="s">
        <v>2335</v>
      </c>
    </row>
    <row r="100" spans="1:32" x14ac:dyDescent="0.25">
      <c r="A100" s="206" t="s">
        <v>466</v>
      </c>
      <c r="B100" t="s">
        <v>129</v>
      </c>
      <c r="D100" t="s">
        <v>198</v>
      </c>
      <c r="E100" s="140">
        <v>2.56</v>
      </c>
      <c r="F100" s="140">
        <v>1.92</v>
      </c>
      <c r="G100" s="140">
        <v>2.92</v>
      </c>
      <c r="H100" s="140">
        <v>2.9</v>
      </c>
      <c r="I100" s="140">
        <v>1.96</v>
      </c>
      <c r="J100" s="140">
        <v>1.58</v>
      </c>
      <c r="K100" s="140">
        <v>2.0499999999999998</v>
      </c>
      <c r="L100" s="140">
        <v>1.67</v>
      </c>
      <c r="M100" s="140">
        <v>1.89</v>
      </c>
      <c r="N100" s="140">
        <v>2.2799999999999998</v>
      </c>
      <c r="O100" t="s">
        <v>1081</v>
      </c>
      <c r="Q100" t="s">
        <v>1030</v>
      </c>
      <c r="R100">
        <v>2.56</v>
      </c>
      <c r="S100">
        <v>1.92</v>
      </c>
      <c r="T100">
        <v>2.92</v>
      </c>
      <c r="U100">
        <v>2.9</v>
      </c>
      <c r="V100">
        <v>1.96</v>
      </c>
      <c r="W100">
        <v>1.58</v>
      </c>
      <c r="X100" s="140">
        <v>2.0499999999999998</v>
      </c>
      <c r="Y100" s="140">
        <v>1.67</v>
      </c>
      <c r="Z100" s="140">
        <v>1.89</v>
      </c>
      <c r="AA100" s="140">
        <v>2.2799999999999998</v>
      </c>
      <c r="AB100" s="419" t="s">
        <v>2633</v>
      </c>
      <c r="AC100" s="419" t="s">
        <v>2451</v>
      </c>
      <c r="AD100" s="419" t="s">
        <v>2451</v>
      </c>
    </row>
    <row r="101" spans="1:32" x14ac:dyDescent="0.25">
      <c r="A101" s="206" t="s">
        <v>467</v>
      </c>
      <c r="B101" t="s">
        <v>130</v>
      </c>
      <c r="D101" t="s">
        <v>198</v>
      </c>
      <c r="E101" s="140">
        <v>4.7300000000000004</v>
      </c>
      <c r="F101" s="140">
        <v>3.48</v>
      </c>
      <c r="G101" s="140">
        <v>3.2</v>
      </c>
      <c r="H101" s="140">
        <v>2.6</v>
      </c>
      <c r="I101" s="140">
        <v>2.41</v>
      </c>
      <c r="J101" s="140">
        <v>1.74</v>
      </c>
      <c r="K101" s="140">
        <v>2.69</v>
      </c>
      <c r="L101" s="140">
        <v>2.62</v>
      </c>
      <c r="M101" s="140">
        <v>2.1</v>
      </c>
      <c r="N101" s="140">
        <v>2.89</v>
      </c>
      <c r="O101" t="s">
        <v>1082</v>
      </c>
      <c r="Q101" t="s">
        <v>1030</v>
      </c>
      <c r="R101">
        <v>4.7300000000000004</v>
      </c>
      <c r="S101">
        <v>3.48</v>
      </c>
      <c r="T101">
        <v>3.2</v>
      </c>
      <c r="U101">
        <v>2.6</v>
      </c>
      <c r="V101">
        <v>2.41</v>
      </c>
      <c r="W101">
        <v>1.74</v>
      </c>
      <c r="X101" s="140">
        <v>2.69</v>
      </c>
      <c r="Y101" s="140">
        <v>2.62</v>
      </c>
      <c r="Z101" s="140">
        <v>2.1</v>
      </c>
      <c r="AA101" s="140">
        <v>2.89</v>
      </c>
      <c r="AB101" s="419" t="s">
        <v>2633</v>
      </c>
      <c r="AC101" s="419" t="s">
        <v>2451</v>
      </c>
      <c r="AD101" s="419" t="s">
        <v>2451</v>
      </c>
    </row>
    <row r="102" spans="1:32" x14ac:dyDescent="0.25">
      <c r="A102" s="206" t="s">
        <v>468</v>
      </c>
      <c r="B102" t="s">
        <v>197</v>
      </c>
      <c r="O102" t="s">
        <v>1083</v>
      </c>
    </row>
    <row r="103" spans="1:32" x14ac:dyDescent="0.25">
      <c r="A103" s="206" t="s">
        <v>478</v>
      </c>
      <c r="B103" t="s">
        <v>355</v>
      </c>
      <c r="O103" t="s">
        <v>1092</v>
      </c>
    </row>
    <row r="104" spans="1:32" x14ac:dyDescent="0.25">
      <c r="A104" s="206" t="s">
        <v>479</v>
      </c>
      <c r="B104" t="s">
        <v>469</v>
      </c>
      <c r="D104" t="s">
        <v>58</v>
      </c>
      <c r="E104" s="140" t="s">
        <v>73</v>
      </c>
      <c r="F104" s="140" t="s">
        <v>73</v>
      </c>
      <c r="G104" s="140" t="s">
        <v>73</v>
      </c>
      <c r="H104" s="140" t="s">
        <v>73</v>
      </c>
      <c r="I104" s="140" t="s">
        <v>73</v>
      </c>
      <c r="J104" s="140">
        <v>10453</v>
      </c>
      <c r="K104" s="140">
        <v>7593</v>
      </c>
      <c r="L104" s="140">
        <v>7396</v>
      </c>
      <c r="M104" s="140">
        <v>9237</v>
      </c>
      <c r="N104" s="140">
        <v>9372</v>
      </c>
      <c r="O104" s="140" t="s">
        <v>1094</v>
      </c>
      <c r="Q104" s="140" t="s">
        <v>1062</v>
      </c>
      <c r="R104" t="s">
        <v>73</v>
      </c>
      <c r="S104" t="s">
        <v>73</v>
      </c>
      <c r="T104" t="s">
        <v>73</v>
      </c>
      <c r="U104" t="s">
        <v>73</v>
      </c>
      <c r="V104" t="s">
        <v>73</v>
      </c>
      <c r="W104">
        <v>10453</v>
      </c>
      <c r="X104" s="140">
        <v>7593</v>
      </c>
      <c r="Y104" s="140">
        <v>7396</v>
      </c>
      <c r="Z104" s="140">
        <v>9237</v>
      </c>
      <c r="AA104" s="140">
        <v>9372</v>
      </c>
      <c r="AB104" s="419" t="s">
        <v>2451</v>
      </c>
      <c r="AC104" s="419" t="s">
        <v>2451</v>
      </c>
      <c r="AD104" s="419" t="s">
        <v>2451</v>
      </c>
      <c r="AE104" s="419" t="s">
        <v>2451</v>
      </c>
      <c r="AF104" s="421" t="s">
        <v>2749</v>
      </c>
    </row>
    <row r="105" spans="1:32" x14ac:dyDescent="0.25">
      <c r="A105" s="206" t="s">
        <v>480</v>
      </c>
      <c r="B105" t="s">
        <v>471</v>
      </c>
      <c r="D105" t="s">
        <v>58</v>
      </c>
      <c r="E105" s="140" t="s">
        <v>73</v>
      </c>
      <c r="F105" s="140" t="s">
        <v>73</v>
      </c>
      <c r="G105" s="140" t="s">
        <v>73</v>
      </c>
      <c r="H105" s="140" t="s">
        <v>73</v>
      </c>
      <c r="I105" s="140" t="s">
        <v>73</v>
      </c>
      <c r="J105" s="140" t="s">
        <v>73</v>
      </c>
      <c r="K105" s="140">
        <v>79</v>
      </c>
      <c r="L105" s="140">
        <v>49</v>
      </c>
      <c r="M105" s="140">
        <v>78</v>
      </c>
      <c r="N105" s="140">
        <v>110</v>
      </c>
      <c r="O105" s="140" t="s">
        <v>1096</v>
      </c>
      <c r="Q105" s="140" t="s">
        <v>1029</v>
      </c>
      <c r="R105" t="s">
        <v>73</v>
      </c>
      <c r="S105" t="s">
        <v>73</v>
      </c>
      <c r="T105" t="s">
        <v>73</v>
      </c>
      <c r="U105" t="s">
        <v>73</v>
      </c>
      <c r="V105" t="s">
        <v>73</v>
      </c>
      <c r="W105" t="s">
        <v>73</v>
      </c>
      <c r="X105" s="140">
        <v>79</v>
      </c>
      <c r="Y105" s="140">
        <v>49</v>
      </c>
      <c r="Z105" s="140">
        <v>78</v>
      </c>
      <c r="AA105" s="140">
        <v>110</v>
      </c>
      <c r="AB105" s="419" t="s">
        <v>2748</v>
      </c>
      <c r="AC105" s="419" t="s">
        <v>2451</v>
      </c>
      <c r="AD105" s="419" t="s">
        <v>2451</v>
      </c>
    </row>
    <row r="106" spans="1:32" x14ac:dyDescent="0.25">
      <c r="A106" s="206" t="s">
        <v>481</v>
      </c>
      <c r="B106" t="s">
        <v>474</v>
      </c>
      <c r="D106" t="s">
        <v>178</v>
      </c>
      <c r="E106" s="140">
        <v>700</v>
      </c>
      <c r="F106" s="140">
        <v>678</v>
      </c>
      <c r="G106" s="140">
        <v>866</v>
      </c>
      <c r="H106" s="140">
        <v>1474</v>
      </c>
      <c r="I106" s="140">
        <v>1494</v>
      </c>
      <c r="J106" s="140">
        <v>1215</v>
      </c>
      <c r="K106" s="140">
        <v>1131</v>
      </c>
      <c r="L106" s="140">
        <v>1129</v>
      </c>
      <c r="M106" s="140">
        <v>1458</v>
      </c>
      <c r="N106" s="140">
        <v>1105</v>
      </c>
      <c r="O106" s="140" t="s">
        <v>1095</v>
      </c>
      <c r="Q106" s="140" t="s">
        <v>1091</v>
      </c>
      <c r="R106">
        <v>700</v>
      </c>
      <c r="S106">
        <v>678</v>
      </c>
      <c r="T106">
        <v>866</v>
      </c>
      <c r="U106">
        <v>1474</v>
      </c>
      <c r="V106">
        <v>1494</v>
      </c>
      <c r="W106">
        <v>1215</v>
      </c>
      <c r="X106" s="140">
        <v>1131</v>
      </c>
      <c r="Y106" s="140">
        <v>1129</v>
      </c>
      <c r="Z106" s="140">
        <v>1458</v>
      </c>
      <c r="AA106" s="140">
        <v>1105</v>
      </c>
      <c r="AB106" s="419" t="s">
        <v>2801</v>
      </c>
      <c r="AC106" s="419" t="s">
        <v>2451</v>
      </c>
      <c r="AD106" s="419" t="s">
        <v>2451</v>
      </c>
    </row>
    <row r="107" spans="1:32" x14ac:dyDescent="0.25">
      <c r="A107" s="206" t="s">
        <v>482</v>
      </c>
      <c r="B107" t="s">
        <v>472</v>
      </c>
      <c r="O107" s="140" t="s">
        <v>1093</v>
      </c>
      <c r="Q107" s="140"/>
    </row>
    <row r="108" spans="1:32" x14ac:dyDescent="0.25">
      <c r="A108" s="206" t="s">
        <v>483</v>
      </c>
      <c r="B108" t="s">
        <v>469</v>
      </c>
      <c r="D108" t="s">
        <v>58</v>
      </c>
      <c r="J108" s="140">
        <v>2963</v>
      </c>
      <c r="K108" s="140">
        <v>2551</v>
      </c>
      <c r="L108" s="140">
        <v>2793</v>
      </c>
      <c r="M108" s="140">
        <v>2856</v>
      </c>
      <c r="N108" s="140">
        <v>3083</v>
      </c>
      <c r="O108" s="140" t="s">
        <v>1094</v>
      </c>
      <c r="Q108" s="140" t="s">
        <v>1062</v>
      </c>
      <c r="W108">
        <v>2963</v>
      </c>
      <c r="X108" s="140">
        <v>2551</v>
      </c>
      <c r="Y108" s="140">
        <v>2793</v>
      </c>
      <c r="Z108" s="140">
        <v>2856</v>
      </c>
      <c r="AA108" s="140">
        <v>3083</v>
      </c>
      <c r="AB108" s="419" t="s">
        <v>2451</v>
      </c>
      <c r="AC108" s="419" t="s">
        <v>2734</v>
      </c>
      <c r="AD108" s="419" t="s">
        <v>2451</v>
      </c>
    </row>
    <row r="109" spans="1:32" x14ac:dyDescent="0.25">
      <c r="A109" s="206" t="s">
        <v>484</v>
      </c>
      <c r="B109" t="s">
        <v>471</v>
      </c>
      <c r="D109" t="s">
        <v>58</v>
      </c>
      <c r="J109" s="140" t="s">
        <v>73</v>
      </c>
      <c r="K109" s="140">
        <v>74</v>
      </c>
      <c r="L109" s="140">
        <v>74</v>
      </c>
      <c r="M109" s="140">
        <v>95</v>
      </c>
      <c r="N109" s="140">
        <v>100</v>
      </c>
      <c r="O109" s="140" t="s">
        <v>1096</v>
      </c>
      <c r="Q109" s="140" t="s">
        <v>1029</v>
      </c>
      <c r="W109" t="s">
        <v>73</v>
      </c>
      <c r="X109" s="140">
        <v>74</v>
      </c>
      <c r="Y109" s="140">
        <v>74</v>
      </c>
      <c r="Z109" s="140">
        <v>95</v>
      </c>
      <c r="AA109" s="140">
        <v>100</v>
      </c>
      <c r="AB109" s="419" t="s">
        <v>2748</v>
      </c>
      <c r="AC109" s="419" t="s">
        <v>2451</v>
      </c>
      <c r="AD109" s="419" t="s">
        <v>2451</v>
      </c>
    </row>
    <row r="110" spans="1:32" x14ac:dyDescent="0.25">
      <c r="A110" s="206" t="s">
        <v>485</v>
      </c>
      <c r="B110" t="s">
        <v>189</v>
      </c>
      <c r="O110" s="140" t="s">
        <v>1084</v>
      </c>
      <c r="Q110" s="140"/>
    </row>
    <row r="111" spans="1:32" x14ac:dyDescent="0.25">
      <c r="A111" s="206" t="s">
        <v>490</v>
      </c>
      <c r="B111" t="s">
        <v>84</v>
      </c>
      <c r="D111" t="s">
        <v>58</v>
      </c>
      <c r="J111" s="140" t="s">
        <v>73</v>
      </c>
      <c r="K111" s="140">
        <v>46</v>
      </c>
      <c r="L111" s="140">
        <v>44</v>
      </c>
      <c r="M111" s="140">
        <v>49</v>
      </c>
      <c r="N111" s="140">
        <v>49</v>
      </c>
      <c r="O111" s="140" t="s">
        <v>1054</v>
      </c>
      <c r="Q111" s="140" t="s">
        <v>1029</v>
      </c>
      <c r="W111" t="s">
        <v>73</v>
      </c>
      <c r="X111" s="140">
        <v>46</v>
      </c>
      <c r="Y111" s="140">
        <v>44</v>
      </c>
      <c r="Z111" s="140">
        <v>49</v>
      </c>
      <c r="AA111" s="140">
        <v>49</v>
      </c>
      <c r="AB111" s="419" t="s">
        <v>2748</v>
      </c>
      <c r="AC111" s="419" t="s">
        <v>2451</v>
      </c>
      <c r="AD111" s="419" t="s">
        <v>2451</v>
      </c>
    </row>
    <row r="112" spans="1:32" x14ac:dyDescent="0.25">
      <c r="A112" s="206" t="s">
        <v>491</v>
      </c>
      <c r="B112" t="s">
        <v>85</v>
      </c>
      <c r="D112" t="s">
        <v>58</v>
      </c>
      <c r="J112" s="140" t="s">
        <v>73</v>
      </c>
      <c r="K112" s="140">
        <v>79</v>
      </c>
      <c r="L112" s="140">
        <v>80</v>
      </c>
      <c r="M112" s="140">
        <v>107</v>
      </c>
      <c r="N112" s="140">
        <v>112</v>
      </c>
      <c r="O112" s="140" t="s">
        <v>1055</v>
      </c>
      <c r="Q112" s="140" t="s">
        <v>1029</v>
      </c>
      <c r="W112" t="s">
        <v>73</v>
      </c>
      <c r="X112" s="140">
        <v>79</v>
      </c>
      <c r="Y112" s="140">
        <v>80</v>
      </c>
      <c r="Z112" s="140">
        <v>107</v>
      </c>
      <c r="AA112" s="140">
        <v>112</v>
      </c>
      <c r="AB112" s="419" t="s">
        <v>2748</v>
      </c>
      <c r="AC112" s="419" t="s">
        <v>2451</v>
      </c>
      <c r="AD112" s="419" t="s">
        <v>2451</v>
      </c>
    </row>
    <row r="113" spans="1:30" x14ac:dyDescent="0.25">
      <c r="A113" s="206" t="s">
        <v>486</v>
      </c>
      <c r="B113" t="s">
        <v>190</v>
      </c>
      <c r="O113" s="140" t="s">
        <v>1085</v>
      </c>
      <c r="Q113" s="140"/>
    </row>
    <row r="114" spans="1:30" x14ac:dyDescent="0.25">
      <c r="A114" s="206" t="s">
        <v>492</v>
      </c>
      <c r="B114" t="s">
        <v>191</v>
      </c>
      <c r="D114" t="s">
        <v>58</v>
      </c>
      <c r="J114" s="140" t="s">
        <v>73</v>
      </c>
      <c r="K114" s="140">
        <v>79</v>
      </c>
      <c r="L114" s="140">
        <v>136</v>
      </c>
      <c r="M114" s="140">
        <v>111</v>
      </c>
      <c r="N114" s="140">
        <v>113</v>
      </c>
      <c r="O114" s="140" t="s">
        <v>1086</v>
      </c>
      <c r="Q114" s="140" t="s">
        <v>1029</v>
      </c>
      <c r="W114" t="s">
        <v>73</v>
      </c>
      <c r="X114" s="140">
        <v>79</v>
      </c>
      <c r="Y114" s="140">
        <v>136</v>
      </c>
      <c r="Z114" s="140">
        <v>111</v>
      </c>
      <c r="AA114" s="140">
        <v>113</v>
      </c>
      <c r="AB114" s="419" t="s">
        <v>2748</v>
      </c>
      <c r="AC114" s="419" t="s">
        <v>2451</v>
      </c>
      <c r="AD114" s="419" t="s">
        <v>2451</v>
      </c>
    </row>
    <row r="115" spans="1:30" x14ac:dyDescent="0.25">
      <c r="A115" s="206" t="s">
        <v>493</v>
      </c>
      <c r="B115" t="s">
        <v>128</v>
      </c>
      <c r="D115" t="s">
        <v>58</v>
      </c>
      <c r="J115" s="140" t="s">
        <v>73</v>
      </c>
      <c r="K115" s="140">
        <v>68</v>
      </c>
      <c r="L115" s="140">
        <v>78</v>
      </c>
      <c r="M115" s="140">
        <v>81</v>
      </c>
      <c r="N115" s="140">
        <v>83</v>
      </c>
      <c r="O115" s="140" t="s">
        <v>1087</v>
      </c>
      <c r="Q115" s="140" t="s">
        <v>1029</v>
      </c>
      <c r="W115" t="s">
        <v>73</v>
      </c>
      <c r="X115" s="140">
        <v>68</v>
      </c>
      <c r="Y115" s="140">
        <v>78</v>
      </c>
      <c r="Z115" s="140">
        <v>81</v>
      </c>
      <c r="AA115" s="140">
        <v>83</v>
      </c>
      <c r="AB115" s="419" t="s">
        <v>2748</v>
      </c>
      <c r="AC115" s="419" t="s">
        <v>2451</v>
      </c>
      <c r="AD115" s="419" t="s">
        <v>2451</v>
      </c>
    </row>
    <row r="116" spans="1:30" x14ac:dyDescent="0.25">
      <c r="A116" s="206" t="s">
        <v>494</v>
      </c>
      <c r="B116" t="s">
        <v>114</v>
      </c>
      <c r="D116" t="s">
        <v>58</v>
      </c>
      <c r="J116" s="140" t="s">
        <v>73</v>
      </c>
      <c r="K116" s="140">
        <v>74</v>
      </c>
      <c r="L116" s="140">
        <v>66</v>
      </c>
      <c r="M116" s="140">
        <v>97</v>
      </c>
      <c r="N116" s="140">
        <v>103</v>
      </c>
      <c r="O116" s="140" t="s">
        <v>1088</v>
      </c>
      <c r="Q116" s="140" t="s">
        <v>1029</v>
      </c>
      <c r="W116" t="s">
        <v>73</v>
      </c>
      <c r="X116" s="140">
        <v>74</v>
      </c>
      <c r="Y116" s="140">
        <v>66</v>
      </c>
      <c r="Z116" s="140">
        <v>97</v>
      </c>
      <c r="AA116" s="140">
        <v>103</v>
      </c>
      <c r="AB116" s="419" t="s">
        <v>2748</v>
      </c>
      <c r="AC116" s="419" t="s">
        <v>2451</v>
      </c>
      <c r="AD116" s="419" t="s">
        <v>2451</v>
      </c>
    </row>
    <row r="117" spans="1:30" x14ac:dyDescent="0.25">
      <c r="A117" s="206" t="s">
        <v>487</v>
      </c>
      <c r="B117" t="s">
        <v>473</v>
      </c>
      <c r="O117" s="140" t="s">
        <v>1097</v>
      </c>
      <c r="Q117" s="140"/>
    </row>
    <row r="118" spans="1:30" x14ac:dyDescent="0.25">
      <c r="A118" s="206" t="s">
        <v>495</v>
      </c>
      <c r="B118" t="s">
        <v>475</v>
      </c>
      <c r="D118" t="s">
        <v>58</v>
      </c>
      <c r="J118" s="140" t="s">
        <v>73</v>
      </c>
      <c r="K118" s="140">
        <v>74</v>
      </c>
      <c r="L118" s="140">
        <v>71</v>
      </c>
      <c r="M118" s="140">
        <v>49</v>
      </c>
      <c r="N118" s="140">
        <v>63</v>
      </c>
      <c r="O118" s="140" t="s">
        <v>1396</v>
      </c>
      <c r="Q118" s="140" t="s">
        <v>1029</v>
      </c>
      <c r="W118" t="s">
        <v>73</v>
      </c>
      <c r="X118" s="140">
        <v>74</v>
      </c>
      <c r="Y118" s="140">
        <v>71</v>
      </c>
      <c r="Z118" s="140">
        <v>49</v>
      </c>
      <c r="AA118" s="140">
        <v>63</v>
      </c>
      <c r="AB118" s="419" t="s">
        <v>2747</v>
      </c>
      <c r="AC118" s="419" t="s">
        <v>2734</v>
      </c>
      <c r="AD118" s="419" t="s">
        <v>2819</v>
      </c>
    </row>
    <row r="119" spans="1:30" x14ac:dyDescent="0.25">
      <c r="A119" s="206" t="s">
        <v>496</v>
      </c>
      <c r="B119" t="s">
        <v>148</v>
      </c>
      <c r="D119" t="s">
        <v>58</v>
      </c>
      <c r="J119" s="140" t="s">
        <v>73</v>
      </c>
      <c r="K119" s="140">
        <v>13</v>
      </c>
      <c r="L119" s="140">
        <v>43</v>
      </c>
      <c r="M119" s="140">
        <v>49</v>
      </c>
      <c r="N119" s="140">
        <v>37</v>
      </c>
      <c r="O119" s="140" t="s">
        <v>1089</v>
      </c>
      <c r="Q119" s="140" t="s">
        <v>1029</v>
      </c>
      <c r="W119" t="s">
        <v>73</v>
      </c>
      <c r="X119" s="140">
        <v>13</v>
      </c>
      <c r="Y119" s="140">
        <v>43</v>
      </c>
      <c r="Z119" s="140">
        <v>49</v>
      </c>
      <c r="AA119" s="140">
        <v>37</v>
      </c>
      <c r="AB119" s="419" t="s">
        <v>2748</v>
      </c>
      <c r="AC119" s="419" t="s">
        <v>2734</v>
      </c>
      <c r="AD119" s="419" t="s">
        <v>2451</v>
      </c>
    </row>
    <row r="120" spans="1:30" x14ac:dyDescent="0.25">
      <c r="A120" s="206" t="s">
        <v>488</v>
      </c>
      <c r="B120" t="s">
        <v>474</v>
      </c>
      <c r="D120" t="s">
        <v>178</v>
      </c>
      <c r="J120" s="140">
        <v>221</v>
      </c>
      <c r="K120" s="140">
        <v>139</v>
      </c>
      <c r="L120" s="140">
        <v>176</v>
      </c>
      <c r="M120" s="140">
        <v>198</v>
      </c>
      <c r="N120" s="140">
        <v>202</v>
      </c>
      <c r="O120" s="140" t="s">
        <v>1095</v>
      </c>
      <c r="Q120" s="140" t="s">
        <v>1091</v>
      </c>
      <c r="W120">
        <v>221</v>
      </c>
      <c r="X120" s="140">
        <v>139</v>
      </c>
      <c r="Y120" s="140">
        <v>176</v>
      </c>
      <c r="Z120" s="140">
        <v>198</v>
      </c>
      <c r="AA120" s="140">
        <v>202</v>
      </c>
      <c r="AB120" s="419" t="s">
        <v>2801</v>
      </c>
      <c r="AC120" s="419" t="s">
        <v>2451</v>
      </c>
      <c r="AD120" s="419" t="s">
        <v>2451</v>
      </c>
    </row>
    <row r="121" spans="1:30" x14ac:dyDescent="0.25">
      <c r="A121" s="206" t="s">
        <v>489</v>
      </c>
      <c r="B121" t="s">
        <v>147</v>
      </c>
      <c r="D121" t="s">
        <v>179</v>
      </c>
      <c r="J121" s="140">
        <v>75</v>
      </c>
      <c r="K121" s="140">
        <v>54</v>
      </c>
      <c r="L121" s="140">
        <v>63</v>
      </c>
      <c r="M121" s="140">
        <v>62</v>
      </c>
      <c r="N121" s="140">
        <v>63</v>
      </c>
      <c r="O121" s="140" t="s">
        <v>1090</v>
      </c>
      <c r="Q121" s="140" t="s">
        <v>179</v>
      </c>
      <c r="W121">
        <v>75</v>
      </c>
      <c r="X121" s="140">
        <v>54</v>
      </c>
      <c r="Y121" s="140">
        <v>63</v>
      </c>
      <c r="Z121" s="140">
        <v>62</v>
      </c>
      <c r="AA121" s="140">
        <v>63</v>
      </c>
      <c r="AB121" s="419" t="s">
        <v>2801</v>
      </c>
      <c r="AC121" s="419" t="s">
        <v>2451</v>
      </c>
      <c r="AD121" s="419" t="s">
        <v>2451</v>
      </c>
    </row>
    <row r="122" spans="1:30" x14ac:dyDescent="0.25">
      <c r="A122" s="206" t="s">
        <v>497</v>
      </c>
      <c r="B122" t="s">
        <v>84</v>
      </c>
      <c r="D122" t="s">
        <v>179</v>
      </c>
      <c r="J122" s="140" t="s">
        <v>73</v>
      </c>
      <c r="K122" s="140">
        <v>67</v>
      </c>
      <c r="L122" s="140">
        <v>79</v>
      </c>
      <c r="M122" s="140">
        <v>53</v>
      </c>
      <c r="N122" s="140">
        <v>55</v>
      </c>
      <c r="O122" s="140" t="s">
        <v>1054</v>
      </c>
      <c r="Q122" s="140" t="s">
        <v>179</v>
      </c>
      <c r="W122" t="s">
        <v>73</v>
      </c>
      <c r="X122" s="140">
        <v>67</v>
      </c>
      <c r="Y122" s="140">
        <v>79</v>
      </c>
      <c r="Z122" s="140">
        <v>53</v>
      </c>
      <c r="AA122" s="140">
        <v>55</v>
      </c>
      <c r="AB122" s="419" t="s">
        <v>2801</v>
      </c>
      <c r="AC122" s="419" t="s">
        <v>2451</v>
      </c>
      <c r="AD122" s="419" t="s">
        <v>2451</v>
      </c>
    </row>
    <row r="123" spans="1:30" x14ac:dyDescent="0.25">
      <c r="A123" s="206" t="s">
        <v>498</v>
      </c>
      <c r="B123" t="s">
        <v>85</v>
      </c>
      <c r="D123" t="s">
        <v>179</v>
      </c>
      <c r="J123" s="140" t="s">
        <v>73</v>
      </c>
      <c r="K123" s="140">
        <v>52</v>
      </c>
      <c r="L123" s="140">
        <v>60</v>
      </c>
      <c r="M123" s="140">
        <v>64</v>
      </c>
      <c r="N123" s="140">
        <v>65</v>
      </c>
      <c r="O123" s="140" t="s">
        <v>1055</v>
      </c>
      <c r="Q123" s="140" t="s">
        <v>179</v>
      </c>
      <c r="W123" t="s">
        <v>73</v>
      </c>
      <c r="X123" s="140">
        <v>52</v>
      </c>
      <c r="Y123" s="140">
        <v>60</v>
      </c>
      <c r="Z123" s="140">
        <v>64</v>
      </c>
      <c r="AA123" s="140">
        <v>65</v>
      </c>
      <c r="AB123" s="419" t="s">
        <v>2801</v>
      </c>
      <c r="AC123" s="419" t="s">
        <v>2451</v>
      </c>
      <c r="AD123" s="419" t="s">
        <v>2451</v>
      </c>
    </row>
    <row r="124" spans="1:30" x14ac:dyDescent="0.25">
      <c r="A124" s="206" t="s">
        <v>499</v>
      </c>
      <c r="B124" t="s">
        <v>232</v>
      </c>
      <c r="O124" t="s">
        <v>1098</v>
      </c>
    </row>
    <row r="125" spans="1:30" x14ac:dyDescent="0.25">
      <c r="A125" s="206" t="s">
        <v>501</v>
      </c>
      <c r="B125" t="s">
        <v>500</v>
      </c>
      <c r="D125" t="s">
        <v>58</v>
      </c>
      <c r="E125" s="140">
        <v>1386</v>
      </c>
      <c r="F125" s="140">
        <v>814</v>
      </c>
      <c r="G125" s="140">
        <v>1269</v>
      </c>
      <c r="H125" s="140">
        <v>1001</v>
      </c>
      <c r="I125" s="140">
        <v>1458</v>
      </c>
      <c r="J125" s="140">
        <v>1149</v>
      </c>
      <c r="K125" s="140">
        <v>1092</v>
      </c>
      <c r="L125" s="140">
        <v>1773</v>
      </c>
      <c r="M125" s="140">
        <v>1629</v>
      </c>
      <c r="N125" s="140">
        <v>2244</v>
      </c>
      <c r="O125" t="s">
        <v>1108</v>
      </c>
      <c r="Q125" t="s">
        <v>1029</v>
      </c>
      <c r="R125">
        <v>1386</v>
      </c>
      <c r="S125">
        <v>814</v>
      </c>
      <c r="T125">
        <v>1269</v>
      </c>
      <c r="U125">
        <v>1001</v>
      </c>
      <c r="V125">
        <v>1458</v>
      </c>
      <c r="W125">
        <v>1149</v>
      </c>
      <c r="X125" s="140">
        <v>1092</v>
      </c>
      <c r="Y125" s="140">
        <v>1773</v>
      </c>
      <c r="Z125" s="140">
        <v>1629</v>
      </c>
      <c r="AA125" s="140">
        <v>2244</v>
      </c>
      <c r="AB125" s="419" t="s">
        <v>2750</v>
      </c>
      <c r="AC125" s="419" t="s">
        <v>2751</v>
      </c>
      <c r="AD125" s="419" t="s">
        <v>2829</v>
      </c>
    </row>
    <row r="126" spans="1:30" x14ac:dyDescent="0.25">
      <c r="A126" s="206" t="s">
        <v>503</v>
      </c>
      <c r="B126" t="s">
        <v>502</v>
      </c>
      <c r="D126" t="s">
        <v>58</v>
      </c>
      <c r="J126" s="140">
        <v>200</v>
      </c>
      <c r="K126" s="140">
        <v>144</v>
      </c>
      <c r="L126" s="140">
        <v>153</v>
      </c>
      <c r="M126" s="140">
        <v>142</v>
      </c>
      <c r="N126" s="140">
        <v>332</v>
      </c>
      <c r="O126" s="140" t="s">
        <v>1109</v>
      </c>
      <c r="Q126" s="140" t="s">
        <v>1029</v>
      </c>
      <c r="W126">
        <v>200</v>
      </c>
      <c r="X126" s="140">
        <v>144</v>
      </c>
      <c r="Y126" s="140">
        <v>153</v>
      </c>
      <c r="Z126" s="140">
        <v>142</v>
      </c>
      <c r="AA126" s="140">
        <v>332</v>
      </c>
      <c r="AB126" s="419" t="s">
        <v>2750</v>
      </c>
      <c r="AC126" s="419" t="s">
        <v>2751</v>
      </c>
      <c r="AD126" s="419" t="s">
        <v>2829</v>
      </c>
    </row>
    <row r="127" spans="1:30" x14ac:dyDescent="0.25">
      <c r="A127" s="206" t="s">
        <v>504</v>
      </c>
      <c r="B127" t="s">
        <v>272</v>
      </c>
      <c r="D127" s="140" t="s">
        <v>58</v>
      </c>
      <c r="J127" s="140">
        <v>40</v>
      </c>
      <c r="K127" s="140">
        <v>27</v>
      </c>
      <c r="L127" s="140">
        <v>46</v>
      </c>
      <c r="M127" s="140">
        <v>25</v>
      </c>
      <c r="N127" s="140">
        <v>88</v>
      </c>
      <c r="O127" s="140" t="s">
        <v>1099</v>
      </c>
      <c r="Q127" s="140" t="s">
        <v>1029</v>
      </c>
      <c r="W127">
        <v>40</v>
      </c>
      <c r="X127" s="140">
        <v>27</v>
      </c>
      <c r="Y127" s="140">
        <v>46</v>
      </c>
      <c r="Z127" s="140">
        <v>25</v>
      </c>
      <c r="AA127" s="140">
        <v>88</v>
      </c>
      <c r="AB127" s="419" t="s">
        <v>2750</v>
      </c>
      <c r="AC127" s="419" t="s">
        <v>2751</v>
      </c>
      <c r="AD127" s="419" t="s">
        <v>2829</v>
      </c>
    </row>
    <row r="128" spans="1:30" x14ac:dyDescent="0.25">
      <c r="A128" s="206" t="s">
        <v>505</v>
      </c>
      <c r="B128" t="s">
        <v>133</v>
      </c>
      <c r="D128" t="s">
        <v>58</v>
      </c>
      <c r="J128" s="140">
        <v>26</v>
      </c>
      <c r="K128" s="140">
        <v>23</v>
      </c>
      <c r="L128" s="140">
        <v>19</v>
      </c>
      <c r="M128" s="140">
        <v>29</v>
      </c>
      <c r="N128" s="140">
        <v>82</v>
      </c>
      <c r="O128" s="140" t="s">
        <v>1100</v>
      </c>
      <c r="Q128" s="140" t="s">
        <v>1029</v>
      </c>
      <c r="W128">
        <v>26</v>
      </c>
      <c r="X128" s="140">
        <v>23</v>
      </c>
      <c r="Y128" s="140">
        <v>19</v>
      </c>
      <c r="Z128" s="140">
        <v>29</v>
      </c>
      <c r="AA128" s="140">
        <v>82</v>
      </c>
      <c r="AB128" s="419" t="s">
        <v>2750</v>
      </c>
      <c r="AC128" s="419" t="s">
        <v>2751</v>
      </c>
      <c r="AD128" s="419" t="s">
        <v>2829</v>
      </c>
    </row>
    <row r="129" spans="1:30" x14ac:dyDescent="0.25">
      <c r="A129" s="206" t="s">
        <v>506</v>
      </c>
      <c r="B129" t="s">
        <v>132</v>
      </c>
      <c r="D129" t="s">
        <v>58</v>
      </c>
      <c r="J129" s="140">
        <v>77</v>
      </c>
      <c r="K129" s="140">
        <v>50</v>
      </c>
      <c r="L129" s="140">
        <v>41</v>
      </c>
      <c r="M129" s="140">
        <v>36</v>
      </c>
      <c r="N129" s="140">
        <v>76</v>
      </c>
      <c r="O129" s="140" t="s">
        <v>1104</v>
      </c>
      <c r="Q129" s="140" t="s">
        <v>1029</v>
      </c>
      <c r="W129">
        <v>77</v>
      </c>
      <c r="X129" s="140">
        <v>50</v>
      </c>
      <c r="Y129" s="140">
        <v>41</v>
      </c>
      <c r="Z129" s="140">
        <v>36</v>
      </c>
      <c r="AA129" s="140">
        <v>76</v>
      </c>
      <c r="AB129" s="419" t="s">
        <v>2750</v>
      </c>
      <c r="AC129" s="419" t="s">
        <v>2751</v>
      </c>
      <c r="AD129" s="419" t="s">
        <v>2829</v>
      </c>
    </row>
    <row r="130" spans="1:30" x14ac:dyDescent="0.25">
      <c r="A130" s="206" t="s">
        <v>507</v>
      </c>
      <c r="B130" t="s">
        <v>131</v>
      </c>
      <c r="D130" t="s">
        <v>58</v>
      </c>
      <c r="J130" s="140">
        <v>5</v>
      </c>
      <c r="K130" s="140">
        <v>10</v>
      </c>
      <c r="L130" s="140">
        <v>15</v>
      </c>
      <c r="M130" s="140">
        <v>18</v>
      </c>
      <c r="N130" s="140">
        <v>56</v>
      </c>
      <c r="O130" s="140" t="s">
        <v>1101</v>
      </c>
      <c r="Q130" s="140" t="s">
        <v>1029</v>
      </c>
      <c r="W130">
        <v>5</v>
      </c>
      <c r="X130" s="140">
        <v>10</v>
      </c>
      <c r="Y130" s="140">
        <v>15</v>
      </c>
      <c r="Z130" s="140">
        <v>18</v>
      </c>
      <c r="AA130" s="140">
        <v>56</v>
      </c>
      <c r="AB130" s="419" t="s">
        <v>2750</v>
      </c>
      <c r="AC130" s="419" t="s">
        <v>2751</v>
      </c>
      <c r="AD130" s="419" t="s">
        <v>2829</v>
      </c>
    </row>
    <row r="131" spans="1:30" x14ac:dyDescent="0.25">
      <c r="A131" s="206" t="s">
        <v>508</v>
      </c>
      <c r="B131" t="s">
        <v>273</v>
      </c>
      <c r="D131" t="s">
        <v>58</v>
      </c>
      <c r="J131" s="140">
        <v>0</v>
      </c>
      <c r="K131" s="140">
        <v>2</v>
      </c>
      <c r="L131" s="140">
        <v>9</v>
      </c>
      <c r="M131" s="140">
        <v>10</v>
      </c>
      <c r="N131" s="140">
        <v>9</v>
      </c>
      <c r="O131" s="140" t="s">
        <v>1106</v>
      </c>
      <c r="Q131" s="140" t="s">
        <v>1029</v>
      </c>
      <c r="W131">
        <v>0</v>
      </c>
      <c r="X131" s="140">
        <v>2</v>
      </c>
      <c r="Y131" s="140">
        <v>9</v>
      </c>
      <c r="Z131" s="140">
        <v>10</v>
      </c>
      <c r="AA131" s="140">
        <v>9</v>
      </c>
      <c r="AB131" s="419" t="s">
        <v>2750</v>
      </c>
      <c r="AC131" s="419" t="s">
        <v>2751</v>
      </c>
      <c r="AD131" s="419" t="s">
        <v>2829</v>
      </c>
    </row>
    <row r="132" spans="1:30" x14ac:dyDescent="0.25">
      <c r="A132" s="206" t="s">
        <v>509</v>
      </c>
      <c r="B132" t="s">
        <v>134</v>
      </c>
      <c r="D132" t="s">
        <v>58</v>
      </c>
      <c r="J132" s="140">
        <v>15</v>
      </c>
      <c r="K132" s="140">
        <v>19</v>
      </c>
      <c r="L132" s="140">
        <v>1</v>
      </c>
      <c r="M132" s="140">
        <v>0</v>
      </c>
      <c r="N132" s="140">
        <v>8</v>
      </c>
      <c r="O132" s="140" t="s">
        <v>1102</v>
      </c>
      <c r="Q132" s="140" t="s">
        <v>1029</v>
      </c>
      <c r="W132">
        <v>15</v>
      </c>
      <c r="X132" s="140">
        <v>19</v>
      </c>
      <c r="Y132" s="140">
        <v>1</v>
      </c>
      <c r="Z132" s="140">
        <v>0</v>
      </c>
      <c r="AA132" s="140">
        <v>8</v>
      </c>
      <c r="AB132" s="419" t="s">
        <v>2750</v>
      </c>
      <c r="AC132" s="419" t="s">
        <v>2751</v>
      </c>
      <c r="AD132" s="419" t="s">
        <v>2829</v>
      </c>
    </row>
    <row r="133" spans="1:30" x14ac:dyDescent="0.25">
      <c r="A133" s="206" t="s">
        <v>510</v>
      </c>
      <c r="B133" t="s">
        <v>230</v>
      </c>
      <c r="D133" t="s">
        <v>58</v>
      </c>
      <c r="J133" s="140">
        <v>17</v>
      </c>
      <c r="K133" s="140">
        <v>4</v>
      </c>
      <c r="L133" s="140">
        <v>1</v>
      </c>
      <c r="M133" s="140">
        <v>2</v>
      </c>
      <c r="N133" s="140">
        <v>3</v>
      </c>
      <c r="O133" s="140" t="s">
        <v>1103</v>
      </c>
      <c r="Q133" s="140" t="s">
        <v>1029</v>
      </c>
      <c r="W133">
        <v>17</v>
      </c>
      <c r="X133" s="140">
        <v>4</v>
      </c>
      <c r="Y133" s="140">
        <v>1</v>
      </c>
      <c r="Z133" s="140">
        <v>2</v>
      </c>
      <c r="AA133" s="140">
        <v>3</v>
      </c>
      <c r="AB133" s="419" t="s">
        <v>2750</v>
      </c>
      <c r="AC133" s="419" t="s">
        <v>2751</v>
      </c>
      <c r="AD133" s="419" t="s">
        <v>2829</v>
      </c>
    </row>
    <row r="134" spans="1:30" x14ac:dyDescent="0.25">
      <c r="A134" s="206" t="s">
        <v>511</v>
      </c>
      <c r="B134" t="s">
        <v>231</v>
      </c>
      <c r="D134" t="s">
        <v>58</v>
      </c>
      <c r="J134" s="140">
        <v>0</v>
      </c>
      <c r="K134" s="140">
        <v>4</v>
      </c>
      <c r="L134" s="140">
        <v>2</v>
      </c>
      <c r="M134" s="140">
        <v>7</v>
      </c>
      <c r="N134" s="140">
        <v>3</v>
      </c>
      <c r="O134" s="140" t="s">
        <v>1105</v>
      </c>
      <c r="Q134" s="140" t="s">
        <v>1029</v>
      </c>
      <c r="W134">
        <v>0</v>
      </c>
      <c r="X134" s="140">
        <v>4</v>
      </c>
      <c r="Y134" s="140">
        <v>2</v>
      </c>
      <c r="Z134" s="140">
        <v>7</v>
      </c>
      <c r="AA134" s="140">
        <v>3</v>
      </c>
      <c r="AB134" s="419" t="s">
        <v>2750</v>
      </c>
      <c r="AC134" s="419" t="s">
        <v>2751</v>
      </c>
      <c r="AD134" s="419" t="s">
        <v>2829</v>
      </c>
    </row>
    <row r="135" spans="1:30" x14ac:dyDescent="0.25">
      <c r="A135" s="206" t="s">
        <v>512</v>
      </c>
      <c r="B135" t="s">
        <v>120</v>
      </c>
      <c r="D135" t="s">
        <v>58</v>
      </c>
      <c r="J135" s="140">
        <v>20</v>
      </c>
      <c r="K135" s="140">
        <v>5</v>
      </c>
      <c r="L135" s="140">
        <v>19</v>
      </c>
      <c r="M135" s="140">
        <v>15</v>
      </c>
      <c r="N135" s="140">
        <v>7</v>
      </c>
      <c r="O135" s="140" t="s">
        <v>181</v>
      </c>
      <c r="Q135" s="140" t="s">
        <v>1029</v>
      </c>
      <c r="W135">
        <v>20</v>
      </c>
      <c r="X135" s="140">
        <v>5</v>
      </c>
      <c r="Y135" s="140">
        <v>19</v>
      </c>
      <c r="Z135" s="140">
        <v>15</v>
      </c>
      <c r="AA135" s="140">
        <v>7</v>
      </c>
      <c r="AB135" s="419" t="s">
        <v>2750</v>
      </c>
      <c r="AC135" s="419" t="s">
        <v>2751</v>
      </c>
      <c r="AD135" s="419" t="s">
        <v>2829</v>
      </c>
    </row>
    <row r="136" spans="1:30" x14ac:dyDescent="0.25">
      <c r="A136" s="206" t="s">
        <v>513</v>
      </c>
      <c r="B136" t="s">
        <v>183</v>
      </c>
      <c r="D136" t="s">
        <v>56</v>
      </c>
      <c r="J136" s="140">
        <v>100</v>
      </c>
      <c r="K136" s="140">
        <v>100</v>
      </c>
      <c r="L136" s="140">
        <v>100</v>
      </c>
      <c r="M136" s="140">
        <v>100</v>
      </c>
      <c r="N136" s="140">
        <v>100</v>
      </c>
      <c r="O136" s="140" t="s">
        <v>1107</v>
      </c>
      <c r="Q136" s="140" t="s">
        <v>56</v>
      </c>
      <c r="W136">
        <v>100</v>
      </c>
      <c r="X136" s="140">
        <v>100</v>
      </c>
      <c r="Y136" s="140">
        <v>100</v>
      </c>
      <c r="Z136" s="140">
        <v>100</v>
      </c>
      <c r="AA136" s="140">
        <v>100</v>
      </c>
      <c r="AB136" s="419" t="s">
        <v>2750</v>
      </c>
      <c r="AC136" s="419" t="s">
        <v>2751</v>
      </c>
      <c r="AD136" s="419" t="s">
        <v>2829</v>
      </c>
    </row>
    <row r="137" spans="1:30" x14ac:dyDescent="0.25">
      <c r="A137" s="206" t="s">
        <v>995</v>
      </c>
      <c r="B137" t="s">
        <v>386</v>
      </c>
      <c r="O137" s="140" t="s">
        <v>1120</v>
      </c>
      <c r="Q137" s="140"/>
    </row>
    <row r="138" spans="1:30" x14ac:dyDescent="0.25">
      <c r="A138" s="206" t="s">
        <v>996</v>
      </c>
      <c r="B138" t="s">
        <v>425</v>
      </c>
      <c r="O138" s="140" t="s">
        <v>1121</v>
      </c>
      <c r="Q138" s="140"/>
    </row>
    <row r="139" spans="1:30" x14ac:dyDescent="0.25">
      <c r="A139" s="206" t="s">
        <v>997</v>
      </c>
      <c r="B139" t="s">
        <v>423</v>
      </c>
      <c r="O139" s="140" t="s">
        <v>1110</v>
      </c>
      <c r="Q139" s="140"/>
    </row>
    <row r="140" spans="1:30" x14ac:dyDescent="0.25">
      <c r="A140" s="206" t="s">
        <v>998</v>
      </c>
      <c r="B140" t="s">
        <v>424</v>
      </c>
      <c r="O140" s="140" t="s">
        <v>1111</v>
      </c>
      <c r="Q140" s="140"/>
    </row>
    <row r="141" spans="1:30" x14ac:dyDescent="0.25">
      <c r="A141" s="206" t="s">
        <v>999</v>
      </c>
      <c r="B141" t="s">
        <v>426</v>
      </c>
      <c r="O141" s="140" t="s">
        <v>1112</v>
      </c>
      <c r="Q141" s="140"/>
    </row>
    <row r="142" spans="1:30" x14ac:dyDescent="0.25">
      <c r="A142" s="206" t="s">
        <v>1000</v>
      </c>
      <c r="B142" t="s">
        <v>427</v>
      </c>
      <c r="O142" s="140" t="s">
        <v>1113</v>
      </c>
      <c r="Q142" s="140"/>
    </row>
    <row r="143" spans="1:30" x14ac:dyDescent="0.25">
      <c r="A143" s="206" t="s">
        <v>1001</v>
      </c>
      <c r="B143" t="s">
        <v>428</v>
      </c>
      <c r="O143" s="140" t="s">
        <v>1114</v>
      </c>
      <c r="Q143" s="140"/>
    </row>
    <row r="144" spans="1:30" x14ac:dyDescent="0.25">
      <c r="A144" s="206" t="s">
        <v>1002</v>
      </c>
      <c r="B144" t="s">
        <v>429</v>
      </c>
      <c r="O144" s="140" t="s">
        <v>1115</v>
      </c>
      <c r="Q144" s="140"/>
    </row>
    <row r="145" spans="1:32" x14ac:dyDescent="0.25">
      <c r="A145" s="206" t="s">
        <v>1003</v>
      </c>
      <c r="B145" t="s">
        <v>450</v>
      </c>
      <c r="O145" s="140" t="s">
        <v>1119</v>
      </c>
      <c r="Q145" s="140"/>
    </row>
    <row r="146" spans="1:32" x14ac:dyDescent="0.25">
      <c r="A146" s="206" t="s">
        <v>1004</v>
      </c>
      <c r="B146" t="s">
        <v>470</v>
      </c>
      <c r="O146" s="140" t="s">
        <v>1116</v>
      </c>
      <c r="Q146" s="140"/>
    </row>
    <row r="147" spans="1:32" x14ac:dyDescent="0.25">
      <c r="A147" s="206" t="s">
        <v>1005</v>
      </c>
      <c r="B147" t="s">
        <v>476</v>
      </c>
      <c r="O147" s="140" t="s">
        <v>1118</v>
      </c>
      <c r="Q147" s="140"/>
    </row>
    <row r="148" spans="1:32" x14ac:dyDescent="0.25">
      <c r="A148" s="206" t="s">
        <v>1006</v>
      </c>
      <c r="B148" t="s">
        <v>477</v>
      </c>
      <c r="O148" s="140" t="s">
        <v>1117</v>
      </c>
    </row>
    <row r="149" spans="1:32" s="140" customFormat="1" x14ac:dyDescent="0.25">
      <c r="A149" s="206" t="s">
        <v>514</v>
      </c>
      <c r="B149" s="140" t="s">
        <v>253</v>
      </c>
      <c r="O149" s="140" t="s">
        <v>1397</v>
      </c>
    </row>
    <row r="150" spans="1:32" x14ac:dyDescent="0.25">
      <c r="A150" s="206" t="s">
        <v>515</v>
      </c>
      <c r="B150" t="s">
        <v>117</v>
      </c>
      <c r="D150" s="140"/>
      <c r="H150"/>
      <c r="O150" t="s">
        <v>1126</v>
      </c>
    </row>
    <row r="151" spans="1:32" x14ac:dyDescent="0.25">
      <c r="A151" s="206" t="s">
        <v>517</v>
      </c>
      <c r="B151" t="s">
        <v>516</v>
      </c>
      <c r="D151" s="140"/>
      <c r="H151"/>
      <c r="O151" t="s">
        <v>1133</v>
      </c>
    </row>
    <row r="152" spans="1:32" x14ac:dyDescent="0.25">
      <c r="A152" s="206" t="s">
        <v>525</v>
      </c>
      <c r="B152" t="s">
        <v>518</v>
      </c>
      <c r="D152" s="140" t="s">
        <v>1469</v>
      </c>
      <c r="H152"/>
      <c r="J152" s="140">
        <v>19672</v>
      </c>
      <c r="K152" s="140">
        <v>16276</v>
      </c>
      <c r="L152" s="140">
        <v>16217</v>
      </c>
      <c r="M152" s="140">
        <v>15382</v>
      </c>
      <c r="N152" s="140">
        <v>13611</v>
      </c>
      <c r="O152" t="s">
        <v>1134</v>
      </c>
      <c r="Q152" t="s">
        <v>1122</v>
      </c>
      <c r="W152">
        <v>19672</v>
      </c>
      <c r="X152" s="140">
        <v>16276</v>
      </c>
      <c r="Y152" s="140">
        <v>16217</v>
      </c>
      <c r="Z152" s="140">
        <v>15382</v>
      </c>
      <c r="AA152" s="140">
        <v>13611</v>
      </c>
      <c r="AB152" s="419" t="s">
        <v>2753</v>
      </c>
      <c r="AC152" s="419" t="s">
        <v>2752</v>
      </c>
      <c r="AD152" s="419" t="s">
        <v>2451</v>
      </c>
    </row>
    <row r="153" spans="1:32" x14ac:dyDescent="0.25">
      <c r="A153" s="206" t="s">
        <v>534</v>
      </c>
      <c r="B153" t="s">
        <v>333</v>
      </c>
      <c r="D153" s="140" t="s">
        <v>1469</v>
      </c>
      <c r="E153" s="140">
        <v>12246</v>
      </c>
      <c r="F153" s="140">
        <v>11714</v>
      </c>
      <c r="G153" s="140">
        <v>14779</v>
      </c>
      <c r="H153">
        <v>5623</v>
      </c>
      <c r="I153" s="140">
        <v>6606.43</v>
      </c>
      <c r="J153" s="140">
        <v>4918.53</v>
      </c>
      <c r="K153" s="140">
        <v>3483.569</v>
      </c>
      <c r="L153" s="140">
        <v>3480.1636879999992</v>
      </c>
      <c r="M153" s="140">
        <v>3344</v>
      </c>
      <c r="N153" s="140">
        <v>3282</v>
      </c>
      <c r="O153" s="140" t="s">
        <v>1135</v>
      </c>
      <c r="Q153" s="140" t="s">
        <v>1122</v>
      </c>
      <c r="R153">
        <v>12246</v>
      </c>
      <c r="S153">
        <v>11714</v>
      </c>
      <c r="T153">
        <v>14779</v>
      </c>
      <c r="U153">
        <v>5623</v>
      </c>
      <c r="V153">
        <v>6606.43</v>
      </c>
      <c r="W153">
        <v>4918.53</v>
      </c>
      <c r="X153" s="140">
        <v>3483.569</v>
      </c>
      <c r="Y153" s="140">
        <v>3480.1636879999992</v>
      </c>
      <c r="Z153" s="140">
        <v>3344</v>
      </c>
      <c r="AA153" s="140">
        <v>3282</v>
      </c>
      <c r="AB153" s="419" t="s">
        <v>2753</v>
      </c>
      <c r="AC153" s="419" t="s">
        <v>2752</v>
      </c>
      <c r="AD153" s="419" t="s">
        <v>2806</v>
      </c>
    </row>
    <row r="154" spans="1:32" x14ac:dyDescent="0.25">
      <c r="A154" s="206" t="s">
        <v>536</v>
      </c>
      <c r="B154" t="s">
        <v>50</v>
      </c>
      <c r="D154" s="140" t="s">
        <v>1469</v>
      </c>
      <c r="E154" s="140">
        <v>9331</v>
      </c>
      <c r="F154" s="140">
        <v>9235</v>
      </c>
      <c r="G154" s="140">
        <v>8284</v>
      </c>
      <c r="H154">
        <v>1328</v>
      </c>
      <c r="I154" s="140">
        <v>1394.67</v>
      </c>
      <c r="J154" s="140">
        <v>1694.6699999999996</v>
      </c>
      <c r="K154" s="140">
        <v>1284.6120000000001</v>
      </c>
      <c r="L154" s="140">
        <v>1451.5230000000001</v>
      </c>
      <c r="M154" s="140">
        <v>1756</v>
      </c>
      <c r="N154" s="140">
        <v>1573</v>
      </c>
      <c r="O154" s="140" t="s">
        <v>164</v>
      </c>
      <c r="Q154" s="140" t="s">
        <v>1122</v>
      </c>
      <c r="R154">
        <v>9331</v>
      </c>
      <c r="S154">
        <v>9235</v>
      </c>
      <c r="T154">
        <v>8284</v>
      </c>
      <c r="U154">
        <v>1328</v>
      </c>
      <c r="V154">
        <v>1394.67</v>
      </c>
      <c r="W154">
        <v>1694.6699999999996</v>
      </c>
      <c r="X154" s="140">
        <v>1284.6120000000001</v>
      </c>
      <c r="Y154" s="140">
        <v>1451.5230000000001</v>
      </c>
      <c r="Z154" s="140">
        <v>1756</v>
      </c>
      <c r="AA154" s="140">
        <v>1573</v>
      </c>
      <c r="AB154" s="419" t="s">
        <v>2753</v>
      </c>
      <c r="AC154" s="419" t="s">
        <v>2752</v>
      </c>
      <c r="AD154" s="419" t="s">
        <v>2806</v>
      </c>
    </row>
    <row r="155" spans="1:32" x14ac:dyDescent="0.25">
      <c r="A155" s="206" t="s">
        <v>537</v>
      </c>
      <c r="B155" t="s">
        <v>51</v>
      </c>
      <c r="D155" s="140" t="s">
        <v>1469</v>
      </c>
      <c r="E155" s="140">
        <v>2915</v>
      </c>
      <c r="F155" s="140">
        <v>2479</v>
      </c>
      <c r="G155" s="140">
        <v>5779</v>
      </c>
      <c r="H155">
        <v>3771</v>
      </c>
      <c r="I155" s="140">
        <v>4736.29</v>
      </c>
      <c r="J155" s="140">
        <v>2236.145</v>
      </c>
      <c r="K155" s="140">
        <v>1467.058</v>
      </c>
      <c r="L155" s="140">
        <v>1028.2330000000002</v>
      </c>
      <c r="M155" s="140">
        <v>845</v>
      </c>
      <c r="N155" s="140">
        <v>816</v>
      </c>
      <c r="O155" s="140" t="s">
        <v>165</v>
      </c>
      <c r="Q155" s="140" t="s">
        <v>1122</v>
      </c>
      <c r="R155">
        <v>2915</v>
      </c>
      <c r="S155">
        <v>2479</v>
      </c>
      <c r="T155">
        <v>5779</v>
      </c>
      <c r="U155">
        <v>3771</v>
      </c>
      <c r="V155">
        <v>4736.29</v>
      </c>
      <c r="W155">
        <v>2236.145</v>
      </c>
      <c r="X155" s="140">
        <v>1467.058</v>
      </c>
      <c r="Y155" s="140">
        <v>1028.2330000000002</v>
      </c>
      <c r="Z155" s="140">
        <v>845</v>
      </c>
      <c r="AA155" s="140">
        <v>816</v>
      </c>
      <c r="AB155" s="419" t="s">
        <v>2753</v>
      </c>
      <c r="AC155" s="419" t="s">
        <v>2752</v>
      </c>
      <c r="AD155" s="419" t="s">
        <v>2806</v>
      </c>
    </row>
    <row r="156" spans="1:32" x14ac:dyDescent="0.25">
      <c r="A156" s="206" t="s">
        <v>538</v>
      </c>
      <c r="B156" t="s">
        <v>52</v>
      </c>
      <c r="D156" s="140" t="s">
        <v>1469</v>
      </c>
      <c r="E156" s="140" t="s">
        <v>73</v>
      </c>
      <c r="F156" s="140" t="s">
        <v>73</v>
      </c>
      <c r="G156" s="140">
        <v>716</v>
      </c>
      <c r="H156">
        <v>524</v>
      </c>
      <c r="I156" s="140">
        <v>475.47</v>
      </c>
      <c r="J156" s="140">
        <v>987.71499999999992</v>
      </c>
      <c r="K156" s="140">
        <v>731.899</v>
      </c>
      <c r="L156" s="140">
        <v>1000.3630000000001</v>
      </c>
      <c r="M156" s="140">
        <v>743</v>
      </c>
      <c r="N156" s="140">
        <v>893</v>
      </c>
      <c r="O156" s="140" t="s">
        <v>1127</v>
      </c>
      <c r="Q156" s="140" t="s">
        <v>1122</v>
      </c>
      <c r="R156" t="s">
        <v>73</v>
      </c>
      <c r="S156" t="s">
        <v>73</v>
      </c>
      <c r="T156">
        <v>716</v>
      </c>
      <c r="U156">
        <v>524</v>
      </c>
      <c r="V156">
        <v>475.47</v>
      </c>
      <c r="W156">
        <v>987.71499999999992</v>
      </c>
      <c r="X156" s="140">
        <v>731.899</v>
      </c>
      <c r="Y156" s="140">
        <v>1000.3630000000001</v>
      </c>
      <c r="Z156" s="140">
        <v>743</v>
      </c>
      <c r="AA156" s="140">
        <v>893</v>
      </c>
      <c r="AB156" s="419" t="s">
        <v>2753</v>
      </c>
      <c r="AC156" s="419" t="s">
        <v>2752</v>
      </c>
      <c r="AD156" s="419" t="s">
        <v>2806</v>
      </c>
    </row>
    <row r="157" spans="1:32" x14ac:dyDescent="0.25">
      <c r="A157" s="206" t="s">
        <v>535</v>
      </c>
      <c r="B157" t="s">
        <v>519</v>
      </c>
      <c r="D157" s="140" t="s">
        <v>1469</v>
      </c>
      <c r="H157"/>
      <c r="J157" s="140">
        <v>14753</v>
      </c>
      <c r="K157" s="140">
        <v>12792</v>
      </c>
      <c r="L157" s="140">
        <v>12737</v>
      </c>
      <c r="M157" s="140">
        <v>12038</v>
      </c>
      <c r="N157" s="140">
        <v>10329</v>
      </c>
      <c r="O157" t="s">
        <v>1136</v>
      </c>
      <c r="Q157" s="140" t="s">
        <v>1122</v>
      </c>
      <c r="W157">
        <v>14753</v>
      </c>
      <c r="X157" s="140">
        <v>12792</v>
      </c>
      <c r="Y157" s="140">
        <v>12737</v>
      </c>
      <c r="Z157" s="140">
        <v>12038</v>
      </c>
      <c r="AA157" s="140">
        <v>10329</v>
      </c>
      <c r="AB157" s="419" t="s">
        <v>2753</v>
      </c>
      <c r="AC157" s="419" t="s">
        <v>2752</v>
      </c>
      <c r="AD157" s="419" t="s">
        <v>2807</v>
      </c>
      <c r="AF157" s="426" t="s">
        <v>2808</v>
      </c>
    </row>
    <row r="158" spans="1:32" x14ac:dyDescent="0.25">
      <c r="A158" s="206" t="s">
        <v>526</v>
      </c>
      <c r="B158" t="s">
        <v>520</v>
      </c>
      <c r="D158" s="140" t="s">
        <v>1469</v>
      </c>
      <c r="E158" s="140">
        <v>12246</v>
      </c>
      <c r="F158" s="140">
        <v>11713</v>
      </c>
      <c r="G158" s="140">
        <v>14477</v>
      </c>
      <c r="H158">
        <v>34657</v>
      </c>
      <c r="I158" s="140">
        <v>39419</v>
      </c>
      <c r="J158" s="140">
        <v>37194.071000000004</v>
      </c>
      <c r="K158" s="140">
        <v>33089.800320000002</v>
      </c>
      <c r="L158" s="140">
        <v>35115.786000000015</v>
      </c>
      <c r="M158" s="140">
        <v>37786</v>
      </c>
      <c r="N158" s="140">
        <v>49181</v>
      </c>
      <c r="O158" s="140" t="s">
        <v>1140</v>
      </c>
      <c r="Q158" s="140" t="s">
        <v>1122</v>
      </c>
      <c r="R158">
        <v>12246</v>
      </c>
      <c r="S158">
        <v>11713</v>
      </c>
      <c r="T158">
        <v>14477</v>
      </c>
      <c r="U158">
        <v>34657</v>
      </c>
      <c r="V158">
        <v>39419</v>
      </c>
      <c r="W158">
        <v>37194.071000000004</v>
      </c>
      <c r="X158" s="140">
        <v>33089.800320000002</v>
      </c>
      <c r="Y158" s="140">
        <v>35115.786000000015</v>
      </c>
      <c r="Z158" s="140">
        <v>37786</v>
      </c>
      <c r="AA158" s="140">
        <v>49181</v>
      </c>
      <c r="AB158" s="419" t="s">
        <v>2754</v>
      </c>
      <c r="AC158" s="419" t="s">
        <v>2752</v>
      </c>
      <c r="AD158" s="419" t="s">
        <v>2810</v>
      </c>
    </row>
    <row r="159" spans="1:32" x14ac:dyDescent="0.25">
      <c r="A159" s="206" t="s">
        <v>539</v>
      </c>
      <c r="B159" t="s">
        <v>521</v>
      </c>
      <c r="D159" s="140" t="s">
        <v>1469</v>
      </c>
      <c r="E159" s="140">
        <v>12246</v>
      </c>
      <c r="F159" s="140">
        <v>11714</v>
      </c>
      <c r="G159" s="140">
        <v>14779</v>
      </c>
      <c r="H159">
        <v>5623</v>
      </c>
      <c r="I159" s="140">
        <v>6606.43</v>
      </c>
      <c r="J159" s="140">
        <v>4918.53</v>
      </c>
      <c r="K159" s="140">
        <v>3483.569</v>
      </c>
      <c r="L159" s="140">
        <v>3480.1636879999992</v>
      </c>
      <c r="M159" s="140">
        <v>3344</v>
      </c>
      <c r="N159" s="140">
        <v>3282</v>
      </c>
      <c r="O159" s="140" t="s">
        <v>1141</v>
      </c>
      <c r="Q159" s="140" t="s">
        <v>1122</v>
      </c>
      <c r="R159">
        <v>12246</v>
      </c>
      <c r="S159">
        <v>11714</v>
      </c>
      <c r="T159">
        <v>14779</v>
      </c>
      <c r="U159">
        <v>5623</v>
      </c>
      <c r="V159">
        <v>6606.43</v>
      </c>
      <c r="W159">
        <v>4918.53</v>
      </c>
      <c r="X159" s="140">
        <v>3483.569</v>
      </c>
      <c r="Y159" s="140">
        <v>3480.1636879999992</v>
      </c>
      <c r="Z159" s="140">
        <v>3344</v>
      </c>
      <c r="AA159" s="140">
        <v>3282</v>
      </c>
      <c r="AB159" s="419" t="s">
        <v>2754</v>
      </c>
      <c r="AC159" s="419" t="s">
        <v>2752</v>
      </c>
      <c r="AD159" s="419" t="s">
        <v>2810</v>
      </c>
    </row>
    <row r="160" spans="1:32" x14ac:dyDescent="0.25">
      <c r="A160" s="206" t="s">
        <v>540</v>
      </c>
      <c r="B160" t="s">
        <v>144</v>
      </c>
      <c r="D160" s="140" t="s">
        <v>1469</v>
      </c>
      <c r="E160" s="140">
        <v>6482</v>
      </c>
      <c r="F160" s="140">
        <v>7670</v>
      </c>
      <c r="G160" s="140">
        <v>14645</v>
      </c>
      <c r="H160">
        <v>29034</v>
      </c>
      <c r="I160" s="140">
        <v>32813</v>
      </c>
      <c r="J160" s="140">
        <v>32275.541000000001</v>
      </c>
      <c r="K160" s="140">
        <v>29606.231319999999</v>
      </c>
      <c r="L160" s="140">
        <v>31635.666999999998</v>
      </c>
      <c r="M160" s="140">
        <v>34442</v>
      </c>
      <c r="N160" s="140">
        <v>45898</v>
      </c>
      <c r="O160" s="140" t="s">
        <v>1128</v>
      </c>
      <c r="Q160" s="140" t="s">
        <v>1122</v>
      </c>
      <c r="R160">
        <v>6482</v>
      </c>
      <c r="S160">
        <v>7670</v>
      </c>
      <c r="T160">
        <v>14645</v>
      </c>
      <c r="U160">
        <v>29034</v>
      </c>
      <c r="V160">
        <v>32813</v>
      </c>
      <c r="W160">
        <v>32275.541000000001</v>
      </c>
      <c r="X160" s="140">
        <v>29606.231319999999</v>
      </c>
      <c r="Y160" s="140">
        <v>31635.666999999998</v>
      </c>
      <c r="Z160" s="140">
        <v>34442</v>
      </c>
      <c r="AA160" s="140">
        <v>45898</v>
      </c>
      <c r="AB160" s="419" t="s">
        <v>2754</v>
      </c>
      <c r="AC160" s="419" t="s">
        <v>2752</v>
      </c>
      <c r="AD160" s="419" t="s">
        <v>2810</v>
      </c>
      <c r="AF160" s="426"/>
    </row>
    <row r="161" spans="1:32" x14ac:dyDescent="0.25">
      <c r="A161" s="206" t="s">
        <v>541</v>
      </c>
      <c r="B161" t="s">
        <v>70</v>
      </c>
      <c r="D161" s="140" t="s">
        <v>1469</v>
      </c>
      <c r="E161" s="140" t="s">
        <v>73</v>
      </c>
      <c r="F161" s="140" t="s">
        <v>73</v>
      </c>
      <c r="G161" s="140" t="s">
        <v>73</v>
      </c>
      <c r="H161">
        <v>26407</v>
      </c>
      <c r="I161" s="140">
        <v>28317</v>
      </c>
      <c r="J161" s="140">
        <v>28222.095000000001</v>
      </c>
      <c r="K161" s="140">
        <v>26965.356</v>
      </c>
      <c r="L161" s="140">
        <v>27742.506000000001</v>
      </c>
      <c r="M161" s="140">
        <v>30691</v>
      </c>
      <c r="N161" s="140">
        <v>41987</v>
      </c>
      <c r="O161" s="140" t="s">
        <v>166</v>
      </c>
      <c r="Q161" s="140" t="s">
        <v>1122</v>
      </c>
      <c r="R161" t="s">
        <v>73</v>
      </c>
      <c r="S161" t="s">
        <v>73</v>
      </c>
      <c r="T161" t="s">
        <v>73</v>
      </c>
      <c r="U161">
        <v>26407</v>
      </c>
      <c r="V161">
        <v>28317</v>
      </c>
      <c r="W161">
        <v>28222.095000000001</v>
      </c>
      <c r="X161" s="140">
        <v>26965.356</v>
      </c>
      <c r="Y161" s="140">
        <v>27742.506000000001</v>
      </c>
      <c r="Z161" s="140">
        <v>30691</v>
      </c>
      <c r="AA161" s="140">
        <v>41987</v>
      </c>
      <c r="AB161" s="419" t="s">
        <v>2754</v>
      </c>
      <c r="AC161" s="419" t="s">
        <v>2752</v>
      </c>
      <c r="AD161" s="419" t="s">
        <v>2810</v>
      </c>
      <c r="AF161" s="426"/>
    </row>
    <row r="162" spans="1:32" x14ac:dyDescent="0.25">
      <c r="A162" s="206" t="s">
        <v>542</v>
      </c>
      <c r="B162" t="s">
        <v>69</v>
      </c>
      <c r="D162" s="140" t="s">
        <v>1469</v>
      </c>
      <c r="E162" s="140" t="s">
        <v>73</v>
      </c>
      <c r="F162" s="140" t="s">
        <v>73</v>
      </c>
      <c r="G162" s="140" t="s">
        <v>73</v>
      </c>
      <c r="H162">
        <v>2627</v>
      </c>
      <c r="I162" s="140">
        <v>4496</v>
      </c>
      <c r="J162" s="140">
        <v>4053.4460000000004</v>
      </c>
      <c r="K162" s="140">
        <v>2640.8753199999992</v>
      </c>
      <c r="L162" s="140">
        <v>3893.1610000000001</v>
      </c>
      <c r="M162" s="140">
        <v>3751</v>
      </c>
      <c r="N162" s="140">
        <v>3911</v>
      </c>
      <c r="O162" s="140" t="s">
        <v>1129</v>
      </c>
      <c r="Q162" s="140" t="s">
        <v>1122</v>
      </c>
      <c r="R162" t="s">
        <v>73</v>
      </c>
      <c r="S162" t="s">
        <v>73</v>
      </c>
      <c r="T162" t="s">
        <v>73</v>
      </c>
      <c r="U162">
        <v>2627</v>
      </c>
      <c r="V162">
        <v>4496</v>
      </c>
      <c r="W162">
        <v>4053.4460000000004</v>
      </c>
      <c r="X162" s="140">
        <v>2640.8753199999992</v>
      </c>
      <c r="Y162" s="140">
        <v>3893.1610000000001</v>
      </c>
      <c r="Z162" s="140">
        <v>3751</v>
      </c>
      <c r="AA162" s="140">
        <v>3911</v>
      </c>
      <c r="AB162" s="419" t="s">
        <v>2754</v>
      </c>
      <c r="AC162" s="419" t="s">
        <v>2752</v>
      </c>
      <c r="AD162" s="419" t="s">
        <v>2810</v>
      </c>
      <c r="AF162" s="426"/>
    </row>
    <row r="163" spans="1:32" x14ac:dyDescent="0.25">
      <c r="A163" s="206" t="s">
        <v>527</v>
      </c>
      <c r="B163" t="s">
        <v>522</v>
      </c>
      <c r="D163" s="140" t="s">
        <v>1469</v>
      </c>
      <c r="H163"/>
      <c r="J163" s="140">
        <v>11054</v>
      </c>
      <c r="K163" s="140">
        <v>9055</v>
      </c>
      <c r="L163" s="140">
        <v>8066</v>
      </c>
      <c r="M163" s="140">
        <v>8636</v>
      </c>
      <c r="N163" s="140">
        <v>6793</v>
      </c>
      <c r="O163" s="140" t="s">
        <v>1137</v>
      </c>
      <c r="Q163" s="140" t="s">
        <v>1122</v>
      </c>
      <c r="W163">
        <v>11054</v>
      </c>
      <c r="X163" s="140">
        <v>9055</v>
      </c>
      <c r="Y163" s="140">
        <v>8066</v>
      </c>
      <c r="Z163" s="140">
        <v>8636</v>
      </c>
      <c r="AA163" s="140">
        <v>6793</v>
      </c>
      <c r="AB163" s="419" t="s">
        <v>2755</v>
      </c>
      <c r="AC163" s="419" t="s">
        <v>2451</v>
      </c>
      <c r="AD163" s="419" t="s">
        <v>2809</v>
      </c>
    </row>
    <row r="164" spans="1:32" x14ac:dyDescent="0.25">
      <c r="A164" s="206" t="s">
        <v>543</v>
      </c>
      <c r="B164" t="s">
        <v>523</v>
      </c>
      <c r="D164" s="140" t="s">
        <v>1469</v>
      </c>
      <c r="H164"/>
      <c r="J164" s="140">
        <v>354</v>
      </c>
      <c r="K164" s="140">
        <v>391</v>
      </c>
      <c r="L164" s="140">
        <v>412</v>
      </c>
      <c r="M164" s="140">
        <v>490</v>
      </c>
      <c r="N164" s="140">
        <v>491</v>
      </c>
      <c r="O164" s="140" t="s">
        <v>1138</v>
      </c>
      <c r="Q164" s="140" t="s">
        <v>1122</v>
      </c>
      <c r="W164">
        <v>354</v>
      </c>
      <c r="X164" s="140">
        <v>391</v>
      </c>
      <c r="Y164" s="140">
        <v>412</v>
      </c>
      <c r="Z164" s="140">
        <v>490</v>
      </c>
      <c r="AA164" s="140">
        <v>491</v>
      </c>
      <c r="AB164" s="419" t="s">
        <v>2755</v>
      </c>
      <c r="AC164" s="419" t="s">
        <v>2451</v>
      </c>
      <c r="AD164" s="419" t="s">
        <v>2809</v>
      </c>
    </row>
    <row r="165" spans="1:32" x14ac:dyDescent="0.25">
      <c r="A165" s="206" t="s">
        <v>545</v>
      </c>
      <c r="B165" t="s">
        <v>53</v>
      </c>
      <c r="D165" s="140" t="s">
        <v>1469</v>
      </c>
      <c r="H165"/>
      <c r="J165" s="140">
        <v>57</v>
      </c>
      <c r="K165" s="140">
        <v>50</v>
      </c>
      <c r="L165" s="140">
        <v>57</v>
      </c>
      <c r="M165" s="140">
        <v>306</v>
      </c>
      <c r="N165" s="140">
        <v>338</v>
      </c>
      <c r="O165" s="140" t="s">
        <v>1130</v>
      </c>
      <c r="Q165" s="140" t="s">
        <v>1122</v>
      </c>
      <c r="W165">
        <v>57</v>
      </c>
      <c r="X165" s="140">
        <v>50</v>
      </c>
      <c r="Y165" s="140">
        <v>57</v>
      </c>
      <c r="Z165" s="140">
        <v>306</v>
      </c>
      <c r="AA165" s="140">
        <v>338</v>
      </c>
      <c r="AB165" s="419" t="s">
        <v>2755</v>
      </c>
      <c r="AC165" s="419" t="s">
        <v>2451</v>
      </c>
      <c r="AD165" s="419" t="s">
        <v>2809</v>
      </c>
    </row>
    <row r="166" spans="1:32" x14ac:dyDescent="0.25">
      <c r="A166" s="206" t="s">
        <v>546</v>
      </c>
      <c r="B166" t="s">
        <v>54</v>
      </c>
      <c r="D166" s="140" t="s">
        <v>1469</v>
      </c>
      <c r="H166"/>
      <c r="J166" s="140">
        <v>0</v>
      </c>
      <c r="K166" s="140">
        <v>0</v>
      </c>
      <c r="L166" s="140">
        <v>0</v>
      </c>
      <c r="M166" s="140">
        <v>0</v>
      </c>
      <c r="N166" s="140">
        <v>0</v>
      </c>
      <c r="O166" s="140" t="s">
        <v>1131</v>
      </c>
      <c r="Q166" s="140" t="s">
        <v>1122</v>
      </c>
      <c r="W166">
        <v>0</v>
      </c>
      <c r="X166" s="140">
        <v>0</v>
      </c>
      <c r="Y166" s="140">
        <v>0</v>
      </c>
      <c r="Z166" s="140">
        <v>0</v>
      </c>
      <c r="AA166" s="140">
        <v>0</v>
      </c>
      <c r="AB166" s="419" t="s">
        <v>2755</v>
      </c>
      <c r="AC166" s="419" t="s">
        <v>2451</v>
      </c>
      <c r="AD166" s="419" t="s">
        <v>2809</v>
      </c>
    </row>
    <row r="167" spans="1:32" x14ac:dyDescent="0.25">
      <c r="A167" s="206" t="s">
        <v>547</v>
      </c>
      <c r="B167" t="s">
        <v>55</v>
      </c>
      <c r="D167" s="140" t="s">
        <v>1469</v>
      </c>
      <c r="H167"/>
      <c r="J167" s="140">
        <v>297</v>
      </c>
      <c r="K167" s="140">
        <v>341</v>
      </c>
      <c r="L167" s="140">
        <v>355</v>
      </c>
      <c r="M167" s="140">
        <v>184</v>
      </c>
      <c r="N167" s="140">
        <v>153</v>
      </c>
      <c r="O167" s="140" t="s">
        <v>1132</v>
      </c>
      <c r="Q167" s="140" t="s">
        <v>1122</v>
      </c>
      <c r="W167">
        <v>297</v>
      </c>
      <c r="X167" s="140">
        <v>341</v>
      </c>
      <c r="Y167" s="140">
        <v>355</v>
      </c>
      <c r="Z167" s="140">
        <v>184</v>
      </c>
      <c r="AA167" s="140">
        <v>153</v>
      </c>
      <c r="AB167" s="419" t="s">
        <v>2755</v>
      </c>
      <c r="AC167" s="419" t="s">
        <v>2451</v>
      </c>
      <c r="AD167" s="419" t="s">
        <v>2809</v>
      </c>
    </row>
    <row r="168" spans="1:32" x14ac:dyDescent="0.25">
      <c r="A168" s="206" t="s">
        <v>544</v>
      </c>
      <c r="B168" t="s">
        <v>524</v>
      </c>
      <c r="D168" s="140" t="s">
        <v>1469</v>
      </c>
      <c r="H168"/>
      <c r="J168" s="140">
        <v>10700</v>
      </c>
      <c r="K168" s="140">
        <v>8664</v>
      </c>
      <c r="L168" s="140">
        <v>7654</v>
      </c>
      <c r="M168" s="140">
        <v>8146</v>
      </c>
      <c r="N168" s="140">
        <v>6302</v>
      </c>
      <c r="O168" s="140" t="s">
        <v>1139</v>
      </c>
      <c r="Q168" s="140" t="s">
        <v>1122</v>
      </c>
      <c r="W168">
        <v>10700</v>
      </c>
      <c r="X168" s="140">
        <v>8664</v>
      </c>
      <c r="Y168" s="140">
        <v>7654</v>
      </c>
      <c r="Z168" s="140">
        <v>8146</v>
      </c>
      <c r="AA168" s="140">
        <v>6302</v>
      </c>
      <c r="AB168" s="419" t="s">
        <v>2755</v>
      </c>
      <c r="AC168" s="419" t="s">
        <v>2451</v>
      </c>
      <c r="AD168" s="419" t="s">
        <v>2809</v>
      </c>
    </row>
    <row r="169" spans="1:32" x14ac:dyDescent="0.25">
      <c r="A169" s="206" t="s">
        <v>548</v>
      </c>
      <c r="B169" t="s">
        <v>53</v>
      </c>
      <c r="D169" s="140" t="s">
        <v>1469</v>
      </c>
      <c r="H169"/>
      <c r="J169" s="140">
        <v>10700</v>
      </c>
      <c r="K169" s="140">
        <v>8664</v>
      </c>
      <c r="L169" s="140">
        <v>7654</v>
      </c>
      <c r="M169" s="140">
        <v>8146</v>
      </c>
      <c r="N169" s="140">
        <v>6302</v>
      </c>
      <c r="O169" s="140" t="s">
        <v>1130</v>
      </c>
      <c r="Q169" s="140" t="s">
        <v>1122</v>
      </c>
      <c r="W169">
        <v>10700</v>
      </c>
      <c r="X169" s="140">
        <v>8664</v>
      </c>
      <c r="Y169" s="140">
        <v>7654</v>
      </c>
      <c r="Z169" s="140">
        <v>8146</v>
      </c>
      <c r="AA169" s="140">
        <v>6302</v>
      </c>
      <c r="AB169" s="419" t="s">
        <v>2755</v>
      </c>
      <c r="AC169" s="419" t="s">
        <v>2451</v>
      </c>
      <c r="AD169" s="419" t="s">
        <v>2809</v>
      </c>
    </row>
    <row r="170" spans="1:32" x14ac:dyDescent="0.25">
      <c r="A170" s="206" t="s">
        <v>549</v>
      </c>
      <c r="B170" t="s">
        <v>54</v>
      </c>
      <c r="D170" s="140" t="s">
        <v>1469</v>
      </c>
      <c r="H170"/>
      <c r="J170" s="140">
        <v>0</v>
      </c>
      <c r="K170" s="140">
        <v>0</v>
      </c>
      <c r="L170" s="140">
        <v>0</v>
      </c>
      <c r="M170" s="140">
        <v>0</v>
      </c>
      <c r="N170" s="140">
        <v>0</v>
      </c>
      <c r="O170" s="140" t="s">
        <v>1131</v>
      </c>
      <c r="Q170" s="140" t="s">
        <v>1122</v>
      </c>
      <c r="W170">
        <v>0</v>
      </c>
      <c r="X170" s="140">
        <v>0</v>
      </c>
      <c r="Y170" s="140">
        <v>0</v>
      </c>
      <c r="Z170" s="140">
        <v>0</v>
      </c>
      <c r="AA170" s="140">
        <v>0</v>
      </c>
      <c r="AB170" s="419" t="s">
        <v>2755</v>
      </c>
      <c r="AC170" s="419" t="s">
        <v>2451</v>
      </c>
      <c r="AD170" s="419" t="s">
        <v>2809</v>
      </c>
    </row>
    <row r="171" spans="1:32" x14ac:dyDescent="0.25">
      <c r="A171" s="206" t="s">
        <v>550</v>
      </c>
      <c r="B171" t="s">
        <v>55</v>
      </c>
      <c r="D171" s="140" t="s">
        <v>1469</v>
      </c>
      <c r="H171"/>
      <c r="J171" s="140">
        <v>0</v>
      </c>
      <c r="K171" s="140">
        <v>0</v>
      </c>
      <c r="L171" s="140">
        <v>0</v>
      </c>
      <c r="M171" s="140">
        <v>0</v>
      </c>
      <c r="N171" s="140">
        <v>0</v>
      </c>
      <c r="O171" s="140" t="s">
        <v>1132</v>
      </c>
      <c r="Q171" s="140" t="s">
        <v>1122</v>
      </c>
      <c r="W171">
        <v>0</v>
      </c>
      <c r="X171" s="140">
        <v>0</v>
      </c>
      <c r="Y171" s="140">
        <v>0</v>
      </c>
      <c r="Z171" s="140">
        <v>0</v>
      </c>
      <c r="AA171" s="140">
        <v>0</v>
      </c>
      <c r="AB171" s="419" t="s">
        <v>2755</v>
      </c>
      <c r="AC171" s="419" t="s">
        <v>2451</v>
      </c>
      <c r="AD171" s="419" t="s">
        <v>2809</v>
      </c>
    </row>
    <row r="172" spans="1:32" x14ac:dyDescent="0.25">
      <c r="A172" s="206" t="s">
        <v>528</v>
      </c>
      <c r="B172" t="s">
        <v>235</v>
      </c>
      <c r="D172" s="140" t="s">
        <v>1469</v>
      </c>
      <c r="H172"/>
      <c r="J172" s="140">
        <v>8618</v>
      </c>
      <c r="K172" s="140">
        <v>7221</v>
      </c>
      <c r="L172" s="140">
        <v>8151</v>
      </c>
      <c r="M172" s="140">
        <v>6746</v>
      </c>
      <c r="N172" s="140">
        <v>6818</v>
      </c>
      <c r="O172" t="s">
        <v>1142</v>
      </c>
      <c r="Q172" s="140" t="s">
        <v>1122</v>
      </c>
      <c r="W172">
        <v>8618</v>
      </c>
      <c r="X172" s="140">
        <v>7221</v>
      </c>
      <c r="Y172" s="140">
        <v>8151</v>
      </c>
      <c r="Z172" s="140">
        <v>6746</v>
      </c>
      <c r="AA172" s="140">
        <v>6818</v>
      </c>
      <c r="AB172" s="419" t="s">
        <v>2754</v>
      </c>
      <c r="AC172" s="419" t="s">
        <v>2752</v>
      </c>
      <c r="AD172" s="419" t="s">
        <v>2810</v>
      </c>
    </row>
    <row r="173" spans="1:32" x14ac:dyDescent="0.25">
      <c r="A173" s="206" t="s">
        <v>529</v>
      </c>
      <c r="B173" t="s">
        <v>115</v>
      </c>
      <c r="D173" s="140" t="s">
        <v>56</v>
      </c>
      <c r="E173" s="140">
        <v>53</v>
      </c>
      <c r="F173" s="140">
        <v>67</v>
      </c>
      <c r="G173" s="140">
        <v>84</v>
      </c>
      <c r="H173">
        <v>83</v>
      </c>
      <c r="I173" s="140">
        <v>83</v>
      </c>
      <c r="J173" s="140">
        <v>87</v>
      </c>
      <c r="K173" s="140">
        <v>89</v>
      </c>
      <c r="L173" s="140">
        <v>90</v>
      </c>
      <c r="M173" s="140">
        <v>91</v>
      </c>
      <c r="N173" s="140">
        <v>93</v>
      </c>
      <c r="O173" t="s">
        <v>168</v>
      </c>
      <c r="Q173" t="s">
        <v>56</v>
      </c>
      <c r="R173">
        <v>53</v>
      </c>
      <c r="S173">
        <v>67</v>
      </c>
      <c r="T173">
        <v>84</v>
      </c>
      <c r="U173">
        <v>83</v>
      </c>
      <c r="V173">
        <v>83</v>
      </c>
      <c r="W173">
        <v>87</v>
      </c>
      <c r="X173" s="140">
        <v>89</v>
      </c>
      <c r="Y173" s="140">
        <v>90</v>
      </c>
      <c r="Z173" s="140">
        <v>91</v>
      </c>
      <c r="AA173" s="140">
        <v>93</v>
      </c>
      <c r="AB173" s="419" t="s">
        <v>2451</v>
      </c>
      <c r="AC173" s="419" t="s">
        <v>2451</v>
      </c>
      <c r="AD173" s="419" t="s">
        <v>2451</v>
      </c>
      <c r="AE173" s="419" t="s">
        <v>2802</v>
      </c>
    </row>
    <row r="174" spans="1:32" x14ac:dyDescent="0.25">
      <c r="A174" s="206" t="s">
        <v>530</v>
      </c>
      <c r="B174" t="s">
        <v>116</v>
      </c>
      <c r="D174" s="140" t="s">
        <v>1468</v>
      </c>
      <c r="E174" s="140">
        <v>1084</v>
      </c>
      <c r="F174" s="140">
        <v>1082</v>
      </c>
      <c r="G174" s="140">
        <v>1268</v>
      </c>
      <c r="H174">
        <v>431</v>
      </c>
      <c r="I174" s="140">
        <v>435.7228597810315</v>
      </c>
      <c r="J174" s="140">
        <v>327</v>
      </c>
      <c r="K174" s="140">
        <v>226</v>
      </c>
      <c r="L174" s="140">
        <v>220</v>
      </c>
      <c r="M174" s="140">
        <v>183</v>
      </c>
      <c r="N174" s="140">
        <v>170</v>
      </c>
      <c r="O174" t="s">
        <v>169</v>
      </c>
      <c r="Q174" t="s">
        <v>1123</v>
      </c>
      <c r="R174">
        <v>1084</v>
      </c>
      <c r="S174">
        <v>1082</v>
      </c>
      <c r="T174">
        <v>1268</v>
      </c>
      <c r="U174">
        <v>431</v>
      </c>
      <c r="V174">
        <v>435.7228597810315</v>
      </c>
      <c r="W174">
        <v>327</v>
      </c>
      <c r="X174" s="140">
        <v>226</v>
      </c>
      <c r="Y174" s="140">
        <v>220</v>
      </c>
      <c r="Z174" s="140">
        <v>183</v>
      </c>
      <c r="AA174" s="140">
        <v>170</v>
      </c>
      <c r="AB174" s="419" t="s">
        <v>2451</v>
      </c>
      <c r="AC174" s="419" t="s">
        <v>2451</v>
      </c>
      <c r="AD174" s="419" t="s">
        <v>2451</v>
      </c>
      <c r="AE174" s="419" t="s">
        <v>2802</v>
      </c>
    </row>
    <row r="175" spans="1:32" x14ac:dyDescent="0.25">
      <c r="A175" s="206" t="s">
        <v>531</v>
      </c>
      <c r="B175" t="s">
        <v>532</v>
      </c>
      <c r="D175" s="140" t="s">
        <v>1468</v>
      </c>
      <c r="E175" s="140" t="s">
        <v>73</v>
      </c>
      <c r="F175" s="140" t="s">
        <v>73</v>
      </c>
      <c r="G175" s="140" t="s">
        <v>73</v>
      </c>
      <c r="H175" t="s">
        <v>73</v>
      </c>
      <c r="I175" s="140">
        <v>299</v>
      </c>
      <c r="J175" s="140">
        <v>268</v>
      </c>
      <c r="K175" s="140">
        <v>171</v>
      </c>
      <c r="L175" s="140">
        <v>155</v>
      </c>
      <c r="M175" s="140">
        <v>138</v>
      </c>
      <c r="N175" s="140">
        <v>125</v>
      </c>
      <c r="O175" t="s">
        <v>1143</v>
      </c>
      <c r="Q175" s="140" t="s">
        <v>1123</v>
      </c>
      <c r="R175" t="s">
        <v>73</v>
      </c>
      <c r="S175" t="s">
        <v>73</v>
      </c>
      <c r="T175" t="s">
        <v>73</v>
      </c>
      <c r="U175" t="s">
        <v>73</v>
      </c>
      <c r="V175">
        <v>299</v>
      </c>
      <c r="W175">
        <v>268</v>
      </c>
      <c r="X175" s="140">
        <v>171</v>
      </c>
      <c r="Y175" s="140">
        <v>155</v>
      </c>
      <c r="Z175" s="140">
        <v>138</v>
      </c>
      <c r="AA175" s="140">
        <v>125</v>
      </c>
      <c r="AB175" s="419" t="s">
        <v>2451</v>
      </c>
      <c r="AC175" s="419" t="s">
        <v>2451</v>
      </c>
      <c r="AD175" s="419" t="s">
        <v>2451</v>
      </c>
      <c r="AE175" s="419" t="s">
        <v>117</v>
      </c>
    </row>
    <row r="176" spans="1:32" x14ac:dyDescent="0.25">
      <c r="A176" s="206" t="s">
        <v>563</v>
      </c>
      <c r="B176" t="s">
        <v>551</v>
      </c>
      <c r="D176" s="140"/>
      <c r="H176"/>
      <c r="O176" s="140" t="s">
        <v>1168</v>
      </c>
    </row>
    <row r="177" spans="1:30" x14ac:dyDescent="0.25">
      <c r="A177" s="206" t="s">
        <v>564</v>
      </c>
      <c r="B177" t="s">
        <v>518</v>
      </c>
      <c r="D177" s="140" t="s">
        <v>1469</v>
      </c>
      <c r="H177"/>
      <c r="J177" s="140">
        <v>7113</v>
      </c>
      <c r="K177" s="140">
        <v>6262</v>
      </c>
      <c r="L177" s="140">
        <v>7039</v>
      </c>
      <c r="M177" s="140">
        <v>5076</v>
      </c>
      <c r="N177" s="140">
        <v>5096</v>
      </c>
      <c r="O177" s="140" t="s">
        <v>1134</v>
      </c>
      <c r="Q177" s="140" t="s">
        <v>1122</v>
      </c>
      <c r="W177">
        <v>7113</v>
      </c>
      <c r="X177" s="140">
        <v>6262</v>
      </c>
      <c r="Y177" s="140">
        <v>7039</v>
      </c>
      <c r="Z177" s="140">
        <v>5076</v>
      </c>
      <c r="AA177" s="140">
        <v>5096</v>
      </c>
      <c r="AB177" s="419" t="s">
        <v>2753</v>
      </c>
      <c r="AC177" s="419" t="s">
        <v>2752</v>
      </c>
      <c r="AD177" s="419" t="s">
        <v>2451</v>
      </c>
    </row>
    <row r="178" spans="1:30" x14ac:dyDescent="0.25">
      <c r="A178" s="206" t="s">
        <v>565</v>
      </c>
      <c r="B178" t="s">
        <v>333</v>
      </c>
      <c r="D178" s="140" t="s">
        <v>1469</v>
      </c>
      <c r="H178"/>
      <c r="J178" s="140">
        <v>2392</v>
      </c>
      <c r="K178" s="140">
        <v>1621</v>
      </c>
      <c r="L178" s="140">
        <v>1542</v>
      </c>
      <c r="M178" s="140">
        <v>1290</v>
      </c>
      <c r="N178" s="140">
        <v>1273</v>
      </c>
      <c r="O178" s="140" t="s">
        <v>1135</v>
      </c>
      <c r="Q178" s="140" t="s">
        <v>1122</v>
      </c>
      <c r="W178">
        <v>2392</v>
      </c>
      <c r="X178" s="140">
        <v>1621</v>
      </c>
      <c r="Y178" s="140">
        <v>1542</v>
      </c>
      <c r="Z178" s="140">
        <v>1290</v>
      </c>
      <c r="AA178" s="140">
        <v>1273</v>
      </c>
      <c r="AB178" s="419" t="s">
        <v>2753</v>
      </c>
      <c r="AC178" s="419" t="s">
        <v>2752</v>
      </c>
      <c r="AD178" s="419" t="s">
        <v>2451</v>
      </c>
    </row>
    <row r="179" spans="1:30" x14ac:dyDescent="0.25">
      <c r="A179" s="206" t="s">
        <v>566</v>
      </c>
      <c r="B179" t="s">
        <v>50</v>
      </c>
      <c r="D179" s="140" t="s">
        <v>1469</v>
      </c>
      <c r="H179"/>
      <c r="J179" s="140">
        <v>101</v>
      </c>
      <c r="K179" s="140">
        <v>195</v>
      </c>
      <c r="L179" s="140">
        <v>240</v>
      </c>
      <c r="M179" s="140">
        <v>226</v>
      </c>
      <c r="N179" s="140">
        <v>211</v>
      </c>
      <c r="O179" s="140" t="s">
        <v>164</v>
      </c>
      <c r="Q179" s="140" t="s">
        <v>1122</v>
      </c>
      <c r="W179">
        <v>101</v>
      </c>
      <c r="X179" s="140">
        <v>195</v>
      </c>
      <c r="Y179" s="140">
        <v>240</v>
      </c>
      <c r="Z179" s="140">
        <v>226</v>
      </c>
      <c r="AA179" s="140">
        <v>211</v>
      </c>
      <c r="AB179" s="419" t="s">
        <v>2753</v>
      </c>
      <c r="AC179" s="419" t="s">
        <v>2752</v>
      </c>
      <c r="AD179" s="419" t="s">
        <v>2451</v>
      </c>
    </row>
    <row r="180" spans="1:30" x14ac:dyDescent="0.25">
      <c r="A180" s="206" t="s">
        <v>567</v>
      </c>
      <c r="B180" t="s">
        <v>51</v>
      </c>
      <c r="D180" s="140" t="s">
        <v>1469</v>
      </c>
      <c r="H180"/>
      <c r="J180" s="140">
        <v>1716</v>
      </c>
      <c r="K180" s="140">
        <v>1051</v>
      </c>
      <c r="L180" s="140">
        <v>690</v>
      </c>
      <c r="M180" s="140">
        <v>656</v>
      </c>
      <c r="N180" s="140">
        <v>634</v>
      </c>
      <c r="O180" s="140" t="s">
        <v>165</v>
      </c>
      <c r="Q180" s="140" t="s">
        <v>1122</v>
      </c>
      <c r="W180">
        <v>1716</v>
      </c>
      <c r="X180" s="140">
        <v>1051</v>
      </c>
      <c r="Y180" s="140">
        <v>690</v>
      </c>
      <c r="Z180" s="140">
        <v>656</v>
      </c>
      <c r="AA180" s="140">
        <v>634</v>
      </c>
      <c r="AB180" s="419" t="s">
        <v>2753</v>
      </c>
      <c r="AC180" s="419" t="s">
        <v>2752</v>
      </c>
      <c r="AD180" s="419" t="s">
        <v>2451</v>
      </c>
    </row>
    <row r="181" spans="1:30" x14ac:dyDescent="0.25">
      <c r="A181" s="206" t="s">
        <v>568</v>
      </c>
      <c r="B181" t="s">
        <v>52</v>
      </c>
      <c r="D181" s="140" t="s">
        <v>1469</v>
      </c>
      <c r="H181"/>
      <c r="J181" s="140">
        <v>575</v>
      </c>
      <c r="K181" s="140">
        <v>375</v>
      </c>
      <c r="L181" s="140">
        <v>611</v>
      </c>
      <c r="M181" s="140">
        <v>408</v>
      </c>
      <c r="N181" s="140">
        <v>428</v>
      </c>
      <c r="O181" s="140" t="s">
        <v>1127</v>
      </c>
      <c r="Q181" s="140" t="s">
        <v>1122</v>
      </c>
      <c r="W181">
        <v>575</v>
      </c>
      <c r="X181" s="140">
        <v>375</v>
      </c>
      <c r="Y181" s="140">
        <v>611</v>
      </c>
      <c r="Z181" s="140">
        <v>408</v>
      </c>
      <c r="AA181" s="140">
        <v>428</v>
      </c>
      <c r="AB181" s="419" t="s">
        <v>2753</v>
      </c>
      <c r="AC181" s="419" t="s">
        <v>2752</v>
      </c>
      <c r="AD181" s="419" t="s">
        <v>2451</v>
      </c>
    </row>
    <row r="182" spans="1:30" x14ac:dyDescent="0.25">
      <c r="A182" s="206" t="s">
        <v>569</v>
      </c>
      <c r="B182" t="s">
        <v>588</v>
      </c>
      <c r="D182" s="140" t="s">
        <v>1469</v>
      </c>
      <c r="H182"/>
      <c r="J182" s="140">
        <v>4721</v>
      </c>
      <c r="K182" s="140">
        <v>4642</v>
      </c>
      <c r="L182" s="140">
        <v>5498</v>
      </c>
      <c r="M182" s="140">
        <v>3787</v>
      </c>
      <c r="N182" s="140">
        <v>3824</v>
      </c>
      <c r="O182" s="140" t="s">
        <v>1136</v>
      </c>
      <c r="Q182" s="140" t="s">
        <v>1122</v>
      </c>
      <c r="W182">
        <v>4721</v>
      </c>
      <c r="X182" s="140">
        <v>4642</v>
      </c>
      <c r="Y182" s="140">
        <v>5498</v>
      </c>
      <c r="Z182" s="140">
        <v>3787</v>
      </c>
      <c r="AA182" s="140">
        <v>3824</v>
      </c>
      <c r="AB182" s="419" t="s">
        <v>2753</v>
      </c>
      <c r="AC182" s="419" t="s">
        <v>2752</v>
      </c>
      <c r="AD182" s="419" t="s">
        <v>2451</v>
      </c>
    </row>
    <row r="183" spans="1:30" x14ac:dyDescent="0.25">
      <c r="A183" s="206" t="s">
        <v>570</v>
      </c>
      <c r="B183" t="s">
        <v>520</v>
      </c>
      <c r="D183" s="140" t="s">
        <v>1469</v>
      </c>
      <c r="H183"/>
      <c r="J183" s="140">
        <v>12363</v>
      </c>
      <c r="K183" s="140">
        <v>10803</v>
      </c>
      <c r="L183" s="140">
        <v>12945</v>
      </c>
      <c r="M183" s="140">
        <v>12378</v>
      </c>
      <c r="N183" s="140">
        <v>12842</v>
      </c>
      <c r="O183" s="140" t="s">
        <v>1140</v>
      </c>
      <c r="Q183" s="140" t="s">
        <v>1122</v>
      </c>
      <c r="W183">
        <v>12363</v>
      </c>
      <c r="X183" s="140">
        <v>10803</v>
      </c>
      <c r="Y183" s="140">
        <v>12945</v>
      </c>
      <c r="Z183" s="140">
        <v>12378</v>
      </c>
      <c r="AA183" s="140">
        <v>12842</v>
      </c>
      <c r="AB183" s="419" t="s">
        <v>2754</v>
      </c>
      <c r="AC183" s="419" t="s">
        <v>2752</v>
      </c>
      <c r="AD183" s="419" t="s">
        <v>2451</v>
      </c>
    </row>
    <row r="184" spans="1:30" x14ac:dyDescent="0.25">
      <c r="A184" s="206" t="s">
        <v>571</v>
      </c>
      <c r="B184" t="s">
        <v>521</v>
      </c>
      <c r="D184" s="140" t="s">
        <v>1469</v>
      </c>
      <c r="H184"/>
      <c r="J184" s="140">
        <v>2392</v>
      </c>
      <c r="K184" s="140">
        <v>1621</v>
      </c>
      <c r="L184" s="140">
        <v>1542</v>
      </c>
      <c r="M184" s="140">
        <v>1290</v>
      </c>
      <c r="N184" s="140">
        <v>1273</v>
      </c>
      <c r="O184" s="140" t="s">
        <v>1141</v>
      </c>
      <c r="Q184" s="140" t="s">
        <v>1122</v>
      </c>
      <c r="W184">
        <v>2392</v>
      </c>
      <c r="X184" s="140">
        <v>1621</v>
      </c>
      <c r="Y184" s="140">
        <v>1542</v>
      </c>
      <c r="Z184" s="140">
        <v>1290</v>
      </c>
      <c r="AA184" s="140">
        <v>1273</v>
      </c>
      <c r="AB184" s="419" t="s">
        <v>2754</v>
      </c>
      <c r="AC184" s="419" t="s">
        <v>2752</v>
      </c>
      <c r="AD184" s="419" t="s">
        <v>2451</v>
      </c>
    </row>
    <row r="185" spans="1:30" x14ac:dyDescent="0.25">
      <c r="A185" s="206" t="s">
        <v>572</v>
      </c>
      <c r="B185" t="s">
        <v>144</v>
      </c>
      <c r="D185" s="140" t="s">
        <v>1469</v>
      </c>
      <c r="H185"/>
      <c r="J185" s="140">
        <v>9971</v>
      </c>
      <c r="K185" s="140">
        <v>9182</v>
      </c>
      <c r="L185" s="140">
        <v>11403</v>
      </c>
      <c r="M185" s="140">
        <v>11089</v>
      </c>
      <c r="N185" s="140">
        <v>11569</v>
      </c>
      <c r="O185" s="140" t="s">
        <v>1128</v>
      </c>
      <c r="Q185" s="140" t="s">
        <v>1122</v>
      </c>
      <c r="W185">
        <v>9971</v>
      </c>
      <c r="X185" s="140">
        <v>9182</v>
      </c>
      <c r="Y185" s="140">
        <v>11403</v>
      </c>
      <c r="Z185" s="140">
        <v>11089</v>
      </c>
      <c r="AA185" s="140">
        <v>11569</v>
      </c>
      <c r="AB185" s="419" t="s">
        <v>2754</v>
      </c>
      <c r="AC185" s="419" t="s">
        <v>2752</v>
      </c>
      <c r="AD185" s="419" t="s">
        <v>2451</v>
      </c>
    </row>
    <row r="186" spans="1:30" x14ac:dyDescent="0.25">
      <c r="A186" s="206" t="s">
        <v>573</v>
      </c>
      <c r="B186" t="s">
        <v>70</v>
      </c>
      <c r="D186" s="140" t="s">
        <v>1469</v>
      </c>
      <c r="H186"/>
      <c r="J186" s="140">
        <v>6310</v>
      </c>
      <c r="K186" s="140">
        <v>6922</v>
      </c>
      <c r="L186" s="140">
        <v>8004</v>
      </c>
      <c r="M186" s="140">
        <v>8073</v>
      </c>
      <c r="N186" s="140">
        <v>8602</v>
      </c>
      <c r="O186" s="140" t="s">
        <v>166</v>
      </c>
      <c r="Q186" s="140" t="s">
        <v>1122</v>
      </c>
      <c r="W186">
        <v>6310</v>
      </c>
      <c r="X186" s="140">
        <v>6922</v>
      </c>
      <c r="Y186" s="140">
        <v>8004</v>
      </c>
      <c r="Z186" s="140">
        <v>8073</v>
      </c>
      <c r="AA186" s="140">
        <v>8602</v>
      </c>
      <c r="AB186" s="419" t="s">
        <v>2754</v>
      </c>
      <c r="AC186" s="419" t="s">
        <v>2752</v>
      </c>
      <c r="AD186" s="419" t="s">
        <v>2451</v>
      </c>
    </row>
    <row r="187" spans="1:30" x14ac:dyDescent="0.25">
      <c r="A187" s="206" t="s">
        <v>574</v>
      </c>
      <c r="B187" t="s">
        <v>69</v>
      </c>
      <c r="D187" s="140" t="s">
        <v>1469</v>
      </c>
      <c r="H187"/>
      <c r="J187" s="140">
        <v>3661</v>
      </c>
      <c r="K187" s="140">
        <v>2260</v>
      </c>
      <c r="L187" s="140">
        <v>3399</v>
      </c>
      <c r="M187" s="140">
        <v>3016</v>
      </c>
      <c r="N187" s="140">
        <v>2967</v>
      </c>
      <c r="O187" s="140" t="s">
        <v>1129</v>
      </c>
      <c r="Q187" s="140" t="s">
        <v>1122</v>
      </c>
      <c r="W187">
        <v>3661</v>
      </c>
      <c r="X187" s="140">
        <v>2260</v>
      </c>
      <c r="Y187" s="140">
        <v>3399</v>
      </c>
      <c r="Z187" s="140">
        <v>3016</v>
      </c>
      <c r="AA187" s="140">
        <v>2967</v>
      </c>
      <c r="AB187" s="419" t="s">
        <v>2754</v>
      </c>
      <c r="AC187" s="419" t="s">
        <v>2752</v>
      </c>
      <c r="AD187" s="419" t="s">
        <v>2451</v>
      </c>
    </row>
    <row r="188" spans="1:30" x14ac:dyDescent="0.25">
      <c r="A188" s="206" t="s">
        <v>575</v>
      </c>
      <c r="B188" t="s">
        <v>522</v>
      </c>
      <c r="D188" s="140" t="s">
        <v>1469</v>
      </c>
      <c r="H188"/>
      <c r="J188" s="140">
        <v>1266</v>
      </c>
      <c r="K188" s="140">
        <v>1214</v>
      </c>
      <c r="L188" s="140">
        <v>1202</v>
      </c>
      <c r="M188" s="140">
        <v>1084</v>
      </c>
      <c r="N188" s="140">
        <v>1408</v>
      </c>
      <c r="O188" s="140" t="s">
        <v>1137</v>
      </c>
      <c r="Q188" s="140" t="s">
        <v>1122</v>
      </c>
      <c r="W188">
        <v>1266</v>
      </c>
      <c r="X188" s="140">
        <v>1214</v>
      </c>
      <c r="Y188" s="140">
        <v>1202</v>
      </c>
      <c r="Z188" s="140">
        <v>1084</v>
      </c>
      <c r="AA188" s="140">
        <v>1408</v>
      </c>
      <c r="AB188" s="419" t="s">
        <v>2755</v>
      </c>
      <c r="AC188" s="419" t="s">
        <v>2451</v>
      </c>
      <c r="AD188" s="419" t="s">
        <v>2451</v>
      </c>
    </row>
    <row r="189" spans="1:30" x14ac:dyDescent="0.25">
      <c r="A189" s="206" t="s">
        <v>576</v>
      </c>
      <c r="B189" t="s">
        <v>523</v>
      </c>
      <c r="D189" s="140" t="s">
        <v>1469</v>
      </c>
      <c r="H189"/>
      <c r="J189" s="140">
        <v>206</v>
      </c>
      <c r="K189" s="140">
        <v>245</v>
      </c>
      <c r="L189" s="140">
        <v>269</v>
      </c>
      <c r="M189" s="140">
        <v>94</v>
      </c>
      <c r="N189" s="140">
        <v>63</v>
      </c>
      <c r="O189" s="140" t="s">
        <v>1138</v>
      </c>
      <c r="Q189" s="140" t="s">
        <v>1122</v>
      </c>
      <c r="W189">
        <v>206</v>
      </c>
      <c r="X189" s="140">
        <v>245</v>
      </c>
      <c r="Y189" s="140">
        <v>269</v>
      </c>
      <c r="Z189" s="140">
        <v>94</v>
      </c>
      <c r="AA189" s="140">
        <v>63</v>
      </c>
      <c r="AB189" s="419" t="s">
        <v>2755</v>
      </c>
      <c r="AC189" s="419" t="s">
        <v>2451</v>
      </c>
      <c r="AD189" s="419" t="s">
        <v>2451</v>
      </c>
    </row>
    <row r="190" spans="1:30" x14ac:dyDescent="0.25">
      <c r="A190" s="206" t="s">
        <v>577</v>
      </c>
      <c r="B190" t="s">
        <v>53</v>
      </c>
      <c r="D190" s="140" t="s">
        <v>1469</v>
      </c>
      <c r="H190"/>
      <c r="J190" s="140">
        <v>0</v>
      </c>
      <c r="K190" s="140">
        <v>0</v>
      </c>
      <c r="L190" s="140">
        <v>0</v>
      </c>
      <c r="M190" s="140">
        <v>0</v>
      </c>
      <c r="N190" s="140">
        <v>0</v>
      </c>
      <c r="O190" s="140" t="s">
        <v>1130</v>
      </c>
      <c r="Q190" s="140" t="s">
        <v>1122</v>
      </c>
      <c r="W190">
        <v>0</v>
      </c>
      <c r="X190" s="140">
        <v>0</v>
      </c>
      <c r="Y190" s="140">
        <v>0</v>
      </c>
      <c r="Z190" s="140">
        <v>0</v>
      </c>
      <c r="AA190" s="140">
        <v>0</v>
      </c>
      <c r="AB190" s="419" t="s">
        <v>2755</v>
      </c>
      <c r="AC190" s="419" t="s">
        <v>2451</v>
      </c>
      <c r="AD190" s="419" t="s">
        <v>2451</v>
      </c>
    </row>
    <row r="191" spans="1:30" x14ac:dyDescent="0.25">
      <c r="A191" s="206" t="s">
        <v>578</v>
      </c>
      <c r="B191" t="s">
        <v>54</v>
      </c>
      <c r="D191" s="140" t="s">
        <v>1469</v>
      </c>
      <c r="H191"/>
      <c r="J191" s="140">
        <v>0</v>
      </c>
      <c r="K191" s="140">
        <v>0</v>
      </c>
      <c r="L191" s="140">
        <v>0</v>
      </c>
      <c r="M191" s="140">
        <v>0</v>
      </c>
      <c r="N191" s="140">
        <v>0</v>
      </c>
      <c r="O191" s="140" t="s">
        <v>1131</v>
      </c>
      <c r="Q191" s="140" t="s">
        <v>1122</v>
      </c>
      <c r="W191">
        <v>0</v>
      </c>
      <c r="X191" s="140">
        <v>0</v>
      </c>
      <c r="Y191" s="140">
        <v>0</v>
      </c>
      <c r="Z191" s="140">
        <v>0</v>
      </c>
      <c r="AA191" s="140">
        <v>0</v>
      </c>
      <c r="AB191" s="419" t="s">
        <v>2755</v>
      </c>
      <c r="AC191" s="419" t="s">
        <v>2451</v>
      </c>
      <c r="AD191" s="419" t="s">
        <v>2451</v>
      </c>
    </row>
    <row r="192" spans="1:30" x14ac:dyDescent="0.25">
      <c r="A192" s="206" t="s">
        <v>579</v>
      </c>
      <c r="B192" t="s">
        <v>55</v>
      </c>
      <c r="D192" s="140" t="s">
        <v>1469</v>
      </c>
      <c r="H192"/>
      <c r="J192" s="140">
        <v>206</v>
      </c>
      <c r="K192" s="140">
        <v>245</v>
      </c>
      <c r="L192" s="140">
        <v>269</v>
      </c>
      <c r="M192" s="140">
        <v>94</v>
      </c>
      <c r="N192" s="140">
        <v>63</v>
      </c>
      <c r="O192" s="140" t="s">
        <v>1132</v>
      </c>
      <c r="Q192" s="140" t="s">
        <v>1122</v>
      </c>
      <c r="W192">
        <v>206</v>
      </c>
      <c r="X192" s="140">
        <v>245</v>
      </c>
      <c r="Y192" s="140">
        <v>269</v>
      </c>
      <c r="Z192" s="140">
        <v>94</v>
      </c>
      <c r="AA192" s="140">
        <v>63</v>
      </c>
      <c r="AB192" s="419" t="s">
        <v>2755</v>
      </c>
      <c r="AC192" s="419" t="s">
        <v>2451</v>
      </c>
      <c r="AD192" s="419" t="s">
        <v>2451</v>
      </c>
    </row>
    <row r="193" spans="1:31" x14ac:dyDescent="0.25">
      <c r="A193" s="206" t="s">
        <v>580</v>
      </c>
      <c r="B193" t="s">
        <v>524</v>
      </c>
      <c r="D193" s="140" t="s">
        <v>1469</v>
      </c>
      <c r="H193"/>
      <c r="J193" s="140">
        <v>1060</v>
      </c>
      <c r="K193" s="140">
        <v>969</v>
      </c>
      <c r="L193" s="140">
        <v>933</v>
      </c>
      <c r="M193" s="140">
        <v>990</v>
      </c>
      <c r="N193" s="140">
        <v>1346</v>
      </c>
      <c r="O193" s="140" t="s">
        <v>1139</v>
      </c>
      <c r="Q193" s="140" t="s">
        <v>1122</v>
      </c>
      <c r="W193">
        <v>1060</v>
      </c>
      <c r="X193" s="140">
        <v>969</v>
      </c>
      <c r="Y193" s="140">
        <v>933</v>
      </c>
      <c r="Z193" s="140">
        <v>990</v>
      </c>
      <c r="AA193" s="140">
        <v>1346</v>
      </c>
      <c r="AB193" s="419" t="s">
        <v>2755</v>
      </c>
      <c r="AC193" s="419" t="s">
        <v>2451</v>
      </c>
      <c r="AD193" s="419" t="s">
        <v>2451</v>
      </c>
    </row>
    <row r="194" spans="1:31" x14ac:dyDescent="0.25">
      <c r="A194" s="206" t="s">
        <v>581</v>
      </c>
      <c r="B194" t="s">
        <v>53</v>
      </c>
      <c r="D194" s="140" t="s">
        <v>1469</v>
      </c>
      <c r="H194"/>
      <c r="J194" s="140">
        <v>1060</v>
      </c>
      <c r="K194" s="140">
        <v>969</v>
      </c>
      <c r="L194" s="140">
        <v>933</v>
      </c>
      <c r="M194" s="140">
        <v>990</v>
      </c>
      <c r="N194" s="140">
        <v>1346</v>
      </c>
      <c r="O194" s="140" t="s">
        <v>1130</v>
      </c>
      <c r="Q194" s="140" t="s">
        <v>1122</v>
      </c>
      <c r="W194">
        <v>1060</v>
      </c>
      <c r="X194" s="140">
        <v>969</v>
      </c>
      <c r="Y194" s="140">
        <v>933</v>
      </c>
      <c r="Z194" s="140">
        <v>990</v>
      </c>
      <c r="AA194" s="140">
        <v>1346</v>
      </c>
      <c r="AB194" s="419" t="s">
        <v>2755</v>
      </c>
      <c r="AC194" s="419" t="s">
        <v>2451</v>
      </c>
      <c r="AD194" s="419" t="s">
        <v>2451</v>
      </c>
    </row>
    <row r="195" spans="1:31" x14ac:dyDescent="0.25">
      <c r="A195" s="206" t="s">
        <v>582</v>
      </c>
      <c r="B195" t="s">
        <v>54</v>
      </c>
      <c r="D195" s="140" t="s">
        <v>1469</v>
      </c>
      <c r="H195"/>
      <c r="J195" s="140">
        <v>0</v>
      </c>
      <c r="K195" s="140">
        <v>0</v>
      </c>
      <c r="L195" s="140">
        <v>0</v>
      </c>
      <c r="M195" s="140">
        <v>0</v>
      </c>
      <c r="N195" s="140">
        <v>0</v>
      </c>
      <c r="O195" s="140" t="s">
        <v>1131</v>
      </c>
      <c r="Q195" s="140" t="s">
        <v>1122</v>
      </c>
      <c r="W195">
        <v>0</v>
      </c>
      <c r="X195" s="140">
        <v>0</v>
      </c>
      <c r="Y195" s="140">
        <v>0</v>
      </c>
      <c r="Z195" s="140">
        <v>0</v>
      </c>
      <c r="AA195" s="140">
        <v>0</v>
      </c>
      <c r="AB195" s="419" t="s">
        <v>2755</v>
      </c>
      <c r="AC195" s="419" t="s">
        <v>2451</v>
      </c>
      <c r="AD195" s="419" t="s">
        <v>2451</v>
      </c>
    </row>
    <row r="196" spans="1:31" x14ac:dyDescent="0.25">
      <c r="A196" s="206" t="s">
        <v>583</v>
      </c>
      <c r="B196" t="s">
        <v>55</v>
      </c>
      <c r="D196" s="140" t="s">
        <v>1469</v>
      </c>
      <c r="H196"/>
      <c r="J196" s="140">
        <v>0</v>
      </c>
      <c r="K196" s="140">
        <v>0</v>
      </c>
      <c r="L196" s="140">
        <v>0</v>
      </c>
      <c r="M196" s="140">
        <v>0</v>
      </c>
      <c r="N196" s="140">
        <v>0</v>
      </c>
      <c r="O196" s="140" t="s">
        <v>1132</v>
      </c>
      <c r="Q196" s="140" t="s">
        <v>1122</v>
      </c>
      <c r="W196">
        <v>0</v>
      </c>
      <c r="X196" s="140">
        <v>0</v>
      </c>
      <c r="Y196" s="140">
        <v>0</v>
      </c>
      <c r="Z196" s="140">
        <v>0</v>
      </c>
      <c r="AA196" s="140">
        <v>0</v>
      </c>
      <c r="AB196" s="419" t="s">
        <v>2755</v>
      </c>
      <c r="AC196" s="419" t="s">
        <v>2451</v>
      </c>
      <c r="AD196" s="419" t="s">
        <v>2451</v>
      </c>
    </row>
    <row r="197" spans="1:31" x14ac:dyDescent="0.25">
      <c r="A197" s="206" t="s">
        <v>584</v>
      </c>
      <c r="B197" t="s">
        <v>235</v>
      </c>
      <c r="D197" s="140" t="s">
        <v>1469</v>
      </c>
      <c r="H197"/>
      <c r="J197" s="140">
        <v>5847</v>
      </c>
      <c r="K197" s="140">
        <v>5049</v>
      </c>
      <c r="L197" s="140">
        <v>5838</v>
      </c>
      <c r="M197" s="140">
        <v>3992</v>
      </c>
      <c r="N197" s="140">
        <v>3688</v>
      </c>
      <c r="O197" s="140" t="s">
        <v>1142</v>
      </c>
      <c r="Q197" s="140" t="s">
        <v>1122</v>
      </c>
      <c r="W197">
        <v>5847</v>
      </c>
      <c r="X197" s="140">
        <v>5049</v>
      </c>
      <c r="Y197" s="140">
        <v>5838</v>
      </c>
      <c r="Z197" s="140">
        <v>3992</v>
      </c>
      <c r="AA197" s="140">
        <v>3688</v>
      </c>
      <c r="AB197" s="419" t="s">
        <v>2754</v>
      </c>
      <c r="AC197" s="419" t="s">
        <v>2752</v>
      </c>
      <c r="AD197" s="419" t="s">
        <v>2451</v>
      </c>
    </row>
    <row r="198" spans="1:31" x14ac:dyDescent="0.25">
      <c r="A198" s="206" t="s">
        <v>585</v>
      </c>
      <c r="B198" t="s">
        <v>115</v>
      </c>
      <c r="D198" s="140" t="s">
        <v>56</v>
      </c>
      <c r="H198"/>
      <c r="J198" s="140">
        <v>81</v>
      </c>
      <c r="K198" s="140">
        <v>85</v>
      </c>
      <c r="L198" s="140">
        <v>88</v>
      </c>
      <c r="M198" s="140">
        <v>90</v>
      </c>
      <c r="N198" s="140">
        <v>90</v>
      </c>
      <c r="O198" s="140" t="s">
        <v>168</v>
      </c>
      <c r="Q198" s="140" t="s">
        <v>56</v>
      </c>
      <c r="W198">
        <v>81</v>
      </c>
      <c r="X198" s="140">
        <v>85</v>
      </c>
      <c r="Y198" s="140">
        <v>88</v>
      </c>
      <c r="Z198" s="140">
        <v>90</v>
      </c>
      <c r="AA198" s="140">
        <v>90</v>
      </c>
      <c r="AB198" s="419" t="s">
        <v>2451</v>
      </c>
      <c r="AC198" s="419" t="s">
        <v>2451</v>
      </c>
      <c r="AD198" s="419" t="s">
        <v>2451</v>
      </c>
      <c r="AE198" s="419" t="s">
        <v>2802</v>
      </c>
    </row>
    <row r="199" spans="1:31" x14ac:dyDescent="0.25">
      <c r="A199" s="206" t="s">
        <v>586</v>
      </c>
      <c r="B199" t="s">
        <v>116</v>
      </c>
      <c r="D199" s="140" t="s">
        <v>1468</v>
      </c>
      <c r="H199"/>
      <c r="J199" s="140">
        <v>431</v>
      </c>
      <c r="K199" s="140">
        <v>283</v>
      </c>
      <c r="L199" s="140">
        <v>254</v>
      </c>
      <c r="M199" s="140">
        <v>210</v>
      </c>
      <c r="N199" s="140">
        <v>201</v>
      </c>
      <c r="O199" s="140" t="s">
        <v>169</v>
      </c>
      <c r="Q199" s="140" t="s">
        <v>1123</v>
      </c>
      <c r="W199">
        <v>431</v>
      </c>
      <c r="X199" s="140">
        <v>283</v>
      </c>
      <c r="Y199" s="140">
        <v>254</v>
      </c>
      <c r="Z199" s="140">
        <v>210</v>
      </c>
      <c r="AA199" s="140">
        <v>201</v>
      </c>
      <c r="AB199" s="419" t="s">
        <v>2451</v>
      </c>
      <c r="AC199" s="419" t="s">
        <v>2451</v>
      </c>
      <c r="AD199" s="419" t="s">
        <v>2451</v>
      </c>
      <c r="AE199" s="419" t="s">
        <v>2802</v>
      </c>
    </row>
    <row r="200" spans="1:31" x14ac:dyDescent="0.25">
      <c r="A200" s="206" t="s">
        <v>587</v>
      </c>
      <c r="B200" t="s">
        <v>532</v>
      </c>
      <c r="D200" s="140" t="s">
        <v>1468</v>
      </c>
      <c r="H200"/>
      <c r="J200" s="140">
        <v>336</v>
      </c>
      <c r="K200" s="140">
        <v>227</v>
      </c>
      <c r="L200" s="140">
        <v>195</v>
      </c>
      <c r="M200" s="140">
        <v>188</v>
      </c>
      <c r="N200" s="140">
        <v>178</v>
      </c>
      <c r="O200" s="140" t="s">
        <v>1143</v>
      </c>
      <c r="Q200" s="140" t="s">
        <v>1123</v>
      </c>
      <c r="W200">
        <v>336</v>
      </c>
      <c r="X200" s="140">
        <v>227</v>
      </c>
      <c r="Y200" s="140">
        <v>195</v>
      </c>
      <c r="Z200" s="140">
        <v>188</v>
      </c>
      <c r="AA200" s="140">
        <v>178</v>
      </c>
      <c r="AB200" s="419" t="s">
        <v>2451</v>
      </c>
      <c r="AC200" s="419" t="s">
        <v>2451</v>
      </c>
      <c r="AD200" s="419" t="s">
        <v>2451</v>
      </c>
      <c r="AE200" s="419" t="s">
        <v>117</v>
      </c>
    </row>
    <row r="201" spans="1:31" x14ac:dyDescent="0.25">
      <c r="A201" s="206" t="s">
        <v>607</v>
      </c>
      <c r="B201" t="s">
        <v>118</v>
      </c>
      <c r="D201" s="140"/>
      <c r="H201"/>
      <c r="O201" t="s">
        <v>1144</v>
      </c>
    </row>
    <row r="202" spans="1:31" x14ac:dyDescent="0.25">
      <c r="A202" s="206" t="s">
        <v>609</v>
      </c>
      <c r="B202" t="s">
        <v>608</v>
      </c>
      <c r="D202" s="140"/>
      <c r="H202"/>
      <c r="O202" t="s">
        <v>1145</v>
      </c>
    </row>
    <row r="203" spans="1:31" x14ac:dyDescent="0.25">
      <c r="A203" s="206" t="s">
        <v>552</v>
      </c>
      <c r="B203" t="s">
        <v>100</v>
      </c>
      <c r="D203" s="140" t="s">
        <v>39</v>
      </c>
      <c r="E203" s="140">
        <v>79411000</v>
      </c>
      <c r="F203" s="140">
        <v>69878000</v>
      </c>
      <c r="G203" s="140">
        <v>73978959</v>
      </c>
      <c r="H203">
        <v>128263798</v>
      </c>
      <c r="I203" s="140">
        <v>139160407</v>
      </c>
      <c r="J203" s="140">
        <v>155923760.956</v>
      </c>
      <c r="K203" s="140">
        <v>181959016.87105</v>
      </c>
      <c r="L203" s="140">
        <v>210088644.2755</v>
      </c>
      <c r="M203" s="140">
        <v>228292508.04786</v>
      </c>
      <c r="N203" s="140">
        <v>201183412</v>
      </c>
      <c r="O203" s="140" t="s">
        <v>1163</v>
      </c>
      <c r="Q203" t="s">
        <v>1124</v>
      </c>
      <c r="R203">
        <v>79411000</v>
      </c>
      <c r="S203">
        <v>69878000</v>
      </c>
      <c r="T203">
        <v>73978959</v>
      </c>
      <c r="U203">
        <v>128263798</v>
      </c>
      <c r="V203">
        <v>139160407</v>
      </c>
      <c r="W203">
        <v>155923760.956</v>
      </c>
      <c r="X203" s="140">
        <v>181959016.87105</v>
      </c>
      <c r="Y203" s="140">
        <v>210088644.2755</v>
      </c>
      <c r="Z203" s="140">
        <v>228292508.04786</v>
      </c>
      <c r="AA203" s="140">
        <v>201183412</v>
      </c>
      <c r="AB203" s="419" t="s">
        <v>2757</v>
      </c>
      <c r="AC203" s="419" t="s">
        <v>2451</v>
      </c>
      <c r="AD203" s="419" t="s">
        <v>2451</v>
      </c>
    </row>
    <row r="204" spans="1:31" x14ac:dyDescent="0.25">
      <c r="A204" s="206" t="s">
        <v>553</v>
      </c>
      <c r="B204" t="s">
        <v>170</v>
      </c>
      <c r="D204" s="140"/>
      <c r="H204"/>
      <c r="O204" s="140" t="s">
        <v>1147</v>
      </c>
    </row>
    <row r="205" spans="1:31" x14ac:dyDescent="0.25">
      <c r="A205" s="206" t="s">
        <v>554</v>
      </c>
      <c r="B205" t="s">
        <v>135</v>
      </c>
      <c r="D205" s="140" t="s">
        <v>39</v>
      </c>
      <c r="E205" s="140">
        <v>67944000</v>
      </c>
      <c r="F205" s="140">
        <v>59338000</v>
      </c>
      <c r="G205" s="140">
        <v>63116390</v>
      </c>
      <c r="H205">
        <v>117666813</v>
      </c>
      <c r="I205" s="140">
        <v>126616404</v>
      </c>
      <c r="J205" s="140">
        <v>143439734</v>
      </c>
      <c r="K205" s="140">
        <v>169287547.72</v>
      </c>
      <c r="L205" s="140">
        <v>196841661</v>
      </c>
      <c r="M205" s="140">
        <v>212735775.5</v>
      </c>
      <c r="N205" s="140">
        <v>185130249</v>
      </c>
      <c r="O205" s="140" t="s">
        <v>1162</v>
      </c>
      <c r="Q205" s="140" t="s">
        <v>1124</v>
      </c>
      <c r="R205">
        <v>67944000</v>
      </c>
      <c r="S205">
        <v>59338000</v>
      </c>
      <c r="T205">
        <v>63116390</v>
      </c>
      <c r="U205">
        <v>117666813</v>
      </c>
      <c r="V205">
        <v>126616404</v>
      </c>
      <c r="W205">
        <v>143439734</v>
      </c>
      <c r="X205" s="140">
        <v>169287547.72</v>
      </c>
      <c r="Y205" s="140">
        <v>196841661</v>
      </c>
      <c r="Z205" s="140">
        <v>212735775.5</v>
      </c>
      <c r="AA205" s="140">
        <v>185130249</v>
      </c>
      <c r="AB205" s="419" t="s">
        <v>2451</v>
      </c>
      <c r="AC205" s="419" t="s">
        <v>2762</v>
      </c>
      <c r="AD205" s="419" t="s">
        <v>2451</v>
      </c>
    </row>
    <row r="206" spans="1:31" x14ac:dyDescent="0.25">
      <c r="A206" s="206" t="s">
        <v>555</v>
      </c>
      <c r="B206" t="s">
        <v>1164</v>
      </c>
      <c r="D206" s="140" t="s">
        <v>39</v>
      </c>
      <c r="E206" s="140">
        <v>10707000</v>
      </c>
      <c r="F206" s="140">
        <v>10495000</v>
      </c>
      <c r="G206" s="140">
        <v>10625666</v>
      </c>
      <c r="H206">
        <v>10575864</v>
      </c>
      <c r="I206" s="140">
        <v>12520295</v>
      </c>
      <c r="J206" s="140">
        <v>12469214</v>
      </c>
      <c r="K206" s="140">
        <v>12627994.838</v>
      </c>
      <c r="L206" s="140">
        <v>13219029</v>
      </c>
      <c r="M206" s="140">
        <v>15539024.137</v>
      </c>
      <c r="N206" s="140">
        <v>15988303</v>
      </c>
      <c r="O206" s="140" t="s">
        <v>1165</v>
      </c>
      <c r="Q206" s="140" t="s">
        <v>1124</v>
      </c>
      <c r="R206">
        <v>10707000</v>
      </c>
      <c r="S206">
        <v>10495000</v>
      </c>
      <c r="T206">
        <v>10625666</v>
      </c>
      <c r="U206">
        <v>10575864</v>
      </c>
      <c r="V206">
        <v>12520295</v>
      </c>
      <c r="W206">
        <v>12469214</v>
      </c>
      <c r="X206" s="140">
        <v>12627994.838</v>
      </c>
      <c r="Y206" s="140">
        <v>13219029</v>
      </c>
      <c r="Z206" s="140">
        <v>15539024.137</v>
      </c>
      <c r="AA206" s="140">
        <v>15988303</v>
      </c>
      <c r="AB206" s="419" t="s">
        <v>2451</v>
      </c>
      <c r="AC206" s="419" t="s">
        <v>2761</v>
      </c>
      <c r="AD206" s="419" t="s">
        <v>2823</v>
      </c>
    </row>
    <row r="207" spans="1:31" x14ac:dyDescent="0.25">
      <c r="A207" s="206" t="s">
        <v>556</v>
      </c>
      <c r="B207" t="s">
        <v>96</v>
      </c>
      <c r="D207" s="140" t="s">
        <v>39</v>
      </c>
      <c r="E207" s="140" t="s">
        <v>73</v>
      </c>
      <c r="F207" s="140" t="s">
        <v>73</v>
      </c>
      <c r="G207" s="140" t="s">
        <v>73</v>
      </c>
      <c r="H207" t="s">
        <v>73</v>
      </c>
      <c r="I207" s="140">
        <v>1179964</v>
      </c>
      <c r="J207" s="140">
        <v>1212822</v>
      </c>
      <c r="K207" s="140">
        <v>1348599.4639999999</v>
      </c>
      <c r="L207" s="140">
        <v>1422168.9</v>
      </c>
      <c r="M207" s="140">
        <v>4350151.9210000001</v>
      </c>
      <c r="N207" s="140">
        <v>4741349</v>
      </c>
      <c r="O207" s="140" t="s">
        <v>1148</v>
      </c>
      <c r="Q207" s="140" t="s">
        <v>1124</v>
      </c>
      <c r="R207" t="s">
        <v>73</v>
      </c>
      <c r="S207" t="s">
        <v>73</v>
      </c>
      <c r="T207" t="s">
        <v>73</v>
      </c>
      <c r="U207" t="s">
        <v>73</v>
      </c>
      <c r="V207">
        <v>1179964</v>
      </c>
      <c r="W207">
        <v>1212822</v>
      </c>
      <c r="X207" s="140">
        <v>1348599.4639999999</v>
      </c>
      <c r="Y207" s="140">
        <v>1422168.9</v>
      </c>
      <c r="Z207" s="140">
        <v>4350151.9210000001</v>
      </c>
      <c r="AA207" s="140">
        <v>4741349</v>
      </c>
      <c r="AB207" s="419" t="s">
        <v>2451</v>
      </c>
      <c r="AC207" s="419" t="s">
        <v>2761</v>
      </c>
      <c r="AD207" s="419" t="s">
        <v>2823</v>
      </c>
    </row>
    <row r="208" spans="1:31" x14ac:dyDescent="0.25">
      <c r="A208" s="206" t="s">
        <v>557</v>
      </c>
      <c r="B208" t="s">
        <v>97</v>
      </c>
      <c r="D208" s="140" t="s">
        <v>39</v>
      </c>
      <c r="E208" s="140" t="s">
        <v>73</v>
      </c>
      <c r="F208" s="140" t="s">
        <v>73</v>
      </c>
      <c r="G208" s="140" t="s">
        <v>73</v>
      </c>
      <c r="H208" t="s">
        <v>73</v>
      </c>
      <c r="I208" s="140">
        <v>11340331</v>
      </c>
      <c r="J208" s="140">
        <v>11256392</v>
      </c>
      <c r="K208" s="140">
        <v>11279395.374</v>
      </c>
      <c r="L208" s="140">
        <v>11796859.767999999</v>
      </c>
      <c r="M208" s="140">
        <v>11188872.216</v>
      </c>
      <c r="N208" s="140">
        <v>11246954</v>
      </c>
      <c r="O208" s="140" t="s">
        <v>1149</v>
      </c>
      <c r="Q208" s="140" t="s">
        <v>1124</v>
      </c>
      <c r="R208" t="s">
        <v>73</v>
      </c>
      <c r="S208" t="s">
        <v>73</v>
      </c>
      <c r="T208" t="s">
        <v>73</v>
      </c>
      <c r="U208" t="s">
        <v>73</v>
      </c>
      <c r="V208">
        <v>11340331</v>
      </c>
      <c r="W208">
        <v>11256392</v>
      </c>
      <c r="X208" s="140">
        <v>11279395.374</v>
      </c>
      <c r="Y208" s="140">
        <v>11796859.767999999</v>
      </c>
      <c r="Z208" s="140">
        <v>11188872.216</v>
      </c>
      <c r="AA208" s="140">
        <v>11246954</v>
      </c>
      <c r="AB208" s="419" t="s">
        <v>2451</v>
      </c>
      <c r="AC208" s="419" t="s">
        <v>2761</v>
      </c>
      <c r="AD208" s="419" t="s">
        <v>2823</v>
      </c>
    </row>
    <row r="209" spans="1:32" x14ac:dyDescent="0.25">
      <c r="A209" s="206" t="s">
        <v>611</v>
      </c>
      <c r="B209" t="s">
        <v>619</v>
      </c>
      <c r="D209" s="140" t="s">
        <v>56</v>
      </c>
      <c r="E209" s="140" t="s">
        <v>73</v>
      </c>
      <c r="F209" s="140" t="s">
        <v>73</v>
      </c>
      <c r="G209" s="140" t="s">
        <v>73</v>
      </c>
      <c r="H209" t="s">
        <v>73</v>
      </c>
      <c r="I209" s="140">
        <v>9.4244105270682521</v>
      </c>
      <c r="J209" s="140">
        <v>9.7265312793573031</v>
      </c>
      <c r="K209" s="140">
        <v>10.679442629654961</v>
      </c>
      <c r="L209" s="140">
        <v>11</v>
      </c>
      <c r="M209" s="140">
        <v>28.000000000000004</v>
      </c>
      <c r="N209" s="140">
        <v>30</v>
      </c>
      <c r="O209" s="140" t="s">
        <v>1166</v>
      </c>
      <c r="Q209" s="140" t="s">
        <v>56</v>
      </c>
      <c r="R209" t="s">
        <v>73</v>
      </c>
      <c r="S209" t="s">
        <v>73</v>
      </c>
      <c r="T209" t="s">
        <v>73</v>
      </c>
      <c r="U209" t="s">
        <v>73</v>
      </c>
      <c r="V209">
        <v>9.4244105270682521</v>
      </c>
      <c r="W209">
        <v>9.7265312793573031</v>
      </c>
      <c r="X209" s="140">
        <v>10.679442629654961</v>
      </c>
      <c r="Y209" s="140">
        <v>11</v>
      </c>
      <c r="Z209" s="140">
        <v>28.000000000000004</v>
      </c>
      <c r="AA209" s="140">
        <v>30</v>
      </c>
      <c r="AB209" s="419" t="s">
        <v>2451</v>
      </c>
      <c r="AC209" s="419" t="s">
        <v>2451</v>
      </c>
      <c r="AD209" s="419" t="s">
        <v>2823</v>
      </c>
      <c r="AE209" s="419" t="s">
        <v>2451</v>
      </c>
    </row>
    <row r="210" spans="1:32" x14ac:dyDescent="0.25">
      <c r="A210" s="206" t="s">
        <v>610</v>
      </c>
      <c r="B210" t="s">
        <v>136</v>
      </c>
      <c r="D210" s="140" t="s">
        <v>39</v>
      </c>
      <c r="E210" s="140">
        <v>760000</v>
      </c>
      <c r="F210" s="140">
        <v>45000</v>
      </c>
      <c r="G210" s="140">
        <v>236903</v>
      </c>
      <c r="H210">
        <v>21121</v>
      </c>
      <c r="I210" s="140">
        <v>23708</v>
      </c>
      <c r="J210" s="140">
        <v>14812.956000000238</v>
      </c>
      <c r="K210" s="140">
        <v>43474.31305000186</v>
      </c>
      <c r="L210" s="140">
        <v>27954.275499999523</v>
      </c>
      <c r="M210" s="140">
        <v>17708.410859990639</v>
      </c>
      <c r="N210" s="140">
        <v>64860</v>
      </c>
      <c r="O210" s="140" t="s">
        <v>1150</v>
      </c>
      <c r="Q210" s="140" t="s">
        <v>1124</v>
      </c>
      <c r="R210">
        <v>760000</v>
      </c>
      <c r="S210">
        <v>45000</v>
      </c>
      <c r="T210">
        <v>236903</v>
      </c>
      <c r="U210">
        <v>21121</v>
      </c>
      <c r="V210">
        <v>23708</v>
      </c>
      <c r="W210">
        <v>14812.956000000238</v>
      </c>
      <c r="X210" s="140">
        <v>43474.31305000186</v>
      </c>
      <c r="Y210" s="140">
        <v>27954.275499999523</v>
      </c>
      <c r="Z210" s="140">
        <v>17708.410859990639</v>
      </c>
      <c r="AA210" s="140">
        <v>64860</v>
      </c>
      <c r="AB210" s="419" t="s">
        <v>2451</v>
      </c>
      <c r="AC210" s="419" t="s">
        <v>2760</v>
      </c>
      <c r="AD210" s="419" t="s">
        <v>2451</v>
      </c>
    </row>
    <row r="211" spans="1:32" x14ac:dyDescent="0.25">
      <c r="A211" s="206" t="s">
        <v>558</v>
      </c>
      <c r="B211" t="s">
        <v>99</v>
      </c>
      <c r="D211" s="140"/>
      <c r="H211"/>
      <c r="O211" s="140" t="s">
        <v>1151</v>
      </c>
    </row>
    <row r="212" spans="1:32" x14ac:dyDescent="0.25">
      <c r="A212" s="206" t="s">
        <v>559</v>
      </c>
      <c r="B212" t="s">
        <v>10</v>
      </c>
      <c r="D212" s="140" t="s">
        <v>39</v>
      </c>
      <c r="E212" s="140">
        <v>79356000</v>
      </c>
      <c r="F212" s="140">
        <v>69843000</v>
      </c>
      <c r="G212" s="140">
        <v>73963349</v>
      </c>
      <c r="H212">
        <v>128250317</v>
      </c>
      <c r="I212" s="140">
        <v>139144579</v>
      </c>
      <c r="J212" s="140">
        <v>155918075.34600002</v>
      </c>
      <c r="K212" s="140">
        <v>181951431.57029998</v>
      </c>
      <c r="L212" s="140">
        <v>210080143</v>
      </c>
      <c r="M212" s="140">
        <v>222261929.5086</v>
      </c>
      <c r="N212" s="140">
        <v>194938478</v>
      </c>
      <c r="O212" s="140" t="s">
        <v>1152</v>
      </c>
      <c r="Q212" s="140" t="s">
        <v>1124</v>
      </c>
      <c r="R212">
        <v>79356000</v>
      </c>
      <c r="S212">
        <v>69843000</v>
      </c>
      <c r="T212">
        <v>73963349</v>
      </c>
      <c r="U212">
        <v>128250317</v>
      </c>
      <c r="V212">
        <v>139144579</v>
      </c>
      <c r="W212">
        <v>155918075.34600002</v>
      </c>
      <c r="X212" s="140">
        <v>181951431.57029998</v>
      </c>
      <c r="Y212" s="140">
        <v>210080143</v>
      </c>
      <c r="Z212" s="140">
        <v>222261929.5086</v>
      </c>
      <c r="AA212" s="140">
        <v>194938478</v>
      </c>
      <c r="AB212" s="419" t="s">
        <v>2451</v>
      </c>
      <c r="AC212" s="419" t="s">
        <v>2451</v>
      </c>
      <c r="AD212" s="419" t="s">
        <v>2451</v>
      </c>
      <c r="AE212" s="419" t="s">
        <v>2451</v>
      </c>
      <c r="AF212" s="421" t="s">
        <v>2803</v>
      </c>
    </row>
    <row r="213" spans="1:32" x14ac:dyDescent="0.25">
      <c r="A213" s="206" t="s">
        <v>560</v>
      </c>
      <c r="B213" t="s">
        <v>620</v>
      </c>
      <c r="D213" s="140" t="s">
        <v>39</v>
      </c>
      <c r="E213" s="140">
        <v>17000</v>
      </c>
      <c r="F213" s="140">
        <v>15000</v>
      </c>
      <c r="G213" s="140">
        <v>10610</v>
      </c>
      <c r="H213">
        <v>13481</v>
      </c>
      <c r="I213" s="140">
        <v>15828</v>
      </c>
      <c r="J213" s="140">
        <v>5685.61</v>
      </c>
      <c r="K213" s="140">
        <v>7585.3007500000003</v>
      </c>
      <c r="L213" s="140">
        <v>8502</v>
      </c>
      <c r="M213" s="140">
        <v>6030578.53926</v>
      </c>
      <c r="N213" s="140">
        <v>6244933</v>
      </c>
      <c r="O213" s="140" t="s">
        <v>1167</v>
      </c>
      <c r="Q213" s="140" t="s">
        <v>1124</v>
      </c>
      <c r="R213">
        <v>17000</v>
      </c>
      <c r="S213">
        <v>15000</v>
      </c>
      <c r="T213">
        <v>10610</v>
      </c>
      <c r="U213">
        <v>13481</v>
      </c>
      <c r="V213">
        <v>15828</v>
      </c>
      <c r="W213">
        <v>5685.61</v>
      </c>
      <c r="X213" s="140">
        <v>7585.3007500000003</v>
      </c>
      <c r="Y213" s="140">
        <v>8502</v>
      </c>
      <c r="Z213" s="140">
        <v>6030578.53926</v>
      </c>
      <c r="AA213" s="140">
        <v>6244933</v>
      </c>
      <c r="AB213" s="419" t="s">
        <v>2451</v>
      </c>
      <c r="AC213" s="419" t="s">
        <v>2763</v>
      </c>
      <c r="AD213" s="419" t="s">
        <v>2451</v>
      </c>
    </row>
    <row r="214" spans="1:32" x14ac:dyDescent="0.25">
      <c r="A214" s="206" t="s">
        <v>561</v>
      </c>
      <c r="B214" t="s">
        <v>98</v>
      </c>
      <c r="D214" s="140"/>
      <c r="H214"/>
      <c r="O214" s="140" t="s">
        <v>1154</v>
      </c>
    </row>
    <row r="215" spans="1:32" x14ac:dyDescent="0.25">
      <c r="A215" s="206" t="s">
        <v>612</v>
      </c>
      <c r="B215" t="s">
        <v>71</v>
      </c>
      <c r="D215" s="140" t="s">
        <v>39</v>
      </c>
      <c r="E215" s="140">
        <v>63624000</v>
      </c>
      <c r="F215" s="140">
        <v>56836000</v>
      </c>
      <c r="G215" s="140">
        <v>56132000</v>
      </c>
      <c r="H215">
        <v>99726341</v>
      </c>
      <c r="I215" s="140">
        <v>116631253</v>
      </c>
      <c r="J215" s="140">
        <v>134518856.583</v>
      </c>
      <c r="K215" s="140">
        <v>141217837.01779997</v>
      </c>
      <c r="L215" s="140">
        <v>159015806</v>
      </c>
      <c r="M215" s="140">
        <v>180668648.30250001</v>
      </c>
      <c r="N215" s="140">
        <v>164801460</v>
      </c>
      <c r="O215" s="140" t="s">
        <v>1155</v>
      </c>
      <c r="Q215" s="140" t="s">
        <v>1124</v>
      </c>
      <c r="R215">
        <v>63624000</v>
      </c>
      <c r="S215">
        <v>56836000</v>
      </c>
      <c r="T215">
        <v>56132000</v>
      </c>
      <c r="U215">
        <v>99726341</v>
      </c>
      <c r="V215">
        <v>116631253</v>
      </c>
      <c r="W215">
        <v>134518856.583</v>
      </c>
      <c r="X215" s="140">
        <v>141217837.01779997</v>
      </c>
      <c r="Y215" s="140">
        <v>159015806</v>
      </c>
      <c r="Z215" s="140">
        <v>180668648.30250001</v>
      </c>
      <c r="AA215" s="140">
        <v>164801460</v>
      </c>
      <c r="AB215" s="419" t="s">
        <v>2759</v>
      </c>
      <c r="AC215" s="419" t="s">
        <v>2451</v>
      </c>
      <c r="AD215" s="419" t="s">
        <v>2451</v>
      </c>
    </row>
    <row r="216" spans="1:32" x14ac:dyDescent="0.25">
      <c r="A216" s="206" t="s">
        <v>613</v>
      </c>
      <c r="B216" t="s">
        <v>107</v>
      </c>
      <c r="D216" s="140" t="s">
        <v>39</v>
      </c>
      <c r="E216" s="140" t="s">
        <v>73</v>
      </c>
      <c r="F216" s="140" t="s">
        <v>73</v>
      </c>
      <c r="G216" s="140">
        <v>14738000</v>
      </c>
      <c r="H216">
        <v>28459330</v>
      </c>
      <c r="I216" s="140">
        <v>22620708</v>
      </c>
      <c r="J216" s="140">
        <v>21705608.107999999</v>
      </c>
      <c r="K216" s="140">
        <v>31621854.850000005</v>
      </c>
      <c r="L216" s="140">
        <v>48573139.353600003</v>
      </c>
      <c r="M216" s="140">
        <v>54440600.69529999</v>
      </c>
      <c r="N216" s="140">
        <v>33926781</v>
      </c>
      <c r="O216" s="140" t="s">
        <v>1472</v>
      </c>
      <c r="Q216" s="140" t="s">
        <v>1124</v>
      </c>
      <c r="R216" t="s">
        <v>73</v>
      </c>
      <c r="S216" t="s">
        <v>73</v>
      </c>
      <c r="T216">
        <v>14738000</v>
      </c>
      <c r="U216">
        <v>28459330</v>
      </c>
      <c r="V216">
        <v>22620708</v>
      </c>
      <c r="W216">
        <v>21705608.107999999</v>
      </c>
      <c r="X216" s="140">
        <v>31621854.850000005</v>
      </c>
      <c r="Y216" s="140">
        <v>48573139.353600003</v>
      </c>
      <c r="Z216" s="140">
        <v>54440600.69529999</v>
      </c>
      <c r="AA216" s="140">
        <v>33926781</v>
      </c>
      <c r="AB216" s="419" t="s">
        <v>2758</v>
      </c>
      <c r="AC216" s="419" t="s">
        <v>2451</v>
      </c>
      <c r="AD216" s="419" t="s">
        <v>2451</v>
      </c>
    </row>
    <row r="217" spans="1:32" x14ac:dyDescent="0.25">
      <c r="A217" s="206" t="s">
        <v>614</v>
      </c>
      <c r="B217" t="s">
        <v>175</v>
      </c>
      <c r="D217" s="140" t="s">
        <v>39</v>
      </c>
      <c r="E217" s="140">
        <v>15802000</v>
      </c>
      <c r="F217" s="140">
        <v>12997000</v>
      </c>
      <c r="G217" s="140">
        <v>14738000</v>
      </c>
      <c r="H217">
        <v>28449579</v>
      </c>
      <c r="I217" s="140">
        <v>22611092</v>
      </c>
      <c r="J217" s="140">
        <v>21705333.978999998</v>
      </c>
      <c r="K217" s="140">
        <v>31621524.850000005</v>
      </c>
      <c r="L217" s="140">
        <v>48571506.435600005</v>
      </c>
      <c r="M217" s="140">
        <v>54440005.249299996</v>
      </c>
      <c r="N217" s="140">
        <v>33926178</v>
      </c>
      <c r="O217" s="140" t="s">
        <v>1157</v>
      </c>
      <c r="Q217" s="140" t="s">
        <v>1124</v>
      </c>
      <c r="R217">
        <v>15802000</v>
      </c>
      <c r="S217">
        <v>12997000</v>
      </c>
      <c r="T217">
        <v>14738000</v>
      </c>
      <c r="U217">
        <v>28449579</v>
      </c>
      <c r="V217">
        <v>22611092</v>
      </c>
      <c r="W217">
        <v>21705333.978999998</v>
      </c>
      <c r="X217" s="140">
        <v>31621524.850000005</v>
      </c>
      <c r="Y217" s="140">
        <v>48571506.435600005</v>
      </c>
      <c r="Z217" s="140">
        <v>54440005.249299996</v>
      </c>
      <c r="AA217" s="140">
        <v>33926178</v>
      </c>
      <c r="AB217" s="419" t="s">
        <v>2758</v>
      </c>
      <c r="AC217" s="419" t="s">
        <v>2451</v>
      </c>
      <c r="AD217" s="419" t="s">
        <v>2451</v>
      </c>
    </row>
    <row r="218" spans="1:32" x14ac:dyDescent="0.25">
      <c r="A218" s="206" t="s">
        <v>615</v>
      </c>
      <c r="B218" t="s">
        <v>174</v>
      </c>
      <c r="D218" s="140" t="s">
        <v>39</v>
      </c>
      <c r="E218" s="140" t="s">
        <v>73</v>
      </c>
      <c r="F218" s="140" t="s">
        <v>73</v>
      </c>
      <c r="G218" s="140">
        <v>0</v>
      </c>
      <c r="H218">
        <v>9751</v>
      </c>
      <c r="I218" s="140">
        <v>9616</v>
      </c>
      <c r="J218" s="140">
        <v>274.12900000000002</v>
      </c>
      <c r="K218" s="140">
        <v>330</v>
      </c>
      <c r="L218" s="140">
        <v>1632.9179999999999</v>
      </c>
      <c r="M218" s="140">
        <v>595.44599999999991</v>
      </c>
      <c r="N218" s="140">
        <v>604</v>
      </c>
      <c r="O218" s="140" t="s">
        <v>1158</v>
      </c>
      <c r="Q218" s="140" t="s">
        <v>1124</v>
      </c>
      <c r="R218" t="s">
        <v>73</v>
      </c>
      <c r="S218" t="s">
        <v>73</v>
      </c>
      <c r="T218">
        <v>0</v>
      </c>
      <c r="U218">
        <v>9751</v>
      </c>
      <c r="V218">
        <v>9616</v>
      </c>
      <c r="W218">
        <v>274.12900000000002</v>
      </c>
      <c r="X218" s="140">
        <v>330</v>
      </c>
      <c r="Y218" s="140">
        <v>1632.9179999999999</v>
      </c>
      <c r="Z218" s="140">
        <v>595.44599999999991</v>
      </c>
      <c r="AA218" s="140">
        <v>604</v>
      </c>
      <c r="AB218" s="419" t="s">
        <v>2759</v>
      </c>
      <c r="AC218" s="419" t="s">
        <v>2451</v>
      </c>
      <c r="AD218" s="419" t="s">
        <v>2451</v>
      </c>
    </row>
    <row r="219" spans="1:32" x14ac:dyDescent="0.25">
      <c r="A219" s="206" t="s">
        <v>562</v>
      </c>
      <c r="B219" t="s">
        <v>59</v>
      </c>
      <c r="D219" s="140" t="s">
        <v>56</v>
      </c>
      <c r="E219" s="140">
        <v>20</v>
      </c>
      <c r="F219" s="140">
        <v>19</v>
      </c>
      <c r="G219" s="140">
        <v>20</v>
      </c>
      <c r="H219">
        <v>22</v>
      </c>
      <c r="I219" s="140">
        <v>16</v>
      </c>
      <c r="J219" s="140">
        <v>14.000000000000002</v>
      </c>
      <c r="K219" s="140">
        <v>17</v>
      </c>
      <c r="L219" s="140">
        <v>23</v>
      </c>
      <c r="M219" s="140">
        <v>23</v>
      </c>
      <c r="N219" s="140">
        <v>17</v>
      </c>
      <c r="O219" s="140" t="s">
        <v>1159</v>
      </c>
      <c r="Q219" s="140" t="s">
        <v>56</v>
      </c>
      <c r="R219">
        <v>20</v>
      </c>
      <c r="S219">
        <v>19</v>
      </c>
      <c r="T219">
        <v>20</v>
      </c>
      <c r="U219">
        <v>22</v>
      </c>
      <c r="V219">
        <v>16</v>
      </c>
      <c r="W219">
        <v>14.000000000000002</v>
      </c>
      <c r="X219" s="140">
        <v>17</v>
      </c>
      <c r="Y219" s="140">
        <v>23</v>
      </c>
      <c r="Z219" s="140">
        <v>23</v>
      </c>
      <c r="AA219" s="140">
        <v>17</v>
      </c>
      <c r="AB219" s="419" t="s">
        <v>2756</v>
      </c>
      <c r="AC219" s="419" t="s">
        <v>2451</v>
      </c>
      <c r="AD219" s="419" t="s">
        <v>2822</v>
      </c>
    </row>
    <row r="220" spans="1:32" x14ac:dyDescent="0.25">
      <c r="A220" s="206" t="s">
        <v>621</v>
      </c>
      <c r="B220" t="s">
        <v>618</v>
      </c>
      <c r="D220" s="140"/>
      <c r="H220"/>
      <c r="O220" s="140" t="s">
        <v>1146</v>
      </c>
    </row>
    <row r="221" spans="1:32" x14ac:dyDescent="0.25">
      <c r="A221" s="206" t="s">
        <v>622</v>
      </c>
      <c r="B221" t="s">
        <v>100</v>
      </c>
      <c r="D221" s="140" t="s">
        <v>39</v>
      </c>
      <c r="H221"/>
      <c r="J221" s="140">
        <v>114776477</v>
      </c>
      <c r="K221" s="140">
        <v>124820135</v>
      </c>
      <c r="L221" s="140">
        <v>130937148</v>
      </c>
      <c r="M221" s="140">
        <v>131783051</v>
      </c>
      <c r="N221" s="140">
        <v>128296507</v>
      </c>
      <c r="O221" t="s">
        <v>1163</v>
      </c>
      <c r="Q221" s="140" t="s">
        <v>1124</v>
      </c>
      <c r="W221">
        <v>114776477</v>
      </c>
      <c r="X221" s="140">
        <v>124820135</v>
      </c>
      <c r="Y221" s="140">
        <v>130937148</v>
      </c>
      <c r="Z221" s="140">
        <v>131783051</v>
      </c>
      <c r="AA221" s="140">
        <v>128296507</v>
      </c>
      <c r="AB221" s="419" t="s">
        <v>2757</v>
      </c>
      <c r="AC221" s="419" t="s">
        <v>2451</v>
      </c>
      <c r="AD221" s="419" t="s">
        <v>2451</v>
      </c>
    </row>
    <row r="222" spans="1:32" x14ac:dyDescent="0.25">
      <c r="A222" s="206" t="s">
        <v>623</v>
      </c>
      <c r="B222" t="s">
        <v>170</v>
      </c>
      <c r="D222" s="140"/>
      <c r="H222"/>
      <c r="O222" s="140" t="s">
        <v>1147</v>
      </c>
    </row>
    <row r="223" spans="1:32" x14ac:dyDescent="0.25">
      <c r="A223" s="206" t="s">
        <v>624</v>
      </c>
      <c r="B223" t="s">
        <v>135</v>
      </c>
      <c r="D223" s="140" t="s">
        <v>39</v>
      </c>
      <c r="H223"/>
      <c r="J223" s="140">
        <v>109234592</v>
      </c>
      <c r="K223" s="140">
        <v>119271238</v>
      </c>
      <c r="L223" s="140">
        <v>124957302</v>
      </c>
      <c r="M223" s="140">
        <v>125754500</v>
      </c>
      <c r="N223" s="140">
        <v>122051670</v>
      </c>
      <c r="O223" s="140" t="s">
        <v>1162</v>
      </c>
      <c r="Q223" s="140" t="s">
        <v>1124</v>
      </c>
      <c r="W223">
        <v>109234592</v>
      </c>
      <c r="X223" s="140">
        <v>119271238</v>
      </c>
      <c r="Y223" s="140">
        <v>124957302</v>
      </c>
      <c r="Z223" s="140">
        <v>125754500</v>
      </c>
      <c r="AA223" s="140">
        <v>122051670</v>
      </c>
      <c r="AB223" s="419" t="s">
        <v>2451</v>
      </c>
      <c r="AC223" s="419" t="s">
        <v>2762</v>
      </c>
      <c r="AD223" s="419" t="s">
        <v>2451</v>
      </c>
    </row>
    <row r="224" spans="1:32" x14ac:dyDescent="0.25">
      <c r="A224" s="206" t="s">
        <v>625</v>
      </c>
      <c r="B224" t="s">
        <v>1164</v>
      </c>
      <c r="D224" s="140" t="s">
        <v>39</v>
      </c>
      <c r="H224"/>
      <c r="J224" s="140">
        <v>5538536</v>
      </c>
      <c r="K224" s="140">
        <v>5517738</v>
      </c>
      <c r="L224" s="140">
        <v>5974193</v>
      </c>
      <c r="M224" s="140">
        <v>6023425</v>
      </c>
      <c r="N224" s="140">
        <v>6240932</v>
      </c>
      <c r="O224" s="140" t="s">
        <v>1165</v>
      </c>
      <c r="Q224" s="140" t="s">
        <v>1124</v>
      </c>
      <c r="W224">
        <v>5538536</v>
      </c>
      <c r="X224" s="140">
        <v>5517738</v>
      </c>
      <c r="Y224" s="140">
        <v>5974193</v>
      </c>
      <c r="Z224" s="140">
        <v>6023425</v>
      </c>
      <c r="AA224" s="140">
        <v>6240932</v>
      </c>
      <c r="AB224" s="419" t="s">
        <v>2451</v>
      </c>
      <c r="AC224" s="419" t="s">
        <v>2761</v>
      </c>
      <c r="AD224" s="419" t="s">
        <v>2823</v>
      </c>
    </row>
    <row r="225" spans="1:32" x14ac:dyDescent="0.25">
      <c r="A225" s="206" t="s">
        <v>626</v>
      </c>
      <c r="B225" t="s">
        <v>96</v>
      </c>
      <c r="D225" s="140" t="s">
        <v>39</v>
      </c>
      <c r="H225"/>
      <c r="J225" s="140">
        <v>0</v>
      </c>
      <c r="K225" s="140">
        <v>0</v>
      </c>
      <c r="L225" s="140">
        <v>0</v>
      </c>
      <c r="M225" s="140">
        <v>0</v>
      </c>
      <c r="N225" s="140">
        <v>0</v>
      </c>
      <c r="O225" s="140" t="s">
        <v>1148</v>
      </c>
      <c r="Q225" s="140" t="s">
        <v>1124</v>
      </c>
      <c r="W225">
        <v>0</v>
      </c>
      <c r="X225" s="140">
        <v>0</v>
      </c>
      <c r="Y225" s="140">
        <v>0</v>
      </c>
      <c r="Z225" s="140">
        <v>0</v>
      </c>
      <c r="AA225" s="140">
        <v>0</v>
      </c>
      <c r="AB225" s="419" t="s">
        <v>2451</v>
      </c>
      <c r="AC225" s="419" t="s">
        <v>2761</v>
      </c>
      <c r="AD225" s="419" t="s">
        <v>2823</v>
      </c>
    </row>
    <row r="226" spans="1:32" x14ac:dyDescent="0.25">
      <c r="A226" s="206" t="s">
        <v>627</v>
      </c>
      <c r="B226" t="s">
        <v>97</v>
      </c>
      <c r="D226" s="140" t="s">
        <v>39</v>
      </c>
      <c r="H226"/>
      <c r="J226" s="140">
        <v>5538536</v>
      </c>
      <c r="K226" s="140">
        <v>5517738</v>
      </c>
      <c r="L226" s="140">
        <v>5974193</v>
      </c>
      <c r="M226" s="140">
        <v>6023425</v>
      </c>
      <c r="N226" s="140">
        <v>6240932</v>
      </c>
      <c r="O226" s="140" t="s">
        <v>1149</v>
      </c>
      <c r="Q226" s="140" t="s">
        <v>1124</v>
      </c>
      <c r="W226">
        <v>5538536</v>
      </c>
      <c r="X226" s="140">
        <v>5517738</v>
      </c>
      <c r="Y226" s="140">
        <v>5974193</v>
      </c>
      <c r="Z226" s="140">
        <v>6023425</v>
      </c>
      <c r="AA226" s="140">
        <v>6240932</v>
      </c>
      <c r="AB226" s="419" t="s">
        <v>2451</v>
      </c>
      <c r="AC226" s="419" t="s">
        <v>2761</v>
      </c>
      <c r="AD226" s="419" t="s">
        <v>2823</v>
      </c>
    </row>
    <row r="227" spans="1:32" x14ac:dyDescent="0.25">
      <c r="A227" s="206" t="s">
        <v>628</v>
      </c>
      <c r="B227" t="s">
        <v>136</v>
      </c>
      <c r="D227" s="140" t="s">
        <v>39</v>
      </c>
      <c r="H227"/>
      <c r="J227" s="140">
        <v>3349</v>
      </c>
      <c r="K227" s="140">
        <v>31159</v>
      </c>
      <c r="L227" s="140">
        <v>5652</v>
      </c>
      <c r="M227" s="140">
        <v>5126</v>
      </c>
      <c r="N227" s="140">
        <v>3904</v>
      </c>
      <c r="O227" s="140" t="s">
        <v>1150</v>
      </c>
      <c r="Q227" s="140" t="s">
        <v>1124</v>
      </c>
      <c r="W227">
        <v>3349</v>
      </c>
      <c r="X227" s="140">
        <v>31159</v>
      </c>
      <c r="Y227" s="140">
        <v>5652</v>
      </c>
      <c r="Z227" s="140">
        <v>5126</v>
      </c>
      <c r="AA227" s="140">
        <v>3904</v>
      </c>
      <c r="AB227" s="419" t="s">
        <v>2451</v>
      </c>
      <c r="AC227" s="419" t="s">
        <v>2760</v>
      </c>
      <c r="AD227" s="419" t="s">
        <v>2451</v>
      </c>
    </row>
    <row r="228" spans="1:32" x14ac:dyDescent="0.25">
      <c r="A228" s="206" t="s">
        <v>629</v>
      </c>
      <c r="B228" t="s">
        <v>99</v>
      </c>
      <c r="D228" s="140"/>
      <c r="H228"/>
      <c r="O228" s="140" t="s">
        <v>1151</v>
      </c>
    </row>
    <row r="229" spans="1:32" x14ac:dyDescent="0.25">
      <c r="A229" s="206" t="s">
        <v>630</v>
      </c>
      <c r="B229" s="140" t="s">
        <v>620</v>
      </c>
      <c r="D229" s="140" t="s">
        <v>39</v>
      </c>
      <c r="H229"/>
      <c r="J229" s="140">
        <v>3174</v>
      </c>
      <c r="K229" s="140">
        <v>3919</v>
      </c>
      <c r="L229" s="140">
        <v>5459</v>
      </c>
      <c r="M229" s="140">
        <v>6027304</v>
      </c>
      <c r="N229" s="140">
        <v>6241514</v>
      </c>
      <c r="O229" s="140" t="s">
        <v>1167</v>
      </c>
      <c r="Q229" s="140" t="s">
        <v>1124</v>
      </c>
      <c r="W229">
        <v>3174</v>
      </c>
      <c r="X229" s="140">
        <v>3919</v>
      </c>
      <c r="Y229" s="140">
        <v>5459</v>
      </c>
      <c r="Z229" s="140">
        <v>6027304</v>
      </c>
      <c r="AA229" s="140">
        <v>6241514</v>
      </c>
      <c r="AB229" s="419" t="s">
        <v>2451</v>
      </c>
      <c r="AC229" s="419" t="s">
        <v>2764</v>
      </c>
      <c r="AD229" s="419" t="s">
        <v>2451</v>
      </c>
    </row>
    <row r="230" spans="1:32" x14ac:dyDescent="0.25">
      <c r="A230" s="206" t="s">
        <v>631</v>
      </c>
      <c r="B230" s="140" t="s">
        <v>10</v>
      </c>
      <c r="D230" s="140" t="s">
        <v>39</v>
      </c>
      <c r="H230"/>
      <c r="J230" s="140">
        <v>114773303</v>
      </c>
      <c r="K230" s="140">
        <v>124816216</v>
      </c>
      <c r="L230" s="140">
        <v>130931689</v>
      </c>
      <c r="M230" s="140">
        <v>125755747</v>
      </c>
      <c r="N230" s="140">
        <v>122054993</v>
      </c>
      <c r="O230" s="140" t="s">
        <v>1152</v>
      </c>
      <c r="Q230" s="140" t="s">
        <v>1124</v>
      </c>
      <c r="W230">
        <v>114773303</v>
      </c>
      <c r="X230" s="140">
        <v>124816216</v>
      </c>
      <c r="Y230" s="140">
        <v>130931689</v>
      </c>
      <c r="Z230" s="140">
        <v>125755747</v>
      </c>
      <c r="AA230" s="140">
        <v>122054993</v>
      </c>
      <c r="AB230" s="419" t="s">
        <v>2451</v>
      </c>
      <c r="AC230" s="419" t="s">
        <v>2451</v>
      </c>
      <c r="AD230" s="419" t="s">
        <v>2451</v>
      </c>
      <c r="AE230" s="419" t="s">
        <v>2451</v>
      </c>
      <c r="AF230" s="421" t="s">
        <v>2803</v>
      </c>
    </row>
    <row r="231" spans="1:32" x14ac:dyDescent="0.25">
      <c r="A231" s="206" t="s">
        <v>632</v>
      </c>
      <c r="B231" t="s">
        <v>98</v>
      </c>
      <c r="D231" s="140"/>
      <c r="H231"/>
      <c r="O231" s="140" t="s">
        <v>1154</v>
      </c>
    </row>
    <row r="232" spans="1:32" x14ac:dyDescent="0.25">
      <c r="A232" s="206" t="s">
        <v>633</v>
      </c>
      <c r="B232" t="s">
        <v>71</v>
      </c>
      <c r="D232" s="140" t="s">
        <v>39</v>
      </c>
      <c r="H232"/>
      <c r="J232" s="140">
        <v>110069884</v>
      </c>
      <c r="K232" s="140">
        <v>119548537</v>
      </c>
      <c r="L232" s="140">
        <v>124844436</v>
      </c>
      <c r="M232" s="140">
        <v>118794261</v>
      </c>
      <c r="N232" s="140">
        <v>118614083</v>
      </c>
      <c r="O232" s="140" t="s">
        <v>1155</v>
      </c>
      <c r="Q232" s="140" t="s">
        <v>1124</v>
      </c>
      <c r="W232">
        <v>110069884</v>
      </c>
      <c r="X232" s="140">
        <v>119548537</v>
      </c>
      <c r="Y232" s="140">
        <v>124844436</v>
      </c>
      <c r="Z232" s="140">
        <v>118794261</v>
      </c>
      <c r="AA232" s="140">
        <v>118614083</v>
      </c>
      <c r="AB232" s="419" t="s">
        <v>2759</v>
      </c>
      <c r="AC232" s="419" t="s">
        <v>2451</v>
      </c>
      <c r="AD232" s="419" t="s">
        <v>2451</v>
      </c>
    </row>
    <row r="233" spans="1:32" x14ac:dyDescent="0.25">
      <c r="A233" s="206" t="s">
        <v>634</v>
      </c>
      <c r="B233" s="140" t="s">
        <v>9</v>
      </c>
      <c r="D233" s="140" t="s">
        <v>39</v>
      </c>
      <c r="H233"/>
      <c r="J233" s="140">
        <v>2758</v>
      </c>
      <c r="K233" s="140">
        <v>728</v>
      </c>
      <c r="L233" s="140">
        <v>698</v>
      </c>
      <c r="M233" s="140">
        <v>6023960</v>
      </c>
      <c r="N233" s="140">
        <v>6240830</v>
      </c>
      <c r="O233" s="140" t="s">
        <v>1153</v>
      </c>
      <c r="Q233" s="140" t="s">
        <v>1124</v>
      </c>
      <c r="W233">
        <v>2758</v>
      </c>
      <c r="X233" s="140">
        <v>728</v>
      </c>
      <c r="Y233" s="140">
        <v>698</v>
      </c>
      <c r="Z233" s="140">
        <v>6023960</v>
      </c>
      <c r="AA233" s="140">
        <v>6240830</v>
      </c>
      <c r="AB233" s="419" t="s">
        <v>2759</v>
      </c>
      <c r="AC233" s="419" t="s">
        <v>2764</v>
      </c>
      <c r="AD233" s="419" t="s">
        <v>2451</v>
      </c>
    </row>
    <row r="234" spans="1:32" x14ac:dyDescent="0.25">
      <c r="A234" s="206" t="s">
        <v>635</v>
      </c>
      <c r="B234" s="140" t="s">
        <v>10</v>
      </c>
      <c r="D234" s="140" t="s">
        <v>39</v>
      </c>
      <c r="H234"/>
      <c r="J234" s="140">
        <v>110067126</v>
      </c>
      <c r="K234" s="140">
        <v>119547808</v>
      </c>
      <c r="L234" s="140">
        <v>124843739</v>
      </c>
      <c r="M234" s="140">
        <v>112770301</v>
      </c>
      <c r="N234" s="140">
        <v>112373253</v>
      </c>
      <c r="O234" s="140" t="s">
        <v>1152</v>
      </c>
      <c r="Q234" s="140" t="s">
        <v>1124</v>
      </c>
      <c r="W234">
        <v>110067126</v>
      </c>
      <c r="X234" s="140">
        <v>119547808</v>
      </c>
      <c r="Y234" s="140">
        <v>124843739</v>
      </c>
      <c r="Z234" s="140">
        <v>112770301</v>
      </c>
      <c r="AA234" s="140">
        <v>112373253</v>
      </c>
      <c r="AB234" s="419" t="s">
        <v>2759</v>
      </c>
      <c r="AC234" s="419" t="s">
        <v>2451</v>
      </c>
      <c r="AD234" s="419" t="s">
        <v>2451</v>
      </c>
    </row>
    <row r="235" spans="1:32" x14ac:dyDescent="0.25">
      <c r="A235" s="206" t="s">
        <v>636</v>
      </c>
      <c r="B235" t="s">
        <v>107</v>
      </c>
      <c r="D235" s="140" t="s">
        <v>39</v>
      </c>
      <c r="H235"/>
      <c r="J235" s="140">
        <v>4707904</v>
      </c>
      <c r="K235" s="140">
        <v>5271509</v>
      </c>
      <c r="L235" s="140">
        <v>6093589</v>
      </c>
      <c r="M235" s="140">
        <v>13519423</v>
      </c>
      <c r="N235" s="140">
        <v>9682565</v>
      </c>
      <c r="O235" s="140" t="s">
        <v>1472</v>
      </c>
      <c r="Q235" s="140" t="s">
        <v>1124</v>
      </c>
      <c r="W235">
        <v>4707904</v>
      </c>
      <c r="X235" s="140">
        <v>5271509</v>
      </c>
      <c r="Y235" s="140">
        <v>6093589</v>
      </c>
      <c r="Z235" s="140">
        <v>13519423</v>
      </c>
      <c r="AA235" s="140">
        <v>9682565</v>
      </c>
      <c r="AB235" s="419" t="s">
        <v>2758</v>
      </c>
      <c r="AC235" s="419" t="s">
        <v>2451</v>
      </c>
      <c r="AD235" s="419" t="s">
        <v>2451</v>
      </c>
    </row>
    <row r="236" spans="1:32" x14ac:dyDescent="0.25">
      <c r="A236" s="206" t="s">
        <v>637</v>
      </c>
      <c r="B236" t="s">
        <v>174</v>
      </c>
      <c r="D236" s="140" t="s">
        <v>39</v>
      </c>
      <c r="J236" s="140">
        <v>11</v>
      </c>
      <c r="K236" s="140">
        <v>28</v>
      </c>
      <c r="L236" s="140">
        <v>1194</v>
      </c>
      <c r="M236" s="140">
        <v>0</v>
      </c>
      <c r="N236" s="140">
        <v>48</v>
      </c>
      <c r="O236" s="140" t="s">
        <v>1158</v>
      </c>
      <c r="Q236" s="140" t="s">
        <v>1124</v>
      </c>
      <c r="W236">
        <v>11</v>
      </c>
      <c r="X236" s="140">
        <v>28</v>
      </c>
      <c r="Y236" s="140">
        <v>1194</v>
      </c>
      <c r="Z236" s="140">
        <v>0</v>
      </c>
      <c r="AA236" s="140">
        <v>48</v>
      </c>
      <c r="AB236" s="419" t="s">
        <v>2759</v>
      </c>
      <c r="AC236" s="419" t="s">
        <v>2451</v>
      </c>
      <c r="AD236" s="419" t="s">
        <v>2451</v>
      </c>
    </row>
    <row r="237" spans="1:32" x14ac:dyDescent="0.25">
      <c r="A237" s="206" t="s">
        <v>638</v>
      </c>
      <c r="B237" s="140" t="s">
        <v>9</v>
      </c>
      <c r="D237" s="140" t="s">
        <v>39</v>
      </c>
      <c r="H237"/>
      <c r="J237" s="140">
        <v>11</v>
      </c>
      <c r="K237" s="140">
        <v>28</v>
      </c>
      <c r="L237" s="140">
        <v>1194</v>
      </c>
      <c r="M237" s="140">
        <v>0</v>
      </c>
      <c r="N237" s="140">
        <v>20</v>
      </c>
      <c r="O237" s="140" t="s">
        <v>1153</v>
      </c>
      <c r="Q237" s="140" t="s">
        <v>1124</v>
      </c>
      <c r="W237">
        <v>11</v>
      </c>
      <c r="X237" s="140">
        <v>28</v>
      </c>
      <c r="Y237" s="140">
        <v>1194</v>
      </c>
      <c r="Z237" s="140">
        <v>0</v>
      </c>
      <c r="AA237" s="140">
        <v>20</v>
      </c>
      <c r="AB237" s="419" t="s">
        <v>2759</v>
      </c>
      <c r="AC237" s="419" t="s">
        <v>2764</v>
      </c>
      <c r="AD237" s="419" t="s">
        <v>2451</v>
      </c>
    </row>
    <row r="238" spans="1:32" x14ac:dyDescent="0.25">
      <c r="A238" s="206" t="s">
        <v>639</v>
      </c>
      <c r="B238" s="140" t="s">
        <v>10</v>
      </c>
      <c r="D238" s="140" t="s">
        <v>39</v>
      </c>
      <c r="H238"/>
      <c r="J238" s="140">
        <v>0</v>
      </c>
      <c r="K238" s="140">
        <v>0</v>
      </c>
      <c r="L238" s="140">
        <v>0</v>
      </c>
      <c r="M238" s="140">
        <v>0</v>
      </c>
      <c r="N238" s="140">
        <v>28</v>
      </c>
      <c r="O238" s="140" t="s">
        <v>1152</v>
      </c>
      <c r="Q238" s="140" t="s">
        <v>1124</v>
      </c>
      <c r="W238">
        <v>0</v>
      </c>
      <c r="X238" s="140">
        <v>0</v>
      </c>
      <c r="Y238" s="140">
        <v>0</v>
      </c>
      <c r="Z238" s="140">
        <v>0</v>
      </c>
      <c r="AA238" s="140">
        <v>28</v>
      </c>
      <c r="AB238" s="419" t="s">
        <v>2759</v>
      </c>
      <c r="AC238" s="419" t="s">
        <v>2451</v>
      </c>
      <c r="AD238" s="419" t="s">
        <v>2451</v>
      </c>
    </row>
    <row r="239" spans="1:32" x14ac:dyDescent="0.25">
      <c r="A239" s="206" t="s">
        <v>640</v>
      </c>
      <c r="B239" t="s">
        <v>175</v>
      </c>
      <c r="D239" s="140" t="s">
        <v>39</v>
      </c>
      <c r="H239"/>
      <c r="J239" s="140">
        <v>4707893</v>
      </c>
      <c r="K239" s="140">
        <v>5271482</v>
      </c>
      <c r="L239" s="140">
        <v>6092395</v>
      </c>
      <c r="M239" s="140">
        <v>13519423</v>
      </c>
      <c r="N239" s="140">
        <v>9682517</v>
      </c>
      <c r="O239" s="140" t="s">
        <v>1157</v>
      </c>
      <c r="Q239" s="140" t="s">
        <v>1124</v>
      </c>
      <c r="W239">
        <v>4707893</v>
      </c>
      <c r="X239" s="140">
        <v>5271482</v>
      </c>
      <c r="Y239" s="140">
        <v>6092395</v>
      </c>
      <c r="Z239" s="140">
        <v>13519423</v>
      </c>
      <c r="AA239" s="140">
        <v>9682517</v>
      </c>
      <c r="AB239" s="419" t="s">
        <v>2758</v>
      </c>
      <c r="AC239" s="419" t="s">
        <v>2451</v>
      </c>
      <c r="AD239" s="419" t="s">
        <v>2451</v>
      </c>
    </row>
    <row r="240" spans="1:32" x14ac:dyDescent="0.25">
      <c r="A240" s="206" t="s">
        <v>641</v>
      </c>
      <c r="B240" s="140" t="s">
        <v>9</v>
      </c>
      <c r="D240" s="140" t="s">
        <v>39</v>
      </c>
      <c r="H240"/>
      <c r="J240" s="140">
        <v>865</v>
      </c>
      <c r="K240" s="140">
        <v>3074</v>
      </c>
      <c r="L240" s="140">
        <v>3537</v>
      </c>
      <c r="M240" s="140">
        <v>1119</v>
      </c>
      <c r="N240" s="140">
        <v>672</v>
      </c>
      <c r="O240" s="140" t="s">
        <v>1153</v>
      </c>
      <c r="Q240" s="140" t="s">
        <v>1124</v>
      </c>
      <c r="W240">
        <v>865</v>
      </c>
      <c r="X240" s="140">
        <v>3074</v>
      </c>
      <c r="Y240" s="140">
        <v>3537</v>
      </c>
      <c r="Z240" s="140">
        <v>1119</v>
      </c>
      <c r="AA240" s="140">
        <v>672</v>
      </c>
      <c r="AB240" s="419" t="s">
        <v>2758</v>
      </c>
      <c r="AC240" s="419" t="s">
        <v>2764</v>
      </c>
      <c r="AD240" s="419" t="s">
        <v>2451</v>
      </c>
    </row>
    <row r="241" spans="1:30" x14ac:dyDescent="0.25">
      <c r="A241" s="206" t="s">
        <v>642</v>
      </c>
      <c r="B241" s="140" t="s">
        <v>10</v>
      </c>
      <c r="D241" s="140" t="s">
        <v>39</v>
      </c>
      <c r="H241"/>
      <c r="J241" s="140">
        <v>4707028</v>
      </c>
      <c r="K241" s="140">
        <v>5268408</v>
      </c>
      <c r="L241" s="140">
        <v>6088858</v>
      </c>
      <c r="M241" s="140">
        <v>13518304</v>
      </c>
      <c r="N241" s="140">
        <v>9681845</v>
      </c>
      <c r="O241" s="140" t="s">
        <v>1152</v>
      </c>
      <c r="Q241" s="140" t="s">
        <v>1124</v>
      </c>
      <c r="W241">
        <v>4707028</v>
      </c>
      <c r="X241" s="140">
        <v>5268408</v>
      </c>
      <c r="Y241" s="140">
        <v>6088858</v>
      </c>
      <c r="Z241" s="140">
        <v>13518304</v>
      </c>
      <c r="AA241" s="140">
        <v>9681845</v>
      </c>
      <c r="AB241" s="419" t="s">
        <v>2758</v>
      </c>
      <c r="AC241" s="419" t="s">
        <v>2451</v>
      </c>
      <c r="AD241" s="419" t="s">
        <v>2451</v>
      </c>
    </row>
    <row r="242" spans="1:30" x14ac:dyDescent="0.25">
      <c r="A242" s="206" t="s">
        <v>643</v>
      </c>
      <c r="B242" t="s">
        <v>59</v>
      </c>
      <c r="D242" s="140" t="s">
        <v>56</v>
      </c>
      <c r="H242"/>
      <c r="J242" s="140">
        <v>4</v>
      </c>
      <c r="K242" s="140">
        <v>4</v>
      </c>
      <c r="L242" s="140">
        <v>5</v>
      </c>
      <c r="M242" s="140">
        <v>10</v>
      </c>
      <c r="N242" s="140">
        <v>8</v>
      </c>
      <c r="O242" s="140" t="s">
        <v>1159</v>
      </c>
      <c r="Q242" s="140" t="s">
        <v>56</v>
      </c>
      <c r="W242">
        <v>4</v>
      </c>
      <c r="X242" s="140">
        <v>4</v>
      </c>
      <c r="Y242" s="140">
        <v>5</v>
      </c>
      <c r="Z242" s="140">
        <v>10</v>
      </c>
      <c r="AA242" s="140">
        <v>8</v>
      </c>
      <c r="AB242" s="419" t="s">
        <v>2756</v>
      </c>
      <c r="AC242" s="419" t="s">
        <v>2451</v>
      </c>
      <c r="AD242" s="419" t="s">
        <v>2822</v>
      </c>
    </row>
    <row r="243" spans="1:30" x14ac:dyDescent="0.25">
      <c r="A243" s="206" t="s">
        <v>644</v>
      </c>
      <c r="B243" t="s">
        <v>322</v>
      </c>
      <c r="D243" s="140" t="s">
        <v>56</v>
      </c>
      <c r="H243"/>
      <c r="J243" s="140" t="s">
        <v>73</v>
      </c>
      <c r="K243" s="140" t="s">
        <v>73</v>
      </c>
      <c r="L243" s="140">
        <v>5</v>
      </c>
      <c r="M243" s="140">
        <v>10</v>
      </c>
      <c r="N243" s="140">
        <v>8</v>
      </c>
      <c r="O243" s="140" t="s">
        <v>1160</v>
      </c>
      <c r="Q243" s="140" t="s">
        <v>56</v>
      </c>
      <c r="W243" t="s">
        <v>73</v>
      </c>
      <c r="X243" s="140" t="s">
        <v>73</v>
      </c>
      <c r="Y243" s="140">
        <v>5</v>
      </c>
      <c r="Z243" s="140">
        <v>10</v>
      </c>
      <c r="AA243" s="140">
        <v>8</v>
      </c>
      <c r="AB243" s="419" t="s">
        <v>2756</v>
      </c>
      <c r="AC243" s="419" t="s">
        <v>2451</v>
      </c>
      <c r="AD243" s="419" t="s">
        <v>2822</v>
      </c>
    </row>
    <row r="244" spans="1:30" x14ac:dyDescent="0.25">
      <c r="A244" s="206" t="s">
        <v>645</v>
      </c>
      <c r="B244" t="s">
        <v>323</v>
      </c>
      <c r="D244" s="140" t="s">
        <v>56</v>
      </c>
      <c r="H244"/>
      <c r="J244" s="140" t="s">
        <v>73</v>
      </c>
      <c r="K244" s="140" t="s">
        <v>73</v>
      </c>
      <c r="L244" s="140">
        <v>63</v>
      </c>
      <c r="M244" s="140">
        <v>34</v>
      </c>
      <c r="N244" s="140">
        <v>80</v>
      </c>
      <c r="O244" s="140" t="s">
        <v>1161</v>
      </c>
      <c r="Q244" s="140" t="s">
        <v>56</v>
      </c>
      <c r="W244" t="s">
        <v>73</v>
      </c>
      <c r="X244" s="140" t="s">
        <v>73</v>
      </c>
      <c r="Y244" s="140">
        <v>63</v>
      </c>
      <c r="Z244" s="140">
        <v>34</v>
      </c>
      <c r="AA244" s="140">
        <v>80</v>
      </c>
      <c r="AB244" s="419" t="s">
        <v>2756</v>
      </c>
      <c r="AC244" s="419" t="s">
        <v>2451</v>
      </c>
      <c r="AD244" s="419" t="s">
        <v>2822</v>
      </c>
    </row>
    <row r="245" spans="1:30" x14ac:dyDescent="0.25">
      <c r="A245" s="206" t="s">
        <v>646</v>
      </c>
      <c r="B245" t="s">
        <v>647</v>
      </c>
      <c r="D245" s="140"/>
      <c r="H245"/>
      <c r="L245" s="140" t="s">
        <v>172</v>
      </c>
      <c r="M245" s="140" t="s">
        <v>171</v>
      </c>
      <c r="N245" s="140" t="s">
        <v>143</v>
      </c>
      <c r="O245" t="s">
        <v>1473</v>
      </c>
      <c r="Y245" s="140" t="s">
        <v>1170</v>
      </c>
      <c r="Z245" s="140" t="s">
        <v>1169</v>
      </c>
      <c r="AA245" s="140" t="s">
        <v>160</v>
      </c>
    </row>
    <row r="246" spans="1:30" x14ac:dyDescent="0.25">
      <c r="A246" s="206" t="s">
        <v>648</v>
      </c>
      <c r="B246" s="140" t="s">
        <v>1479</v>
      </c>
      <c r="D246" s="140" t="s">
        <v>39</v>
      </c>
      <c r="H246"/>
      <c r="L246" s="140">
        <v>1043</v>
      </c>
      <c r="M246" s="140">
        <v>118613040</v>
      </c>
      <c r="N246" s="140">
        <v>118614083</v>
      </c>
      <c r="O246" s="140" t="s">
        <v>1478</v>
      </c>
      <c r="Q246" s="140" t="s">
        <v>1124</v>
      </c>
      <c r="Y246" s="140">
        <v>1043</v>
      </c>
      <c r="Z246" s="140">
        <v>118613040</v>
      </c>
      <c r="AA246" s="140">
        <v>118614083</v>
      </c>
      <c r="AB246" s="419" t="s">
        <v>2759</v>
      </c>
      <c r="AC246" s="419" t="s">
        <v>2451</v>
      </c>
      <c r="AD246" s="419" t="s">
        <v>2451</v>
      </c>
    </row>
    <row r="247" spans="1:30" x14ac:dyDescent="0.25">
      <c r="A247" s="206" t="s">
        <v>649</v>
      </c>
      <c r="B247" s="140" t="s">
        <v>173</v>
      </c>
      <c r="D247" s="140" t="s">
        <v>39</v>
      </c>
      <c r="H247"/>
      <c r="L247" s="140">
        <v>0</v>
      </c>
      <c r="M247" s="140">
        <v>6240830</v>
      </c>
      <c r="N247" s="140">
        <v>6240830</v>
      </c>
      <c r="O247" s="140" t="s">
        <v>1153</v>
      </c>
      <c r="Q247" s="140" t="s">
        <v>1124</v>
      </c>
      <c r="Y247" s="140">
        <v>0</v>
      </c>
      <c r="Z247" s="140">
        <v>6240830</v>
      </c>
      <c r="AA247" s="140">
        <v>6240830</v>
      </c>
      <c r="AB247" s="419" t="s">
        <v>2759</v>
      </c>
      <c r="AC247" s="419" t="s">
        <v>2764</v>
      </c>
      <c r="AD247" s="419" t="s">
        <v>2451</v>
      </c>
    </row>
    <row r="248" spans="1:30" x14ac:dyDescent="0.25">
      <c r="A248" s="206" t="s">
        <v>650</v>
      </c>
      <c r="B248" s="140" t="s">
        <v>176</v>
      </c>
      <c r="D248" s="140" t="s">
        <v>39</v>
      </c>
      <c r="H248"/>
      <c r="L248" s="140">
        <v>1043</v>
      </c>
      <c r="M248" s="140">
        <v>112372210</v>
      </c>
      <c r="N248" s="140">
        <v>112373253</v>
      </c>
      <c r="O248" s="140" t="s">
        <v>1152</v>
      </c>
      <c r="Q248" s="140" t="s">
        <v>1124</v>
      </c>
      <c r="Y248" s="140">
        <v>1043</v>
      </c>
      <c r="Z248" s="140">
        <v>112372210</v>
      </c>
      <c r="AA248" s="140">
        <v>112373253</v>
      </c>
      <c r="AB248" s="419" t="s">
        <v>2759</v>
      </c>
      <c r="AC248" s="419" t="s">
        <v>2451</v>
      </c>
      <c r="AD248" s="419" t="s">
        <v>2451</v>
      </c>
    </row>
    <row r="249" spans="1:30" x14ac:dyDescent="0.25">
      <c r="A249" s="206" t="s">
        <v>651</v>
      </c>
      <c r="B249" s="140" t="s">
        <v>107</v>
      </c>
      <c r="D249" s="140" t="s">
        <v>39</v>
      </c>
      <c r="H249"/>
      <c r="L249" s="140">
        <v>2246</v>
      </c>
      <c r="M249" s="140">
        <v>9680319</v>
      </c>
      <c r="N249" s="140">
        <v>9682565</v>
      </c>
      <c r="O249" s="140" t="s">
        <v>1156</v>
      </c>
      <c r="Q249" s="140" t="s">
        <v>1124</v>
      </c>
      <c r="Y249" s="140">
        <v>2246</v>
      </c>
      <c r="Z249" s="140">
        <v>9680319</v>
      </c>
      <c r="AA249" s="140">
        <v>9682565</v>
      </c>
      <c r="AB249" s="419" t="s">
        <v>2758</v>
      </c>
      <c r="AC249" s="419" t="s">
        <v>2451</v>
      </c>
      <c r="AD249" s="419" t="s">
        <v>2451</v>
      </c>
    </row>
    <row r="250" spans="1:30" x14ac:dyDescent="0.25">
      <c r="A250" s="206" t="s">
        <v>652</v>
      </c>
      <c r="B250" s="140" t="s">
        <v>173</v>
      </c>
      <c r="D250" s="140" t="s">
        <v>39</v>
      </c>
      <c r="H250"/>
      <c r="L250" s="140">
        <v>683</v>
      </c>
      <c r="M250" s="140">
        <v>9</v>
      </c>
      <c r="N250" s="140">
        <v>692</v>
      </c>
      <c r="O250" s="140" t="s">
        <v>1153</v>
      </c>
      <c r="Q250" s="140" t="s">
        <v>1124</v>
      </c>
      <c r="Y250" s="140">
        <v>683</v>
      </c>
      <c r="Z250" s="140">
        <v>9</v>
      </c>
      <c r="AA250" s="140">
        <v>692</v>
      </c>
      <c r="AB250" s="419" t="s">
        <v>2765</v>
      </c>
      <c r="AC250" s="419" t="s">
        <v>2764</v>
      </c>
      <c r="AD250" s="419" t="s">
        <v>2451</v>
      </c>
    </row>
    <row r="251" spans="1:30" x14ac:dyDescent="0.25">
      <c r="A251" s="206" t="s">
        <v>1474</v>
      </c>
      <c r="B251" s="140" t="s">
        <v>174</v>
      </c>
      <c r="D251" s="140" t="s">
        <v>39</v>
      </c>
      <c r="H251"/>
      <c r="L251" s="140">
        <v>11</v>
      </c>
      <c r="M251" s="140">
        <v>9</v>
      </c>
      <c r="N251" s="140">
        <v>20</v>
      </c>
      <c r="O251" s="140" t="s">
        <v>1158</v>
      </c>
      <c r="Q251" s="140" t="s">
        <v>1124</v>
      </c>
      <c r="Y251" s="140">
        <v>11</v>
      </c>
      <c r="Z251" s="140">
        <v>9</v>
      </c>
      <c r="AA251" s="140">
        <v>20</v>
      </c>
      <c r="AB251" s="419" t="s">
        <v>2759</v>
      </c>
      <c r="AC251" s="419" t="s">
        <v>2764</v>
      </c>
      <c r="AD251" s="419" t="s">
        <v>2451</v>
      </c>
    </row>
    <row r="252" spans="1:30" x14ac:dyDescent="0.25">
      <c r="A252" s="206" t="s">
        <v>1475</v>
      </c>
      <c r="B252" s="140" t="s">
        <v>175</v>
      </c>
      <c r="D252" s="140" t="s">
        <v>39</v>
      </c>
      <c r="H252"/>
      <c r="L252" s="140">
        <v>672</v>
      </c>
      <c r="M252" s="140">
        <v>0</v>
      </c>
      <c r="N252" s="140">
        <v>672</v>
      </c>
      <c r="O252" s="140" t="s">
        <v>1157</v>
      </c>
      <c r="Q252" s="140" t="s">
        <v>1124</v>
      </c>
      <c r="Y252" s="140">
        <v>672</v>
      </c>
      <c r="Z252" s="140">
        <v>0</v>
      </c>
      <c r="AA252" s="140">
        <v>672</v>
      </c>
      <c r="AB252" s="419" t="s">
        <v>2758</v>
      </c>
      <c r="AC252" s="419" t="s">
        <v>2764</v>
      </c>
      <c r="AD252" s="419" t="s">
        <v>2451</v>
      </c>
    </row>
    <row r="253" spans="1:30" x14ac:dyDescent="0.25">
      <c r="A253" s="206" t="s">
        <v>653</v>
      </c>
      <c r="B253" s="140" t="s">
        <v>176</v>
      </c>
      <c r="D253" s="140" t="s">
        <v>39</v>
      </c>
      <c r="H253"/>
      <c r="L253" s="140">
        <v>1563</v>
      </c>
      <c r="M253" s="140">
        <v>9680310</v>
      </c>
      <c r="N253" s="140">
        <v>9681873</v>
      </c>
      <c r="O253" s="140" t="s">
        <v>1152</v>
      </c>
      <c r="Q253" s="140" t="s">
        <v>1124</v>
      </c>
      <c r="Y253" s="140">
        <v>1563</v>
      </c>
      <c r="Z253" s="140">
        <v>9680310</v>
      </c>
      <c r="AA253" s="140">
        <v>9681873</v>
      </c>
      <c r="AB253" s="419" t="s">
        <v>2765</v>
      </c>
      <c r="AC253" s="419" t="s">
        <v>2451</v>
      </c>
      <c r="AD253" s="419" t="s">
        <v>2451</v>
      </c>
    </row>
    <row r="254" spans="1:30" x14ac:dyDescent="0.25">
      <c r="A254" s="206" t="s">
        <v>1476</v>
      </c>
      <c r="B254" s="140" t="s">
        <v>174</v>
      </c>
      <c r="D254" s="140" t="s">
        <v>39</v>
      </c>
      <c r="H254"/>
      <c r="L254" s="140">
        <v>28</v>
      </c>
      <c r="M254" s="140">
        <v>0</v>
      </c>
      <c r="N254" s="140">
        <v>28</v>
      </c>
      <c r="O254" s="140" t="s">
        <v>1158</v>
      </c>
      <c r="Q254" s="140" t="s">
        <v>1124</v>
      </c>
      <c r="Y254" s="140">
        <v>28</v>
      </c>
      <c r="Z254" s="140">
        <v>0</v>
      </c>
      <c r="AA254" s="140">
        <v>28</v>
      </c>
      <c r="AB254" s="419" t="s">
        <v>2759</v>
      </c>
      <c r="AC254" s="419" t="s">
        <v>2451</v>
      </c>
      <c r="AD254" s="419" t="s">
        <v>2451</v>
      </c>
    </row>
    <row r="255" spans="1:30" x14ac:dyDescent="0.25">
      <c r="A255" s="206" t="s">
        <v>1477</v>
      </c>
      <c r="B255" s="140" t="s">
        <v>175</v>
      </c>
      <c r="D255" s="140" t="s">
        <v>39</v>
      </c>
      <c r="H255"/>
      <c r="L255" s="140">
        <v>1535</v>
      </c>
      <c r="M255" s="140">
        <v>9680310</v>
      </c>
      <c r="N255" s="140">
        <v>9681845</v>
      </c>
      <c r="O255" s="140" t="s">
        <v>1157</v>
      </c>
      <c r="Q255" s="140" t="s">
        <v>1124</v>
      </c>
      <c r="Y255" s="140">
        <v>1535</v>
      </c>
      <c r="Z255" s="140">
        <v>9680310</v>
      </c>
      <c r="AA255" s="140">
        <v>9681845</v>
      </c>
      <c r="AB255" s="419" t="s">
        <v>2758</v>
      </c>
      <c r="AC255" s="419" t="s">
        <v>2451</v>
      </c>
      <c r="AD255" s="419" t="s">
        <v>2451</v>
      </c>
    </row>
    <row r="256" spans="1:30" x14ac:dyDescent="0.25">
      <c r="A256" s="206" t="s">
        <v>685</v>
      </c>
      <c r="B256" t="s">
        <v>255</v>
      </c>
      <c r="D256" s="140"/>
      <c r="H256"/>
      <c r="O256" t="s">
        <v>1171</v>
      </c>
    </row>
    <row r="257" spans="1:32" x14ac:dyDescent="0.25">
      <c r="A257" s="206" t="s">
        <v>686</v>
      </c>
      <c r="B257" t="s">
        <v>684</v>
      </c>
      <c r="D257" s="140"/>
      <c r="H257"/>
      <c r="O257" s="140" t="s">
        <v>1177</v>
      </c>
    </row>
    <row r="258" spans="1:32" x14ac:dyDescent="0.25">
      <c r="A258" s="206" t="s">
        <v>687</v>
      </c>
      <c r="B258" t="s">
        <v>1482</v>
      </c>
      <c r="D258" s="140" t="s">
        <v>39</v>
      </c>
      <c r="E258" s="140">
        <v>304</v>
      </c>
      <c r="F258" s="140">
        <v>614</v>
      </c>
      <c r="G258" s="140">
        <v>847</v>
      </c>
      <c r="H258">
        <v>983</v>
      </c>
      <c r="I258" s="140">
        <v>1029.58</v>
      </c>
      <c r="J258" s="140">
        <v>954.14300000000014</v>
      </c>
      <c r="K258" s="140">
        <v>847</v>
      </c>
      <c r="L258" s="140">
        <v>1064.0350000000001</v>
      </c>
      <c r="M258" s="140">
        <v>1150.5178000000001</v>
      </c>
      <c r="N258" s="140">
        <v>1110</v>
      </c>
      <c r="O258" s="140" t="s">
        <v>1481</v>
      </c>
      <c r="Q258" s="140" t="s">
        <v>1124</v>
      </c>
      <c r="R258">
        <v>304</v>
      </c>
      <c r="S258">
        <v>614</v>
      </c>
      <c r="T258">
        <v>847</v>
      </c>
      <c r="U258">
        <v>983</v>
      </c>
      <c r="V258">
        <v>1029.58</v>
      </c>
      <c r="W258">
        <v>954.14300000000014</v>
      </c>
      <c r="X258" s="140">
        <v>847</v>
      </c>
      <c r="Y258" s="140">
        <v>1064.0350000000001</v>
      </c>
      <c r="Z258" s="140">
        <v>1150.5178000000001</v>
      </c>
      <c r="AA258" s="140">
        <v>1110</v>
      </c>
      <c r="AB258" s="419" t="s">
        <v>2768</v>
      </c>
      <c r="AC258" s="419" t="s">
        <v>2766</v>
      </c>
      <c r="AD258" s="419" t="s">
        <v>2822</v>
      </c>
    </row>
    <row r="259" spans="1:32" x14ac:dyDescent="0.25">
      <c r="A259" s="206" t="s">
        <v>688</v>
      </c>
      <c r="B259" t="s">
        <v>1483</v>
      </c>
      <c r="D259" s="140" t="s">
        <v>39</v>
      </c>
      <c r="E259" s="140">
        <v>1493</v>
      </c>
      <c r="F259" s="140">
        <v>1361</v>
      </c>
      <c r="G259" s="140">
        <v>1608</v>
      </c>
      <c r="H259">
        <v>2500</v>
      </c>
      <c r="I259" s="140">
        <v>2918.56</v>
      </c>
      <c r="J259" s="140">
        <v>2531.9889999999996</v>
      </c>
      <c r="K259" s="140">
        <v>2789</v>
      </c>
      <c r="L259" s="140">
        <v>3472.0410000000002</v>
      </c>
      <c r="M259" s="140">
        <v>4231.9609999999993</v>
      </c>
      <c r="N259" s="140">
        <v>4730</v>
      </c>
      <c r="O259" s="140" t="s">
        <v>1484</v>
      </c>
      <c r="Q259" s="140" t="s">
        <v>1124</v>
      </c>
      <c r="R259">
        <v>1493</v>
      </c>
      <c r="S259">
        <v>1361</v>
      </c>
      <c r="T259">
        <v>1608</v>
      </c>
      <c r="U259">
        <v>2500</v>
      </c>
      <c r="V259">
        <v>2918.56</v>
      </c>
      <c r="W259">
        <v>2531.9889999999996</v>
      </c>
      <c r="X259" s="140">
        <v>2789</v>
      </c>
      <c r="Y259" s="140">
        <v>3472.0410000000002</v>
      </c>
      <c r="Z259" s="140">
        <v>4231.9609999999993</v>
      </c>
      <c r="AA259" s="140">
        <v>4730</v>
      </c>
      <c r="AB259" s="419" t="s">
        <v>2768</v>
      </c>
      <c r="AC259" s="419" t="s">
        <v>2766</v>
      </c>
      <c r="AD259" s="419" t="s">
        <v>2822</v>
      </c>
    </row>
    <row r="260" spans="1:32" x14ac:dyDescent="0.25">
      <c r="A260" s="206" t="s">
        <v>689</v>
      </c>
      <c r="B260" t="s">
        <v>8</v>
      </c>
      <c r="D260" s="140" t="s">
        <v>39</v>
      </c>
      <c r="E260" s="140">
        <v>1852</v>
      </c>
      <c r="F260" s="140">
        <v>1823</v>
      </c>
      <c r="G260" s="140">
        <v>2153</v>
      </c>
      <c r="H260">
        <v>2983</v>
      </c>
      <c r="I260" s="140">
        <v>3037.43</v>
      </c>
      <c r="J260" s="140">
        <v>2817.54</v>
      </c>
      <c r="K260" s="140">
        <v>2798</v>
      </c>
      <c r="L260" s="140">
        <v>3455.4306000000001</v>
      </c>
      <c r="M260" s="140">
        <v>3951.1866</v>
      </c>
      <c r="N260" s="140">
        <v>4398</v>
      </c>
      <c r="O260" s="140" t="s">
        <v>1172</v>
      </c>
      <c r="Q260" s="140" t="s">
        <v>1124</v>
      </c>
      <c r="R260">
        <v>1852</v>
      </c>
      <c r="S260">
        <v>1823</v>
      </c>
      <c r="T260">
        <v>2153</v>
      </c>
      <c r="U260">
        <v>2983</v>
      </c>
      <c r="V260">
        <v>3037.43</v>
      </c>
      <c r="W260">
        <v>2817.54</v>
      </c>
      <c r="X260" s="140">
        <v>2798</v>
      </c>
      <c r="Y260" s="140">
        <v>3455.4306000000001</v>
      </c>
      <c r="Z260" s="140">
        <v>3951.1866</v>
      </c>
      <c r="AA260" s="140">
        <v>4398</v>
      </c>
      <c r="AB260" s="419" t="s">
        <v>2451</v>
      </c>
      <c r="AC260" s="419" t="s">
        <v>2766</v>
      </c>
      <c r="AD260" s="419" t="s">
        <v>2822</v>
      </c>
    </row>
    <row r="261" spans="1:32" x14ac:dyDescent="0.25">
      <c r="A261" s="206" t="s">
        <v>690</v>
      </c>
      <c r="B261" t="s">
        <v>83</v>
      </c>
      <c r="D261" s="140" t="s">
        <v>39</v>
      </c>
      <c r="E261" s="140">
        <v>4125</v>
      </c>
      <c r="F261" s="140">
        <v>4619</v>
      </c>
      <c r="G261" s="140">
        <v>4565</v>
      </c>
      <c r="H261">
        <v>4973</v>
      </c>
      <c r="I261" s="140">
        <v>4458</v>
      </c>
      <c r="J261" s="140">
        <v>4772.5250000000005</v>
      </c>
      <c r="K261" s="140">
        <v>2946</v>
      </c>
      <c r="L261" s="140">
        <v>5703.0572000000002</v>
      </c>
      <c r="M261" s="140">
        <v>7465.3353999999999</v>
      </c>
      <c r="N261" s="140">
        <v>8231</v>
      </c>
      <c r="O261" s="140" t="s">
        <v>1178</v>
      </c>
      <c r="Q261" s="140" t="s">
        <v>1124</v>
      </c>
      <c r="R261">
        <v>4125</v>
      </c>
      <c r="S261">
        <v>4619</v>
      </c>
      <c r="T261">
        <v>4565</v>
      </c>
      <c r="U261">
        <v>4973</v>
      </c>
      <c r="V261">
        <v>4458</v>
      </c>
      <c r="W261">
        <v>4772.5250000000005</v>
      </c>
      <c r="X261" s="140">
        <v>2946</v>
      </c>
      <c r="Y261" s="140">
        <v>5703.0572000000002</v>
      </c>
      <c r="Z261" s="140">
        <v>7465.3353999999999</v>
      </c>
      <c r="AA261" s="140">
        <v>8231</v>
      </c>
      <c r="AB261" s="419" t="s">
        <v>2451</v>
      </c>
      <c r="AC261" s="419" t="s">
        <v>2766</v>
      </c>
      <c r="AD261" s="419" t="s">
        <v>2822</v>
      </c>
    </row>
    <row r="262" spans="1:32" x14ac:dyDescent="0.25">
      <c r="A262" s="206" t="s">
        <v>691</v>
      </c>
      <c r="B262" t="s">
        <v>268</v>
      </c>
      <c r="D262" s="140" t="s">
        <v>39</v>
      </c>
      <c r="E262" s="140">
        <v>0</v>
      </c>
      <c r="F262" s="140">
        <v>0</v>
      </c>
      <c r="G262" s="140">
        <v>0</v>
      </c>
      <c r="H262">
        <v>0</v>
      </c>
      <c r="I262" s="140">
        <v>0</v>
      </c>
      <c r="J262" s="140">
        <v>0</v>
      </c>
      <c r="K262" s="140">
        <v>0</v>
      </c>
      <c r="L262" s="140">
        <v>0</v>
      </c>
      <c r="M262" s="140">
        <v>0</v>
      </c>
      <c r="N262" s="140">
        <v>0</v>
      </c>
      <c r="O262" s="140" t="s">
        <v>1173</v>
      </c>
      <c r="Q262" s="140" t="s">
        <v>1124</v>
      </c>
      <c r="R262">
        <v>0</v>
      </c>
      <c r="S262">
        <v>0</v>
      </c>
      <c r="T262">
        <v>0</v>
      </c>
      <c r="U262">
        <v>0</v>
      </c>
      <c r="V262">
        <v>0</v>
      </c>
      <c r="W262">
        <v>0</v>
      </c>
      <c r="X262" s="140">
        <v>0</v>
      </c>
      <c r="Y262" s="140">
        <v>0</v>
      </c>
      <c r="Z262" s="140">
        <v>0</v>
      </c>
      <c r="AA262" s="140">
        <v>0</v>
      </c>
      <c r="AB262" s="419" t="s">
        <v>2767</v>
      </c>
      <c r="AC262" s="419" t="s">
        <v>2451</v>
      </c>
      <c r="AD262" s="419" t="s">
        <v>2822</v>
      </c>
    </row>
    <row r="263" spans="1:32" x14ac:dyDescent="0.25">
      <c r="A263" s="206" t="s">
        <v>692</v>
      </c>
      <c r="B263" t="s">
        <v>79</v>
      </c>
      <c r="D263" s="140" t="s">
        <v>39</v>
      </c>
      <c r="E263" s="140" t="s">
        <v>73</v>
      </c>
      <c r="F263" s="140" t="s">
        <v>73</v>
      </c>
      <c r="G263" s="140" t="s">
        <v>73</v>
      </c>
      <c r="H263" t="s">
        <v>73</v>
      </c>
      <c r="I263" s="140" t="s">
        <v>73</v>
      </c>
      <c r="J263" s="140">
        <v>1080.5650000000001</v>
      </c>
      <c r="K263" s="140">
        <v>1004</v>
      </c>
      <c r="L263" s="140">
        <v>1193.770980002</v>
      </c>
      <c r="M263" s="140">
        <v>1334.6865000000005</v>
      </c>
      <c r="N263" s="140">
        <v>1468</v>
      </c>
      <c r="O263" s="140" t="s">
        <v>1174</v>
      </c>
      <c r="Q263" s="140" t="s">
        <v>1124</v>
      </c>
      <c r="R263" t="s">
        <v>73</v>
      </c>
      <c r="S263" t="s">
        <v>73</v>
      </c>
      <c r="T263" t="s">
        <v>73</v>
      </c>
      <c r="U263" t="s">
        <v>73</v>
      </c>
      <c r="V263" t="s">
        <v>73</v>
      </c>
      <c r="W263">
        <v>1080.5650000000001</v>
      </c>
      <c r="X263" s="140">
        <v>1004</v>
      </c>
      <c r="Y263" s="140">
        <v>1193.770980002</v>
      </c>
      <c r="Z263" s="140">
        <v>1334.6865000000005</v>
      </c>
      <c r="AA263" s="140">
        <v>1468</v>
      </c>
      <c r="AB263" s="419" t="s">
        <v>2451</v>
      </c>
      <c r="AC263" s="419" t="s">
        <v>2766</v>
      </c>
      <c r="AD263" s="419" t="s">
        <v>2822</v>
      </c>
    </row>
    <row r="264" spans="1:32" x14ac:dyDescent="0.25">
      <c r="A264" s="206" t="s">
        <v>693</v>
      </c>
      <c r="B264" t="s">
        <v>75</v>
      </c>
      <c r="D264" s="140" t="s">
        <v>39</v>
      </c>
      <c r="E264" s="140" t="s">
        <v>73</v>
      </c>
      <c r="F264" s="140" t="s">
        <v>73</v>
      </c>
      <c r="G264" s="140" t="s">
        <v>73</v>
      </c>
      <c r="H264" t="s">
        <v>73</v>
      </c>
      <c r="I264" s="140" t="s">
        <v>73</v>
      </c>
      <c r="J264" s="140">
        <v>0</v>
      </c>
      <c r="K264" s="140">
        <v>0</v>
      </c>
      <c r="L264" s="140">
        <v>0</v>
      </c>
      <c r="M264" s="140">
        <v>0</v>
      </c>
      <c r="N264" s="140">
        <v>0</v>
      </c>
      <c r="O264" s="140" t="s">
        <v>1175</v>
      </c>
      <c r="Q264" s="140" t="s">
        <v>1124</v>
      </c>
      <c r="R264" t="s">
        <v>73</v>
      </c>
      <c r="S264" t="s">
        <v>73</v>
      </c>
      <c r="T264" t="s">
        <v>73</v>
      </c>
      <c r="U264" t="s">
        <v>73</v>
      </c>
      <c r="V264" t="s">
        <v>73</v>
      </c>
      <c r="W264">
        <v>0</v>
      </c>
      <c r="X264" s="140">
        <v>0</v>
      </c>
      <c r="Y264" s="140">
        <v>0</v>
      </c>
      <c r="Z264" s="140">
        <v>0</v>
      </c>
      <c r="AA264" s="140">
        <v>0</v>
      </c>
      <c r="AB264" s="419" t="s">
        <v>2451</v>
      </c>
      <c r="AC264" s="419" t="s">
        <v>2766</v>
      </c>
      <c r="AD264" s="419" t="s">
        <v>2822</v>
      </c>
    </row>
    <row r="265" spans="1:32" x14ac:dyDescent="0.25">
      <c r="A265" s="206" t="s">
        <v>694</v>
      </c>
      <c r="B265" t="s">
        <v>76</v>
      </c>
      <c r="D265" s="140" t="s">
        <v>39</v>
      </c>
      <c r="E265" s="140" t="s">
        <v>73</v>
      </c>
      <c r="F265" s="140" t="s">
        <v>73</v>
      </c>
      <c r="G265" s="140" t="s">
        <v>73</v>
      </c>
      <c r="H265" t="s">
        <v>73</v>
      </c>
      <c r="I265" s="140" t="s">
        <v>73</v>
      </c>
      <c r="J265" s="140">
        <v>0.27100099999999999</v>
      </c>
      <c r="K265" s="140">
        <v>0.17</v>
      </c>
      <c r="L265" s="140">
        <v>5.1180099999999999</v>
      </c>
      <c r="M265" s="140">
        <v>5</v>
      </c>
      <c r="N265" s="140">
        <v>4.6500000000000004</v>
      </c>
      <c r="O265" s="140" t="s">
        <v>1176</v>
      </c>
      <c r="Q265" s="140" t="s">
        <v>1124</v>
      </c>
      <c r="R265" t="s">
        <v>73</v>
      </c>
      <c r="S265" t="s">
        <v>73</v>
      </c>
      <c r="T265" t="s">
        <v>73</v>
      </c>
      <c r="U265" t="s">
        <v>73</v>
      </c>
      <c r="V265" t="s">
        <v>73</v>
      </c>
      <c r="W265">
        <v>0.27100099999999999</v>
      </c>
      <c r="X265" s="140">
        <v>0.17</v>
      </c>
      <c r="Y265" s="140">
        <v>5.1180099999999999</v>
      </c>
      <c r="Z265" s="140">
        <v>5</v>
      </c>
      <c r="AA265" s="140">
        <v>4.6500000000000004</v>
      </c>
      <c r="AB265" s="419" t="s">
        <v>2451</v>
      </c>
      <c r="AC265" s="419" t="s">
        <v>2766</v>
      </c>
      <c r="AD265" s="419" t="s">
        <v>2822</v>
      </c>
    </row>
    <row r="266" spans="1:32" x14ac:dyDescent="0.25">
      <c r="A266" s="206" t="s">
        <v>704</v>
      </c>
      <c r="B266" t="s">
        <v>326</v>
      </c>
      <c r="D266" s="140"/>
      <c r="H266"/>
      <c r="O266" t="s">
        <v>1179</v>
      </c>
    </row>
    <row r="267" spans="1:32" x14ac:dyDescent="0.25">
      <c r="A267" s="206" t="s">
        <v>705</v>
      </c>
      <c r="B267" t="s">
        <v>710</v>
      </c>
      <c r="D267" s="140"/>
      <c r="H267"/>
      <c r="O267" s="140" t="s">
        <v>1487</v>
      </c>
    </row>
    <row r="268" spans="1:32" x14ac:dyDescent="0.25">
      <c r="A268" s="206" t="s">
        <v>706</v>
      </c>
      <c r="B268" t="s">
        <v>5</v>
      </c>
      <c r="D268" s="140" t="s">
        <v>60</v>
      </c>
      <c r="E268" s="140">
        <v>12343</v>
      </c>
      <c r="F268" s="140">
        <v>14543</v>
      </c>
      <c r="G268" s="140">
        <v>19285</v>
      </c>
      <c r="H268">
        <v>20101</v>
      </c>
      <c r="I268" s="140">
        <v>19910</v>
      </c>
      <c r="J268" s="140">
        <v>19152.829700000002</v>
      </c>
      <c r="K268" s="140">
        <v>25952.079172999998</v>
      </c>
      <c r="L268" s="140">
        <v>32634.458613999999</v>
      </c>
      <c r="M268" s="140">
        <v>33887.219899999996</v>
      </c>
      <c r="N268" s="140">
        <v>35018</v>
      </c>
      <c r="O268" s="140" t="s">
        <v>1180</v>
      </c>
      <c r="Q268" t="s">
        <v>1125</v>
      </c>
      <c r="R268">
        <v>12343</v>
      </c>
      <c r="S268">
        <v>14543</v>
      </c>
      <c r="T268">
        <v>19285</v>
      </c>
      <c r="U268">
        <v>20101</v>
      </c>
      <c r="V268">
        <v>19910</v>
      </c>
      <c r="W268">
        <v>19152.829700000002</v>
      </c>
      <c r="X268" s="140">
        <v>25952.079172999998</v>
      </c>
      <c r="Y268" s="140">
        <v>32634.458613999999</v>
      </c>
      <c r="Z268" s="140">
        <v>33887.219899999996</v>
      </c>
      <c r="AA268" s="140">
        <v>35018</v>
      </c>
      <c r="AB268" s="419" t="s">
        <v>2451</v>
      </c>
      <c r="AC268" s="419" t="s">
        <v>2451</v>
      </c>
      <c r="AD268" s="419" t="s">
        <v>2824</v>
      </c>
      <c r="AE268" s="419" t="s">
        <v>2451</v>
      </c>
      <c r="AF268" s="421" t="s">
        <v>2804</v>
      </c>
    </row>
    <row r="269" spans="1:32" x14ac:dyDescent="0.25">
      <c r="A269" s="206" t="s">
        <v>707</v>
      </c>
      <c r="B269" t="s">
        <v>6</v>
      </c>
      <c r="D269" s="140" t="s">
        <v>60</v>
      </c>
      <c r="E269" s="140" t="s">
        <v>73</v>
      </c>
      <c r="F269" s="140">
        <v>1078</v>
      </c>
      <c r="G269" s="140">
        <v>2482</v>
      </c>
      <c r="H269">
        <v>1271</v>
      </c>
      <c r="I269" s="140">
        <v>557</v>
      </c>
      <c r="J269" s="140">
        <v>601.05250000000012</v>
      </c>
      <c r="K269" s="140">
        <v>1329</v>
      </c>
      <c r="L269" s="140">
        <v>882.00679999999988</v>
      </c>
      <c r="M269" s="140">
        <v>1676.0676999999996</v>
      </c>
      <c r="N269" s="140">
        <v>2742</v>
      </c>
      <c r="O269" s="140" t="s">
        <v>1181</v>
      </c>
      <c r="Q269" t="s">
        <v>1125</v>
      </c>
      <c r="R269" t="s">
        <v>73</v>
      </c>
      <c r="S269">
        <v>1078</v>
      </c>
      <c r="T269">
        <v>2482</v>
      </c>
      <c r="U269">
        <v>1271</v>
      </c>
      <c r="V269">
        <v>557</v>
      </c>
      <c r="W269">
        <v>601.05250000000012</v>
      </c>
      <c r="X269" s="140">
        <v>1329</v>
      </c>
      <c r="Y269" s="140">
        <v>882.00679999999988</v>
      </c>
      <c r="Z269" s="140">
        <v>1676.0676999999996</v>
      </c>
      <c r="AA269" s="140">
        <v>2742</v>
      </c>
      <c r="AB269" s="419" t="s">
        <v>2451</v>
      </c>
      <c r="AC269" s="419" t="s">
        <v>2451</v>
      </c>
      <c r="AD269" s="419" t="s">
        <v>2824</v>
      </c>
      <c r="AE269" s="419" t="s">
        <v>2451</v>
      </c>
      <c r="AF269" s="421" t="s">
        <v>2804</v>
      </c>
    </row>
    <row r="270" spans="1:32" x14ac:dyDescent="0.25">
      <c r="A270" s="206" t="s">
        <v>708</v>
      </c>
      <c r="B270" t="s">
        <v>82</v>
      </c>
      <c r="D270" s="140" t="s">
        <v>60</v>
      </c>
      <c r="E270" s="140" t="s">
        <v>73</v>
      </c>
      <c r="F270" s="140">
        <v>1516</v>
      </c>
      <c r="G270" s="140">
        <v>261</v>
      </c>
      <c r="H270">
        <v>471</v>
      </c>
      <c r="I270" s="140">
        <v>232</v>
      </c>
      <c r="J270" s="140">
        <v>135.69999999999999</v>
      </c>
      <c r="K270" s="140">
        <v>1404.29</v>
      </c>
      <c r="L270" s="140">
        <v>290</v>
      </c>
      <c r="M270" s="140">
        <v>464.3562</v>
      </c>
      <c r="N270" s="140">
        <v>410</v>
      </c>
      <c r="O270" s="140" t="s">
        <v>1182</v>
      </c>
      <c r="Q270" t="s">
        <v>1125</v>
      </c>
      <c r="R270" t="s">
        <v>73</v>
      </c>
      <c r="S270">
        <v>1516</v>
      </c>
      <c r="T270">
        <v>261</v>
      </c>
      <c r="U270">
        <v>471</v>
      </c>
      <c r="V270">
        <v>232</v>
      </c>
      <c r="W270">
        <v>135.69999999999999</v>
      </c>
      <c r="X270" s="140">
        <v>1404.29</v>
      </c>
      <c r="Y270" s="140">
        <v>290</v>
      </c>
      <c r="Z270" s="140">
        <v>464.3562</v>
      </c>
      <c r="AA270" s="140">
        <v>410</v>
      </c>
      <c r="AB270" s="419" t="s">
        <v>2434</v>
      </c>
      <c r="AC270" s="419" t="s">
        <v>2451</v>
      </c>
      <c r="AD270" s="419" t="s">
        <v>2824</v>
      </c>
    </row>
    <row r="271" spans="1:32" x14ac:dyDescent="0.25">
      <c r="A271" s="206" t="s">
        <v>709</v>
      </c>
      <c r="B271" t="s">
        <v>7</v>
      </c>
      <c r="D271" s="140" t="s">
        <v>60</v>
      </c>
      <c r="E271" s="140">
        <v>8897</v>
      </c>
      <c r="F271" s="140">
        <v>8533</v>
      </c>
      <c r="G271" s="140">
        <v>11411</v>
      </c>
      <c r="H271">
        <v>11995</v>
      </c>
      <c r="I271" s="140">
        <v>12694</v>
      </c>
      <c r="J271" s="140">
        <v>11375.710000000001</v>
      </c>
      <c r="K271" s="140">
        <v>11838</v>
      </c>
      <c r="L271" s="140">
        <v>12314.697200000001</v>
      </c>
      <c r="M271" s="140">
        <v>13894.968700000001</v>
      </c>
      <c r="N271" s="140">
        <v>16065</v>
      </c>
      <c r="O271" s="140" t="s">
        <v>1183</v>
      </c>
      <c r="Q271" t="s">
        <v>1125</v>
      </c>
      <c r="R271">
        <v>8897</v>
      </c>
      <c r="S271">
        <v>8533</v>
      </c>
      <c r="T271">
        <v>11411</v>
      </c>
      <c r="U271">
        <v>11995</v>
      </c>
      <c r="V271">
        <v>12694</v>
      </c>
      <c r="W271">
        <v>11375.710000000001</v>
      </c>
      <c r="X271" s="140">
        <v>11838</v>
      </c>
      <c r="Y271" s="140">
        <v>12314.697200000001</v>
      </c>
      <c r="Z271" s="140">
        <v>13894.968700000001</v>
      </c>
      <c r="AA271" s="140">
        <v>16065</v>
      </c>
      <c r="AB271" s="419" t="s">
        <v>2451</v>
      </c>
      <c r="AC271" s="419" t="s">
        <v>2451</v>
      </c>
      <c r="AD271" s="419" t="s">
        <v>2824</v>
      </c>
      <c r="AE271" s="419" t="s">
        <v>2451</v>
      </c>
      <c r="AF271" s="421" t="s">
        <v>2804</v>
      </c>
    </row>
    <row r="272" spans="1:32" x14ac:dyDescent="0.25">
      <c r="A272" s="206" t="s">
        <v>714</v>
      </c>
      <c r="B272" t="s">
        <v>327</v>
      </c>
      <c r="D272" s="140"/>
      <c r="H272"/>
      <c r="O272" t="s">
        <v>2336</v>
      </c>
    </row>
    <row r="273" spans="1:30" s="140" customFormat="1" x14ac:dyDescent="0.25">
      <c r="A273" s="206" t="s">
        <v>1213</v>
      </c>
      <c r="K273" s="140" t="s">
        <v>353</v>
      </c>
      <c r="M273" s="140" t="s">
        <v>355</v>
      </c>
      <c r="X273" s="140" t="s">
        <v>1093</v>
      </c>
      <c r="Z273" s="140" t="s">
        <v>1092</v>
      </c>
    </row>
    <row r="274" spans="1:30" s="140" customFormat="1" x14ac:dyDescent="0.25">
      <c r="A274" s="206" t="s">
        <v>1214</v>
      </c>
      <c r="K274" s="140" t="s">
        <v>1216</v>
      </c>
      <c r="L274" s="140" t="s">
        <v>310</v>
      </c>
      <c r="M274" s="140" t="s">
        <v>328</v>
      </c>
      <c r="N274" s="140" t="s">
        <v>310</v>
      </c>
      <c r="X274" s="140" t="s">
        <v>1215</v>
      </c>
      <c r="Y274" s="140" t="s">
        <v>1217</v>
      </c>
      <c r="Z274" s="140" t="s">
        <v>1215</v>
      </c>
      <c r="AA274" s="140" t="s">
        <v>1217</v>
      </c>
    </row>
    <row r="275" spans="1:30" x14ac:dyDescent="0.25">
      <c r="A275" s="206" t="s">
        <v>716</v>
      </c>
      <c r="B275" t="s">
        <v>301</v>
      </c>
      <c r="D275" s="140"/>
      <c r="H275"/>
      <c r="K275" s="140">
        <v>24</v>
      </c>
      <c r="L275" s="140">
        <v>151</v>
      </c>
      <c r="M275" s="140">
        <v>131</v>
      </c>
      <c r="N275" s="140">
        <v>452</v>
      </c>
      <c r="O275" t="s">
        <v>1184</v>
      </c>
      <c r="X275" s="140">
        <v>24</v>
      </c>
      <c r="Y275" s="140">
        <v>151</v>
      </c>
      <c r="Z275" s="140">
        <v>131</v>
      </c>
      <c r="AA275" s="140">
        <v>452</v>
      </c>
      <c r="AB275" s="419" t="s">
        <v>2770</v>
      </c>
      <c r="AC275" s="419" t="s">
        <v>2451</v>
      </c>
      <c r="AD275" s="419" t="s">
        <v>2825</v>
      </c>
    </row>
    <row r="276" spans="1:30" x14ac:dyDescent="0.25">
      <c r="A276" s="206" t="s">
        <v>720</v>
      </c>
      <c r="B276" t="s">
        <v>306</v>
      </c>
      <c r="D276" s="140"/>
      <c r="H276"/>
      <c r="K276" s="140">
        <v>0</v>
      </c>
      <c r="L276" s="140">
        <v>0</v>
      </c>
      <c r="M276" s="140">
        <v>0</v>
      </c>
      <c r="N276" s="140">
        <v>5</v>
      </c>
      <c r="O276" t="s">
        <v>1192</v>
      </c>
      <c r="X276" s="140">
        <v>0</v>
      </c>
      <c r="Y276" s="140">
        <v>0</v>
      </c>
      <c r="Z276" s="140">
        <v>0</v>
      </c>
      <c r="AA276" s="140">
        <v>5</v>
      </c>
      <c r="AB276" s="419" t="s">
        <v>2770</v>
      </c>
      <c r="AC276" s="419" t="s">
        <v>2451</v>
      </c>
      <c r="AD276" s="419" t="s">
        <v>2825</v>
      </c>
    </row>
    <row r="277" spans="1:30" x14ac:dyDescent="0.25">
      <c r="A277" s="206" t="s">
        <v>721</v>
      </c>
      <c r="B277" t="s">
        <v>305</v>
      </c>
      <c r="D277" s="140"/>
      <c r="H277"/>
      <c r="K277" s="140">
        <v>0</v>
      </c>
      <c r="L277" s="140">
        <v>1</v>
      </c>
      <c r="M277" s="140">
        <v>0</v>
      </c>
      <c r="N277" s="140">
        <v>3</v>
      </c>
      <c r="O277" s="140" t="s">
        <v>1185</v>
      </c>
      <c r="X277" s="140">
        <v>0</v>
      </c>
      <c r="Y277" s="140">
        <v>1</v>
      </c>
      <c r="Z277" s="140">
        <v>0</v>
      </c>
      <c r="AA277" s="140">
        <v>3</v>
      </c>
      <c r="AB277" s="419" t="s">
        <v>2770</v>
      </c>
      <c r="AC277" s="419" t="s">
        <v>2451</v>
      </c>
      <c r="AD277" s="419" t="s">
        <v>2825</v>
      </c>
    </row>
    <row r="278" spans="1:30" x14ac:dyDescent="0.25">
      <c r="A278" s="206" t="s">
        <v>722</v>
      </c>
      <c r="B278" t="s">
        <v>304</v>
      </c>
      <c r="D278" s="140"/>
      <c r="H278"/>
      <c r="K278" s="140">
        <v>0</v>
      </c>
      <c r="L278" s="140">
        <v>6</v>
      </c>
      <c r="M278" s="140">
        <v>3</v>
      </c>
      <c r="N278" s="140">
        <v>14</v>
      </c>
      <c r="O278" t="s">
        <v>1186</v>
      </c>
      <c r="X278" s="140">
        <v>0</v>
      </c>
      <c r="Y278" s="140">
        <v>6</v>
      </c>
      <c r="Z278" s="140">
        <v>3</v>
      </c>
      <c r="AA278" s="140">
        <v>14</v>
      </c>
      <c r="AB278" s="419" t="s">
        <v>2770</v>
      </c>
      <c r="AC278" s="419" t="s">
        <v>2451</v>
      </c>
      <c r="AD278" s="419" t="s">
        <v>2825</v>
      </c>
    </row>
    <row r="279" spans="1:30" x14ac:dyDescent="0.25">
      <c r="A279" s="206" t="s">
        <v>723</v>
      </c>
      <c r="B279" t="s">
        <v>303</v>
      </c>
      <c r="D279" s="140"/>
      <c r="H279"/>
      <c r="K279" s="140">
        <v>0</v>
      </c>
      <c r="L279" s="140">
        <v>3</v>
      </c>
      <c r="M279" s="140">
        <v>3</v>
      </c>
      <c r="N279" s="140">
        <v>14</v>
      </c>
      <c r="O279" t="s">
        <v>1187</v>
      </c>
      <c r="X279" s="140">
        <v>0</v>
      </c>
      <c r="Y279" s="140">
        <v>3</v>
      </c>
      <c r="Z279" s="140">
        <v>3</v>
      </c>
      <c r="AA279" s="140">
        <v>14</v>
      </c>
      <c r="AB279" s="419" t="s">
        <v>2770</v>
      </c>
      <c r="AC279" s="419" t="s">
        <v>2451</v>
      </c>
      <c r="AD279" s="419" t="s">
        <v>2825</v>
      </c>
    </row>
    <row r="280" spans="1:30" x14ac:dyDescent="0.25">
      <c r="A280" s="206" t="s">
        <v>724</v>
      </c>
      <c r="B280" t="s">
        <v>302</v>
      </c>
      <c r="D280" s="140"/>
      <c r="H280"/>
      <c r="K280" s="140">
        <v>24</v>
      </c>
      <c r="L280" s="140">
        <v>141</v>
      </c>
      <c r="M280" s="140">
        <v>125</v>
      </c>
      <c r="N280" s="140">
        <v>416</v>
      </c>
      <c r="O280" t="s">
        <v>1188</v>
      </c>
      <c r="X280" s="140">
        <v>24</v>
      </c>
      <c r="Y280" s="140">
        <v>141</v>
      </c>
      <c r="Z280" s="140">
        <v>125</v>
      </c>
      <c r="AA280" s="140">
        <v>416</v>
      </c>
      <c r="AB280" s="419" t="s">
        <v>2770</v>
      </c>
      <c r="AC280" s="419" t="s">
        <v>2451</v>
      </c>
      <c r="AD280" s="419" t="s">
        <v>2825</v>
      </c>
    </row>
    <row r="281" spans="1:30" x14ac:dyDescent="0.25">
      <c r="A281" s="206" t="s">
        <v>717</v>
      </c>
      <c r="B281" t="s">
        <v>307</v>
      </c>
      <c r="D281" s="140"/>
      <c r="H281"/>
      <c r="K281" s="140">
        <v>0</v>
      </c>
      <c r="L281" s="140">
        <v>20</v>
      </c>
      <c r="M281" s="140">
        <v>2</v>
      </c>
      <c r="N281" s="140">
        <v>64</v>
      </c>
      <c r="O281" t="s">
        <v>1189</v>
      </c>
      <c r="X281" s="140">
        <v>0</v>
      </c>
      <c r="Y281" s="140">
        <v>20</v>
      </c>
      <c r="Z281" s="140">
        <v>2</v>
      </c>
      <c r="AA281" s="140">
        <v>64</v>
      </c>
      <c r="AB281" s="419" t="s">
        <v>2770</v>
      </c>
      <c r="AC281" s="419" t="s">
        <v>2451</v>
      </c>
      <c r="AD281" s="419" t="s">
        <v>2825</v>
      </c>
    </row>
    <row r="282" spans="1:30" x14ac:dyDescent="0.25">
      <c r="A282" s="206" t="s">
        <v>718</v>
      </c>
      <c r="B282" t="s">
        <v>715</v>
      </c>
      <c r="D282" s="140"/>
      <c r="H282"/>
      <c r="K282" s="140">
        <v>0</v>
      </c>
      <c r="L282" s="140">
        <v>18</v>
      </c>
      <c r="M282" s="140">
        <v>1</v>
      </c>
      <c r="N282" s="140">
        <v>61</v>
      </c>
      <c r="O282" t="s">
        <v>1190</v>
      </c>
      <c r="X282" s="140">
        <v>0</v>
      </c>
      <c r="Y282" s="140">
        <v>18</v>
      </c>
      <c r="Z282" s="140">
        <v>1</v>
      </c>
      <c r="AA282" s="140">
        <v>61</v>
      </c>
      <c r="AB282" s="419" t="s">
        <v>2770</v>
      </c>
      <c r="AC282" s="419" t="s">
        <v>2451</v>
      </c>
      <c r="AD282" s="419" t="s">
        <v>2825</v>
      </c>
    </row>
    <row r="283" spans="1:30" x14ac:dyDescent="0.25">
      <c r="A283" s="206" t="s">
        <v>719</v>
      </c>
      <c r="B283" t="s">
        <v>308</v>
      </c>
      <c r="D283" s="140"/>
      <c r="H283"/>
      <c r="K283" s="140">
        <v>0</v>
      </c>
      <c r="L283" s="140">
        <v>2</v>
      </c>
      <c r="M283" s="140">
        <v>1</v>
      </c>
      <c r="N283" s="140">
        <v>3</v>
      </c>
      <c r="O283" t="s">
        <v>1191</v>
      </c>
      <c r="X283" s="140">
        <v>0</v>
      </c>
      <c r="Y283" s="140">
        <v>2</v>
      </c>
      <c r="Z283" s="140">
        <v>1</v>
      </c>
      <c r="AA283" s="140">
        <v>3</v>
      </c>
      <c r="AB283" s="419" t="s">
        <v>2770</v>
      </c>
      <c r="AC283" s="419" t="s">
        <v>2451</v>
      </c>
      <c r="AD283" s="419" t="s">
        <v>2825</v>
      </c>
    </row>
    <row r="284" spans="1:30" x14ac:dyDescent="0.25">
      <c r="A284" s="206" t="s">
        <v>658</v>
      </c>
      <c r="B284" t="s">
        <v>252</v>
      </c>
      <c r="D284" s="140"/>
      <c r="H284"/>
      <c r="O284" t="s">
        <v>1193</v>
      </c>
    </row>
    <row r="285" spans="1:30" x14ac:dyDescent="0.25">
      <c r="A285" s="206" t="s">
        <v>659</v>
      </c>
      <c r="B285" t="s">
        <v>252</v>
      </c>
      <c r="D285" s="140"/>
      <c r="H285"/>
      <c r="O285" s="140" t="s">
        <v>1480</v>
      </c>
    </row>
    <row r="286" spans="1:30" x14ac:dyDescent="0.25">
      <c r="A286" s="206" t="s">
        <v>660</v>
      </c>
      <c r="B286" t="s">
        <v>355</v>
      </c>
      <c r="D286" s="140"/>
      <c r="H286"/>
      <c r="O286" s="140" t="s">
        <v>1092</v>
      </c>
    </row>
    <row r="287" spans="1:30" x14ac:dyDescent="0.25">
      <c r="A287" s="206" t="s">
        <v>662</v>
      </c>
      <c r="B287" t="s">
        <v>309</v>
      </c>
      <c r="D287" s="140" t="s">
        <v>39</v>
      </c>
      <c r="E287" s="140" t="s">
        <v>73</v>
      </c>
      <c r="F287" s="140" t="s">
        <v>73</v>
      </c>
      <c r="G287" s="140" t="s">
        <v>73</v>
      </c>
      <c r="H287" t="s">
        <v>73</v>
      </c>
      <c r="I287" s="140" t="s">
        <v>73</v>
      </c>
      <c r="J287" s="140">
        <v>71898.95</v>
      </c>
      <c r="K287" s="140">
        <v>77080.724000000002</v>
      </c>
      <c r="L287" s="140">
        <v>70968.305999999997</v>
      </c>
      <c r="M287" s="140">
        <v>73035.62</v>
      </c>
      <c r="N287" s="140">
        <v>80216</v>
      </c>
      <c r="O287" s="140" t="s">
        <v>1194</v>
      </c>
      <c r="Q287" t="s">
        <v>1124</v>
      </c>
      <c r="R287" t="s">
        <v>73</v>
      </c>
      <c r="S287" t="s">
        <v>73</v>
      </c>
      <c r="T287" t="s">
        <v>73</v>
      </c>
      <c r="U287" t="s">
        <v>73</v>
      </c>
      <c r="V287" t="s">
        <v>73</v>
      </c>
      <c r="W287">
        <v>71898.95</v>
      </c>
      <c r="X287" s="140">
        <v>77080.724000000002</v>
      </c>
      <c r="Y287" s="140">
        <v>70968.305999999997</v>
      </c>
      <c r="Z287" s="140">
        <v>73035.62</v>
      </c>
      <c r="AA287" s="140">
        <v>80216</v>
      </c>
      <c r="AB287" s="419" t="s">
        <v>2456</v>
      </c>
      <c r="AC287" s="419" t="s">
        <v>2451</v>
      </c>
      <c r="AD287" s="419" t="s">
        <v>2451</v>
      </c>
    </row>
    <row r="288" spans="1:30" x14ac:dyDescent="0.25">
      <c r="A288" s="206" t="s">
        <v>663</v>
      </c>
      <c r="B288" t="s">
        <v>682</v>
      </c>
      <c r="D288" s="140" t="s">
        <v>39</v>
      </c>
      <c r="E288" s="140" t="s">
        <v>73</v>
      </c>
      <c r="F288" s="140">
        <v>7479</v>
      </c>
      <c r="G288" s="140">
        <v>6710</v>
      </c>
      <c r="H288">
        <v>10292</v>
      </c>
      <c r="I288" s="140">
        <v>8054</v>
      </c>
      <c r="J288" s="140">
        <v>34846</v>
      </c>
      <c r="K288" s="140">
        <v>48464</v>
      </c>
      <c r="L288" s="140">
        <v>43592.693400000004</v>
      </c>
      <c r="M288" s="140">
        <v>61986.996400000004</v>
      </c>
      <c r="N288" s="140">
        <v>75314</v>
      </c>
      <c r="O288" s="140" t="s">
        <v>1202</v>
      </c>
      <c r="Q288" s="140" t="s">
        <v>1124</v>
      </c>
      <c r="R288" t="s">
        <v>73</v>
      </c>
      <c r="S288">
        <v>7479</v>
      </c>
      <c r="T288">
        <v>6710</v>
      </c>
      <c r="U288">
        <v>10292</v>
      </c>
      <c r="V288">
        <v>8054</v>
      </c>
      <c r="W288">
        <v>34846</v>
      </c>
      <c r="X288" s="140">
        <v>48464</v>
      </c>
      <c r="Y288" s="140">
        <v>43592.693400000004</v>
      </c>
      <c r="Z288" s="140">
        <v>61986.996400000004</v>
      </c>
      <c r="AA288" s="140">
        <v>75314</v>
      </c>
      <c r="AB288" s="419" t="s">
        <v>2456</v>
      </c>
      <c r="AC288" s="419" t="s">
        <v>2451</v>
      </c>
      <c r="AD288" s="419" t="s">
        <v>2451</v>
      </c>
    </row>
    <row r="289" spans="1:30" x14ac:dyDescent="0.25">
      <c r="A289" s="206" t="s">
        <v>664</v>
      </c>
      <c r="B289" t="s">
        <v>38</v>
      </c>
      <c r="D289" s="140" t="s">
        <v>39</v>
      </c>
      <c r="E289" s="140" t="s">
        <v>73</v>
      </c>
      <c r="F289" s="140" t="s">
        <v>73</v>
      </c>
      <c r="G289" s="140" t="s">
        <v>73</v>
      </c>
      <c r="H289" t="s">
        <v>73</v>
      </c>
      <c r="I289" s="140" t="s">
        <v>73</v>
      </c>
      <c r="J289" s="140">
        <v>28217.050000000003</v>
      </c>
      <c r="K289" s="140">
        <v>32148.275999999998</v>
      </c>
      <c r="L289" s="140">
        <v>37216.103595</v>
      </c>
      <c r="M289" s="140">
        <v>43044.491999999998</v>
      </c>
      <c r="N289" s="140">
        <v>43989</v>
      </c>
      <c r="O289" s="140" t="s">
        <v>1195</v>
      </c>
      <c r="Q289" s="140" t="s">
        <v>1124</v>
      </c>
      <c r="R289" t="s">
        <v>73</v>
      </c>
      <c r="S289" t="s">
        <v>73</v>
      </c>
      <c r="T289" t="s">
        <v>73</v>
      </c>
      <c r="U289" t="s">
        <v>73</v>
      </c>
      <c r="V289" t="s">
        <v>73</v>
      </c>
      <c r="W289">
        <v>28217.050000000003</v>
      </c>
      <c r="X289" s="140">
        <v>32148.275999999998</v>
      </c>
      <c r="Y289" s="140">
        <v>37216.103595</v>
      </c>
      <c r="Z289" s="140">
        <v>43044.491999999998</v>
      </c>
      <c r="AA289" s="140">
        <v>43989</v>
      </c>
      <c r="AB289" s="419" t="s">
        <v>2456</v>
      </c>
      <c r="AC289" s="419" t="s">
        <v>2451</v>
      </c>
      <c r="AD289" s="419" t="s">
        <v>2451</v>
      </c>
    </row>
    <row r="290" spans="1:30" x14ac:dyDescent="0.25">
      <c r="A290" s="206" t="s">
        <v>665</v>
      </c>
      <c r="B290" t="s">
        <v>40</v>
      </c>
      <c r="D290" s="140" t="s">
        <v>39</v>
      </c>
      <c r="E290" s="140" t="s">
        <v>73</v>
      </c>
      <c r="F290" s="140">
        <v>15303</v>
      </c>
      <c r="G290" s="140">
        <v>16964</v>
      </c>
      <c r="H290">
        <v>15871</v>
      </c>
      <c r="I290" s="140">
        <v>15343</v>
      </c>
      <c r="J290" s="140">
        <v>17359.544000000002</v>
      </c>
      <c r="K290" s="140">
        <v>17015.963500000002</v>
      </c>
      <c r="L290" s="140">
        <v>17271.657228100001</v>
      </c>
      <c r="M290" s="140">
        <v>19027.459999999995</v>
      </c>
      <c r="N290" s="140">
        <v>17200</v>
      </c>
      <c r="O290" s="140" t="s">
        <v>1196</v>
      </c>
      <c r="Q290" s="140" t="s">
        <v>1124</v>
      </c>
      <c r="R290" t="s">
        <v>73</v>
      </c>
      <c r="S290">
        <v>15303</v>
      </c>
      <c r="T290">
        <v>16964</v>
      </c>
      <c r="U290">
        <v>15871</v>
      </c>
      <c r="V290">
        <v>15343</v>
      </c>
      <c r="W290">
        <v>17359.544000000002</v>
      </c>
      <c r="X290" s="140">
        <v>17015.963500000002</v>
      </c>
      <c r="Y290" s="140">
        <v>17271.657228100001</v>
      </c>
      <c r="Z290" s="140">
        <v>19027.459999999995</v>
      </c>
      <c r="AA290" s="140">
        <v>17200</v>
      </c>
      <c r="AB290" s="419" t="s">
        <v>2456</v>
      </c>
      <c r="AC290" s="419" t="s">
        <v>2451</v>
      </c>
      <c r="AD290" s="419" t="s">
        <v>2451</v>
      </c>
    </row>
    <row r="291" spans="1:30" x14ac:dyDescent="0.25">
      <c r="A291" s="206" t="s">
        <v>666</v>
      </c>
      <c r="B291" t="s">
        <v>2</v>
      </c>
      <c r="D291" s="140" t="s">
        <v>39</v>
      </c>
      <c r="E291" s="140" t="s">
        <v>73</v>
      </c>
      <c r="F291" s="140">
        <v>8495</v>
      </c>
      <c r="G291" s="140">
        <v>8814</v>
      </c>
      <c r="H291">
        <v>8918</v>
      </c>
      <c r="I291" s="140">
        <v>9537</v>
      </c>
      <c r="J291" s="140">
        <v>8201.8379999999997</v>
      </c>
      <c r="K291" s="140">
        <v>8131.9950119000005</v>
      </c>
      <c r="L291" s="140">
        <v>8497.5779984608889</v>
      </c>
      <c r="M291" s="140">
        <v>9521.9865700000009</v>
      </c>
      <c r="N291" s="140">
        <v>9629</v>
      </c>
      <c r="O291" s="140" t="s">
        <v>1197</v>
      </c>
      <c r="Q291" s="140" t="s">
        <v>1124</v>
      </c>
      <c r="R291" t="s">
        <v>73</v>
      </c>
      <c r="S291">
        <v>8495</v>
      </c>
      <c r="T291">
        <v>8814</v>
      </c>
      <c r="U291">
        <v>8918</v>
      </c>
      <c r="V291">
        <v>9537</v>
      </c>
      <c r="W291">
        <v>8201.8379999999997</v>
      </c>
      <c r="X291" s="140">
        <v>8131.9950119000005</v>
      </c>
      <c r="Y291" s="140">
        <v>8497.5779984608889</v>
      </c>
      <c r="Z291" s="140">
        <v>9521.9865700000009</v>
      </c>
      <c r="AA291" s="140">
        <v>9629</v>
      </c>
      <c r="AB291" s="419" t="s">
        <v>2456</v>
      </c>
      <c r="AC291" s="419" t="s">
        <v>2451</v>
      </c>
      <c r="AD291" s="419" t="s">
        <v>2451</v>
      </c>
    </row>
    <row r="292" spans="1:30" x14ac:dyDescent="0.25">
      <c r="A292" s="206" t="s">
        <v>667</v>
      </c>
      <c r="B292" t="s">
        <v>683</v>
      </c>
      <c r="D292" s="140" t="s">
        <v>39</v>
      </c>
      <c r="E292" s="140" t="s">
        <v>73</v>
      </c>
      <c r="F292" s="140">
        <v>2336</v>
      </c>
      <c r="G292" s="140">
        <v>3568</v>
      </c>
      <c r="H292">
        <v>3624</v>
      </c>
      <c r="I292" s="140">
        <v>3960</v>
      </c>
      <c r="J292" s="140">
        <v>4193</v>
      </c>
      <c r="K292" s="140">
        <v>5383</v>
      </c>
      <c r="L292" s="140">
        <v>6201.4032669999988</v>
      </c>
      <c r="M292" s="140">
        <v>6995.076</v>
      </c>
      <c r="N292" s="140">
        <v>5355</v>
      </c>
      <c r="O292" s="140" t="s">
        <v>1203</v>
      </c>
      <c r="Q292" s="140" t="s">
        <v>1124</v>
      </c>
      <c r="R292" t="s">
        <v>73</v>
      </c>
      <c r="S292">
        <v>2336</v>
      </c>
      <c r="T292">
        <v>3568</v>
      </c>
      <c r="U292">
        <v>3624</v>
      </c>
      <c r="V292">
        <v>3960</v>
      </c>
      <c r="W292">
        <v>4193</v>
      </c>
      <c r="X292" s="140">
        <v>5383</v>
      </c>
      <c r="Y292" s="140">
        <v>6201.4032669999988</v>
      </c>
      <c r="Z292" s="140">
        <v>6995.076</v>
      </c>
      <c r="AA292" s="140">
        <v>5355</v>
      </c>
      <c r="AB292" s="419" t="s">
        <v>2456</v>
      </c>
      <c r="AC292" s="419" t="s">
        <v>2451</v>
      </c>
      <c r="AD292" s="419" t="s">
        <v>2451</v>
      </c>
    </row>
    <row r="293" spans="1:30" x14ac:dyDescent="0.25">
      <c r="A293" s="206" t="s">
        <v>668</v>
      </c>
      <c r="B293" t="s">
        <v>3</v>
      </c>
      <c r="D293" s="140" t="s">
        <v>39</v>
      </c>
      <c r="E293" s="140" t="s">
        <v>73</v>
      </c>
      <c r="F293" s="140">
        <v>1093</v>
      </c>
      <c r="G293" s="140">
        <v>1124</v>
      </c>
      <c r="H293">
        <v>79</v>
      </c>
      <c r="I293" s="140">
        <v>3489</v>
      </c>
      <c r="J293" s="140">
        <v>8722.8827000000001</v>
      </c>
      <c r="K293" s="140">
        <v>5843.9925000000003</v>
      </c>
      <c r="L293" s="140">
        <v>6827.2852500000008</v>
      </c>
      <c r="M293" s="140">
        <v>6039.4856499999996</v>
      </c>
      <c r="N293" s="140">
        <v>4318</v>
      </c>
      <c r="O293" s="140" t="s">
        <v>1198</v>
      </c>
      <c r="Q293" s="140" t="s">
        <v>1124</v>
      </c>
      <c r="R293" t="s">
        <v>73</v>
      </c>
      <c r="S293">
        <v>1093</v>
      </c>
      <c r="T293">
        <v>1124</v>
      </c>
      <c r="U293">
        <v>79</v>
      </c>
      <c r="V293">
        <v>3489</v>
      </c>
      <c r="W293">
        <v>8722.8827000000001</v>
      </c>
      <c r="X293" s="140">
        <v>5843.9925000000003</v>
      </c>
      <c r="Y293" s="140">
        <v>6827.2852500000008</v>
      </c>
      <c r="Z293" s="140">
        <v>6039.4856499999996</v>
      </c>
      <c r="AA293" s="140">
        <v>4318</v>
      </c>
      <c r="AB293" s="419" t="s">
        <v>2456</v>
      </c>
      <c r="AC293" s="419" t="s">
        <v>2451</v>
      </c>
      <c r="AD293" s="419" t="s">
        <v>2451</v>
      </c>
    </row>
    <row r="294" spans="1:30" x14ac:dyDescent="0.25">
      <c r="A294" s="206" t="s">
        <v>669</v>
      </c>
      <c r="B294" t="s">
        <v>324</v>
      </c>
      <c r="D294" s="140" t="s">
        <v>39</v>
      </c>
      <c r="E294" s="140" t="s">
        <v>73</v>
      </c>
      <c r="F294" s="140" t="s">
        <v>73</v>
      </c>
      <c r="G294" s="140" t="s">
        <v>73</v>
      </c>
      <c r="H294" t="s">
        <v>73</v>
      </c>
      <c r="I294" s="140" t="s">
        <v>73</v>
      </c>
      <c r="J294" s="140" t="s">
        <v>73</v>
      </c>
      <c r="K294" s="140">
        <v>2804.8595918111</v>
      </c>
      <c r="L294" s="140">
        <v>3877</v>
      </c>
      <c r="M294" s="140">
        <v>5069.6754000000001</v>
      </c>
      <c r="N294" s="140">
        <v>5206</v>
      </c>
      <c r="O294" s="140" t="s">
        <v>1199</v>
      </c>
      <c r="Q294" s="140" t="s">
        <v>1124</v>
      </c>
      <c r="R294" t="s">
        <v>73</v>
      </c>
      <c r="S294" t="s">
        <v>73</v>
      </c>
      <c r="T294" t="s">
        <v>73</v>
      </c>
      <c r="U294" t="s">
        <v>73</v>
      </c>
      <c r="V294" t="s">
        <v>73</v>
      </c>
      <c r="W294" t="s">
        <v>73</v>
      </c>
      <c r="X294" s="140">
        <v>2804.8595918111</v>
      </c>
      <c r="Y294" s="140">
        <v>3877</v>
      </c>
      <c r="Z294" s="140">
        <v>5069.6754000000001</v>
      </c>
      <c r="AA294" s="140">
        <v>5206</v>
      </c>
      <c r="AB294" s="419" t="s">
        <v>2456</v>
      </c>
      <c r="AC294" s="419" t="s">
        <v>2451</v>
      </c>
      <c r="AD294" s="419" t="s">
        <v>2451</v>
      </c>
    </row>
    <row r="295" spans="1:30" x14ac:dyDescent="0.25">
      <c r="A295" s="206" t="s">
        <v>670</v>
      </c>
      <c r="B295" t="s">
        <v>325</v>
      </c>
      <c r="D295" s="140" t="s">
        <v>39</v>
      </c>
      <c r="E295" s="140" t="s">
        <v>73</v>
      </c>
      <c r="F295" s="140" t="s">
        <v>73</v>
      </c>
      <c r="G295" s="140" t="s">
        <v>73</v>
      </c>
      <c r="H295" t="s">
        <v>73</v>
      </c>
      <c r="I295" s="140" t="s">
        <v>73</v>
      </c>
      <c r="J295" s="140" t="s">
        <v>73</v>
      </c>
      <c r="K295" s="140">
        <v>5488</v>
      </c>
      <c r="L295" s="140">
        <v>5416</v>
      </c>
      <c r="M295" s="140">
        <v>4576.1880000000001</v>
      </c>
      <c r="N295" s="140">
        <v>4816</v>
      </c>
      <c r="O295" s="140" t="s">
        <v>1200</v>
      </c>
      <c r="Q295" s="140" t="s">
        <v>1124</v>
      </c>
      <c r="R295" t="s">
        <v>73</v>
      </c>
      <c r="S295" t="s">
        <v>73</v>
      </c>
      <c r="T295" t="s">
        <v>73</v>
      </c>
      <c r="U295" t="s">
        <v>73</v>
      </c>
      <c r="V295" t="s">
        <v>73</v>
      </c>
      <c r="W295" t="s">
        <v>73</v>
      </c>
      <c r="X295" s="140">
        <v>5488</v>
      </c>
      <c r="Y295" s="140">
        <v>5416</v>
      </c>
      <c r="Z295" s="140">
        <v>4576.1880000000001</v>
      </c>
      <c r="AA295" s="140">
        <v>4816</v>
      </c>
      <c r="AB295" s="419" t="s">
        <v>2456</v>
      </c>
      <c r="AC295" s="419" t="s">
        <v>2451</v>
      </c>
      <c r="AD295" s="419" t="s">
        <v>2451</v>
      </c>
    </row>
    <row r="296" spans="1:30" x14ac:dyDescent="0.25">
      <c r="A296" s="206" t="s">
        <v>671</v>
      </c>
      <c r="B296" t="s">
        <v>68</v>
      </c>
      <c r="D296" s="140" t="s">
        <v>39</v>
      </c>
      <c r="E296" s="140" t="s">
        <v>73</v>
      </c>
      <c r="F296" s="140">
        <v>6870</v>
      </c>
      <c r="G296" s="140">
        <v>6597</v>
      </c>
      <c r="H296">
        <v>5567</v>
      </c>
      <c r="I296" s="140">
        <v>5732</v>
      </c>
      <c r="J296" s="140">
        <v>5495.8069999999998</v>
      </c>
      <c r="K296" s="140">
        <v>6227.4246800000001</v>
      </c>
      <c r="L296" s="140">
        <v>5469.2111999999997</v>
      </c>
      <c r="M296" s="140">
        <v>4059.471</v>
      </c>
      <c r="N296" s="140">
        <v>3968</v>
      </c>
      <c r="O296" s="140" t="s">
        <v>1201</v>
      </c>
      <c r="Q296" s="140" t="s">
        <v>1124</v>
      </c>
      <c r="R296" t="s">
        <v>73</v>
      </c>
      <c r="S296">
        <v>6870</v>
      </c>
      <c r="T296">
        <v>6597</v>
      </c>
      <c r="U296">
        <v>5567</v>
      </c>
      <c r="V296">
        <v>5732</v>
      </c>
      <c r="W296">
        <v>5495.8069999999998</v>
      </c>
      <c r="X296" s="140">
        <v>6227.4246800000001</v>
      </c>
      <c r="Y296" s="140">
        <v>5469.2111999999997</v>
      </c>
      <c r="Z296" s="140">
        <v>4059.471</v>
      </c>
      <c r="AA296" s="140">
        <v>3968</v>
      </c>
      <c r="AB296" s="419" t="s">
        <v>2456</v>
      </c>
      <c r="AC296" s="419" t="s">
        <v>2451</v>
      </c>
      <c r="AD296" s="419" t="s">
        <v>2451</v>
      </c>
    </row>
    <row r="297" spans="1:30" x14ac:dyDescent="0.25">
      <c r="A297" s="206" t="s">
        <v>661</v>
      </c>
      <c r="B297" t="s">
        <v>353</v>
      </c>
      <c r="D297" s="140"/>
      <c r="H297"/>
      <c r="O297" s="140" t="s">
        <v>1093</v>
      </c>
    </row>
    <row r="298" spans="1:30" x14ac:dyDescent="0.25">
      <c r="A298" s="206" t="s">
        <v>672</v>
      </c>
      <c r="B298" t="s">
        <v>309</v>
      </c>
      <c r="D298" s="140" t="s">
        <v>39</v>
      </c>
      <c r="H298"/>
      <c r="J298" s="140">
        <v>0</v>
      </c>
      <c r="K298" s="140">
        <v>0</v>
      </c>
      <c r="L298" s="140">
        <v>0</v>
      </c>
      <c r="M298" s="140">
        <v>0</v>
      </c>
      <c r="N298" s="140">
        <v>0</v>
      </c>
      <c r="O298" s="140" t="s">
        <v>1194</v>
      </c>
      <c r="Q298" s="140" t="s">
        <v>1124</v>
      </c>
      <c r="W298">
        <v>0</v>
      </c>
      <c r="X298" s="140">
        <v>0</v>
      </c>
      <c r="Y298" s="140">
        <v>0</v>
      </c>
      <c r="Z298" s="140">
        <v>0</v>
      </c>
      <c r="AA298" s="140">
        <v>0</v>
      </c>
      <c r="AB298" s="419" t="s">
        <v>2456</v>
      </c>
      <c r="AC298" s="419" t="s">
        <v>2451</v>
      </c>
      <c r="AD298" s="419" t="s">
        <v>2451</v>
      </c>
    </row>
    <row r="299" spans="1:30" x14ac:dyDescent="0.25">
      <c r="A299" s="206" t="s">
        <v>673</v>
      </c>
      <c r="B299" t="s">
        <v>682</v>
      </c>
      <c r="D299" s="140" t="s">
        <v>39</v>
      </c>
      <c r="H299"/>
      <c r="J299" s="140">
        <v>0</v>
      </c>
      <c r="K299" s="140">
        <v>0</v>
      </c>
      <c r="L299" s="140">
        <v>0</v>
      </c>
      <c r="M299" s="140">
        <v>0</v>
      </c>
      <c r="N299" s="140">
        <v>0</v>
      </c>
      <c r="O299" s="140" t="s">
        <v>1202</v>
      </c>
      <c r="Q299" s="140" t="s">
        <v>1124</v>
      </c>
      <c r="W299">
        <v>0</v>
      </c>
      <c r="X299" s="140">
        <v>0</v>
      </c>
      <c r="Y299" s="140">
        <v>0</v>
      </c>
      <c r="Z299" s="140">
        <v>0</v>
      </c>
      <c r="AA299" s="140">
        <v>0</v>
      </c>
      <c r="AB299" s="419" t="s">
        <v>2456</v>
      </c>
      <c r="AC299" s="419" t="s">
        <v>2451</v>
      </c>
      <c r="AD299" s="419" t="s">
        <v>2451</v>
      </c>
    </row>
    <row r="300" spans="1:30" x14ac:dyDescent="0.25">
      <c r="A300" s="206" t="s">
        <v>674</v>
      </c>
      <c r="B300" t="s">
        <v>38</v>
      </c>
      <c r="D300" s="140" t="s">
        <v>39</v>
      </c>
      <c r="H300"/>
      <c r="J300" s="140">
        <v>6662</v>
      </c>
      <c r="K300" s="140">
        <v>5430</v>
      </c>
      <c r="L300" s="140">
        <v>5498</v>
      </c>
      <c r="M300" s="140">
        <v>6053</v>
      </c>
      <c r="N300" s="140">
        <v>5843</v>
      </c>
      <c r="O300" s="140" t="s">
        <v>1195</v>
      </c>
      <c r="Q300" s="140" t="s">
        <v>1124</v>
      </c>
      <c r="W300">
        <v>6662</v>
      </c>
      <c r="X300" s="140">
        <v>5430</v>
      </c>
      <c r="Y300" s="140">
        <v>5498</v>
      </c>
      <c r="Z300" s="140">
        <v>6053</v>
      </c>
      <c r="AA300" s="140">
        <v>5843</v>
      </c>
      <c r="AB300" s="419" t="s">
        <v>2456</v>
      </c>
      <c r="AC300" s="419" t="s">
        <v>2451</v>
      </c>
      <c r="AD300" s="419" t="s">
        <v>2451</v>
      </c>
    </row>
    <row r="301" spans="1:30" x14ac:dyDescent="0.25">
      <c r="A301" s="206" t="s">
        <v>675</v>
      </c>
      <c r="B301" t="s">
        <v>40</v>
      </c>
      <c r="D301" s="140" t="s">
        <v>39</v>
      </c>
      <c r="H301"/>
      <c r="J301" s="140">
        <v>7483</v>
      </c>
      <c r="K301" s="140">
        <v>6744</v>
      </c>
      <c r="L301" s="140">
        <v>6655</v>
      </c>
      <c r="M301" s="140">
        <v>6514</v>
      </c>
      <c r="N301" s="140">
        <v>6721</v>
      </c>
      <c r="O301" s="140" t="s">
        <v>1196</v>
      </c>
      <c r="Q301" s="140" t="s">
        <v>1124</v>
      </c>
      <c r="W301">
        <v>7483</v>
      </c>
      <c r="X301" s="140">
        <v>6744</v>
      </c>
      <c r="Y301" s="140">
        <v>6655</v>
      </c>
      <c r="Z301" s="140">
        <v>6514</v>
      </c>
      <c r="AA301" s="140">
        <v>6721</v>
      </c>
      <c r="AB301" s="419" t="s">
        <v>2456</v>
      </c>
      <c r="AC301" s="419" t="s">
        <v>2451</v>
      </c>
      <c r="AD301" s="419" t="s">
        <v>2451</v>
      </c>
    </row>
    <row r="302" spans="1:30" x14ac:dyDescent="0.25">
      <c r="A302" s="206" t="s">
        <v>676</v>
      </c>
      <c r="B302" t="s">
        <v>2</v>
      </c>
      <c r="D302" s="140" t="s">
        <v>39</v>
      </c>
      <c r="H302"/>
      <c r="J302" s="140">
        <v>3251</v>
      </c>
      <c r="K302" s="140">
        <v>3427</v>
      </c>
      <c r="L302" s="140">
        <v>3964</v>
      </c>
      <c r="M302" s="140">
        <v>4280</v>
      </c>
      <c r="N302" s="140">
        <v>4027</v>
      </c>
      <c r="O302" s="140" t="s">
        <v>1197</v>
      </c>
      <c r="Q302" s="140" t="s">
        <v>1124</v>
      </c>
      <c r="W302">
        <v>3251</v>
      </c>
      <c r="X302" s="140">
        <v>3427</v>
      </c>
      <c r="Y302" s="140">
        <v>3964</v>
      </c>
      <c r="Z302" s="140">
        <v>4280</v>
      </c>
      <c r="AA302" s="140">
        <v>4027</v>
      </c>
      <c r="AB302" s="419" t="s">
        <v>2456</v>
      </c>
      <c r="AC302" s="419" t="s">
        <v>2451</v>
      </c>
      <c r="AD302" s="419" t="s">
        <v>2451</v>
      </c>
    </row>
    <row r="303" spans="1:30" x14ac:dyDescent="0.25">
      <c r="A303" s="206" t="s">
        <v>677</v>
      </c>
      <c r="B303" t="s">
        <v>683</v>
      </c>
      <c r="D303" s="140" t="s">
        <v>39</v>
      </c>
      <c r="H303"/>
      <c r="J303" s="140">
        <v>2179</v>
      </c>
      <c r="K303" s="140">
        <v>5139</v>
      </c>
      <c r="L303" s="140">
        <v>3115</v>
      </c>
      <c r="M303" s="140">
        <v>2962</v>
      </c>
      <c r="N303" s="140">
        <v>2294</v>
      </c>
      <c r="O303" s="140" t="s">
        <v>1203</v>
      </c>
      <c r="Q303" s="140" t="s">
        <v>1124</v>
      </c>
      <c r="W303">
        <v>2179</v>
      </c>
      <c r="X303" s="140">
        <v>5139</v>
      </c>
      <c r="Y303" s="140">
        <v>3115</v>
      </c>
      <c r="Z303" s="140">
        <v>2962</v>
      </c>
      <c r="AA303" s="140">
        <v>2294</v>
      </c>
      <c r="AB303" s="419" t="s">
        <v>2456</v>
      </c>
      <c r="AC303" s="419" t="s">
        <v>2451</v>
      </c>
      <c r="AD303" s="419" t="s">
        <v>2451</v>
      </c>
    </row>
    <row r="304" spans="1:30" x14ac:dyDescent="0.25">
      <c r="A304" s="206" t="s">
        <v>678</v>
      </c>
      <c r="B304" t="s">
        <v>3</v>
      </c>
      <c r="D304" s="140" t="s">
        <v>39</v>
      </c>
      <c r="H304"/>
      <c r="J304" s="140">
        <v>4780</v>
      </c>
      <c r="K304" s="140">
        <v>3456</v>
      </c>
      <c r="L304" s="140">
        <v>4946</v>
      </c>
      <c r="M304" s="140">
        <v>4279</v>
      </c>
      <c r="N304" s="140">
        <v>4167</v>
      </c>
      <c r="O304" s="140" t="s">
        <v>1198</v>
      </c>
      <c r="Q304" s="140" t="s">
        <v>1124</v>
      </c>
      <c r="W304">
        <v>4780</v>
      </c>
      <c r="X304" s="140">
        <v>3456</v>
      </c>
      <c r="Y304" s="140">
        <v>4946</v>
      </c>
      <c r="Z304" s="140">
        <v>4279</v>
      </c>
      <c r="AA304" s="140">
        <v>4167</v>
      </c>
      <c r="AB304" s="419" t="s">
        <v>2456</v>
      </c>
      <c r="AC304" s="419" t="s">
        <v>2451</v>
      </c>
      <c r="AD304" s="419" t="s">
        <v>2451</v>
      </c>
    </row>
    <row r="305" spans="1:30" x14ac:dyDescent="0.25">
      <c r="A305" s="206" t="s">
        <v>679</v>
      </c>
      <c r="B305" t="s">
        <v>324</v>
      </c>
      <c r="D305" s="140" t="s">
        <v>39</v>
      </c>
      <c r="H305"/>
      <c r="J305" s="140">
        <v>0</v>
      </c>
      <c r="K305" s="140">
        <v>0</v>
      </c>
      <c r="L305" s="140">
        <v>0</v>
      </c>
      <c r="M305" s="140">
        <v>0</v>
      </c>
      <c r="N305" s="140">
        <v>0</v>
      </c>
      <c r="O305" s="140" t="s">
        <v>1199</v>
      </c>
      <c r="Q305" s="140" t="s">
        <v>1124</v>
      </c>
      <c r="W305">
        <v>0</v>
      </c>
      <c r="X305" s="140">
        <v>0</v>
      </c>
      <c r="Y305" s="140">
        <v>0</v>
      </c>
      <c r="Z305" s="140">
        <v>0</v>
      </c>
      <c r="AA305" s="140">
        <v>0</v>
      </c>
      <c r="AB305" s="419" t="s">
        <v>2456</v>
      </c>
      <c r="AC305" s="419" t="s">
        <v>2451</v>
      </c>
      <c r="AD305" s="419" t="s">
        <v>2451</v>
      </c>
    </row>
    <row r="306" spans="1:30" x14ac:dyDescent="0.25">
      <c r="A306" s="206" t="s">
        <v>680</v>
      </c>
      <c r="B306" t="s">
        <v>325</v>
      </c>
      <c r="D306" s="140" t="s">
        <v>39</v>
      </c>
      <c r="H306"/>
      <c r="J306" s="140">
        <v>0</v>
      </c>
      <c r="K306" s="140">
        <v>0</v>
      </c>
      <c r="L306" s="140">
        <v>0</v>
      </c>
      <c r="M306" s="140">
        <v>0</v>
      </c>
      <c r="N306" s="140">
        <v>0</v>
      </c>
      <c r="O306" s="140" t="s">
        <v>1200</v>
      </c>
      <c r="Q306" s="140" t="s">
        <v>1124</v>
      </c>
      <c r="W306">
        <v>0</v>
      </c>
      <c r="X306" s="140">
        <v>0</v>
      </c>
      <c r="Y306" s="140">
        <v>0</v>
      </c>
      <c r="Z306" s="140">
        <v>0</v>
      </c>
      <c r="AA306" s="140">
        <v>0</v>
      </c>
      <c r="AB306" s="419" t="s">
        <v>2456</v>
      </c>
      <c r="AC306" s="419" t="s">
        <v>2451</v>
      </c>
      <c r="AD306" s="419" t="s">
        <v>2451</v>
      </c>
    </row>
    <row r="307" spans="1:30" x14ac:dyDescent="0.25">
      <c r="A307" s="206" t="s">
        <v>681</v>
      </c>
      <c r="B307" t="s">
        <v>68</v>
      </c>
      <c r="D307" s="140" t="s">
        <v>39</v>
      </c>
      <c r="H307"/>
      <c r="J307" s="140">
        <v>5496</v>
      </c>
      <c r="K307" s="140">
        <v>5315</v>
      </c>
      <c r="L307" s="140">
        <v>5469</v>
      </c>
      <c r="M307" s="140">
        <v>4059</v>
      </c>
      <c r="N307" s="140">
        <v>3968</v>
      </c>
      <c r="O307" s="140" t="s">
        <v>1201</v>
      </c>
      <c r="Q307" s="140" t="s">
        <v>1124</v>
      </c>
      <c r="W307">
        <v>5496</v>
      </c>
      <c r="X307" s="140">
        <v>5315</v>
      </c>
      <c r="Y307" s="140">
        <v>5469</v>
      </c>
      <c r="Z307" s="140">
        <v>4059</v>
      </c>
      <c r="AA307" s="140">
        <v>3968</v>
      </c>
      <c r="AB307" s="419" t="s">
        <v>2456</v>
      </c>
      <c r="AC307" s="419" t="s">
        <v>2451</v>
      </c>
      <c r="AD307" s="419" t="s">
        <v>2451</v>
      </c>
    </row>
    <row r="308" spans="1:30" x14ac:dyDescent="0.25">
      <c r="A308" s="206" t="s">
        <v>725</v>
      </c>
      <c r="B308" t="s">
        <v>260</v>
      </c>
      <c r="D308" s="140"/>
      <c r="H308"/>
      <c r="O308" t="s">
        <v>1204</v>
      </c>
    </row>
    <row r="309" spans="1:30" x14ac:dyDescent="0.25">
      <c r="A309" s="206" t="s">
        <v>726</v>
      </c>
      <c r="B309" t="s">
        <v>194</v>
      </c>
      <c r="D309" s="140"/>
      <c r="H309"/>
      <c r="O309" s="140" t="s">
        <v>1204</v>
      </c>
    </row>
    <row r="310" spans="1:30" x14ac:dyDescent="0.25">
      <c r="A310" s="206" t="s">
        <v>727</v>
      </c>
      <c r="B310" t="s">
        <v>734</v>
      </c>
      <c r="D310" s="140" t="s">
        <v>178</v>
      </c>
      <c r="E310" s="140">
        <v>4921</v>
      </c>
      <c r="F310" s="140">
        <v>5100</v>
      </c>
      <c r="G310" s="140">
        <v>14371</v>
      </c>
      <c r="H310">
        <v>24758</v>
      </c>
      <c r="I310" s="140">
        <v>19945.402255886831</v>
      </c>
      <c r="J310" s="140">
        <v>35021.267307460388</v>
      </c>
      <c r="K310" s="140">
        <v>27853.037273017559</v>
      </c>
      <c r="L310" s="140">
        <v>46102</v>
      </c>
      <c r="M310" s="140">
        <v>46649</v>
      </c>
      <c r="N310" s="140">
        <v>38369</v>
      </c>
      <c r="O310" s="140" t="s">
        <v>1208</v>
      </c>
      <c r="Q310" t="s">
        <v>1091</v>
      </c>
      <c r="R310">
        <v>4921</v>
      </c>
      <c r="S310">
        <v>5100</v>
      </c>
      <c r="T310">
        <v>14371</v>
      </c>
      <c r="U310">
        <v>24758</v>
      </c>
      <c r="V310">
        <v>19945.402255886831</v>
      </c>
      <c r="W310">
        <v>35021.267307460388</v>
      </c>
      <c r="X310" s="140">
        <v>27853.037273017559</v>
      </c>
      <c r="Y310" s="140">
        <v>46102</v>
      </c>
      <c r="Z310" s="140">
        <v>46649</v>
      </c>
      <c r="AA310" s="140">
        <v>38369</v>
      </c>
      <c r="AB310" s="419" t="s">
        <v>2435</v>
      </c>
      <c r="AC310" s="419" t="s">
        <v>2451</v>
      </c>
      <c r="AD310" s="419" t="s">
        <v>2822</v>
      </c>
    </row>
    <row r="311" spans="1:30" x14ac:dyDescent="0.25">
      <c r="A311" s="206" t="s">
        <v>729</v>
      </c>
      <c r="B311" t="s">
        <v>117</v>
      </c>
      <c r="D311" s="140" t="s">
        <v>178</v>
      </c>
      <c r="E311" s="140" t="s">
        <v>73</v>
      </c>
      <c r="F311" s="140" t="s">
        <v>73</v>
      </c>
      <c r="G311" s="140">
        <v>3382</v>
      </c>
      <c r="H311">
        <v>6128</v>
      </c>
      <c r="I311" s="140">
        <v>2381.2790535336371</v>
      </c>
      <c r="J311" s="140">
        <v>19583.27686651835</v>
      </c>
      <c r="K311" s="140">
        <v>2846.5227462888156</v>
      </c>
      <c r="L311" s="140">
        <v>2719</v>
      </c>
      <c r="M311" s="140">
        <v>21325</v>
      </c>
      <c r="N311" s="140">
        <v>18993</v>
      </c>
      <c r="O311" s="140" t="s">
        <v>1206</v>
      </c>
      <c r="Q311" t="s">
        <v>1091</v>
      </c>
      <c r="R311" t="s">
        <v>73</v>
      </c>
      <c r="S311" t="s">
        <v>73</v>
      </c>
      <c r="T311">
        <v>3382</v>
      </c>
      <c r="U311">
        <v>6128</v>
      </c>
      <c r="V311">
        <v>2381.2790535336371</v>
      </c>
      <c r="W311">
        <v>19583.27686651835</v>
      </c>
      <c r="X311" s="140">
        <v>2846.5227462888156</v>
      </c>
      <c r="Y311" s="140">
        <v>2719</v>
      </c>
      <c r="Z311" s="140">
        <v>21325</v>
      </c>
      <c r="AA311" s="140">
        <v>18993</v>
      </c>
      <c r="AB311" s="419" t="s">
        <v>2435</v>
      </c>
      <c r="AC311" s="419" t="s">
        <v>2451</v>
      </c>
      <c r="AD311" s="419" t="s">
        <v>2822</v>
      </c>
    </row>
    <row r="312" spans="1:30" x14ac:dyDescent="0.25">
      <c r="A312" s="206" t="s">
        <v>730</v>
      </c>
      <c r="B312" t="s">
        <v>746</v>
      </c>
      <c r="D312" s="140" t="s">
        <v>178</v>
      </c>
      <c r="E312" s="140" t="s">
        <v>73</v>
      </c>
      <c r="F312" s="140" t="s">
        <v>73</v>
      </c>
      <c r="G312" s="140">
        <v>5217</v>
      </c>
      <c r="H312">
        <v>4897.3421724639065</v>
      </c>
      <c r="I312" s="140">
        <v>2334.718981829064</v>
      </c>
      <c r="J312" s="140">
        <v>8121.0016907527897</v>
      </c>
      <c r="K312" s="140">
        <v>16798.220392074785</v>
      </c>
      <c r="L312" s="140">
        <v>17132</v>
      </c>
      <c r="M312" s="140">
        <v>4866</v>
      </c>
      <c r="N312" s="140">
        <v>696</v>
      </c>
      <c r="O312" s="140" t="s">
        <v>1209</v>
      </c>
      <c r="Q312" t="s">
        <v>1091</v>
      </c>
      <c r="R312" t="s">
        <v>73</v>
      </c>
      <c r="S312" t="s">
        <v>73</v>
      </c>
      <c r="T312">
        <v>5217</v>
      </c>
      <c r="U312">
        <v>4897.3421724639065</v>
      </c>
      <c r="V312">
        <v>2334.718981829064</v>
      </c>
      <c r="W312">
        <v>8121.0016907527897</v>
      </c>
      <c r="X312" s="140">
        <v>16798.220392074785</v>
      </c>
      <c r="Y312" s="140">
        <v>17132</v>
      </c>
      <c r="Z312" s="140">
        <v>4866</v>
      </c>
      <c r="AA312" s="140">
        <v>696</v>
      </c>
      <c r="AB312" s="419" t="s">
        <v>2435</v>
      </c>
      <c r="AC312" s="419" t="s">
        <v>2451</v>
      </c>
      <c r="AD312" s="419" t="s">
        <v>2822</v>
      </c>
    </row>
    <row r="313" spans="1:30" x14ac:dyDescent="0.25">
      <c r="A313" s="206" t="s">
        <v>731</v>
      </c>
      <c r="B313" t="s">
        <v>118</v>
      </c>
      <c r="D313" s="140" t="s">
        <v>178</v>
      </c>
      <c r="E313" s="140" t="s">
        <v>73</v>
      </c>
      <c r="F313" s="140" t="s">
        <v>73</v>
      </c>
      <c r="G313" s="140">
        <v>3325</v>
      </c>
      <c r="H313">
        <v>10599.832357489326</v>
      </c>
      <c r="I313" s="140">
        <v>7545.8034762750131</v>
      </c>
      <c r="J313" s="140">
        <v>4575.6963451662814</v>
      </c>
      <c r="K313" s="140">
        <v>5226.1710576049618</v>
      </c>
      <c r="L313" s="140">
        <v>23810</v>
      </c>
      <c r="M313" s="140">
        <v>11448</v>
      </c>
      <c r="N313" s="140">
        <v>10975</v>
      </c>
      <c r="O313" s="140" t="s">
        <v>180</v>
      </c>
      <c r="Q313" t="s">
        <v>1091</v>
      </c>
      <c r="R313" t="s">
        <v>73</v>
      </c>
      <c r="S313" t="s">
        <v>73</v>
      </c>
      <c r="T313">
        <v>3325</v>
      </c>
      <c r="U313">
        <v>10599.832357489326</v>
      </c>
      <c r="V313">
        <v>7545.8034762750131</v>
      </c>
      <c r="W313">
        <v>4575.6963451662814</v>
      </c>
      <c r="X313" s="140">
        <v>5226.1710576049618</v>
      </c>
      <c r="Y313" s="140">
        <v>23810</v>
      </c>
      <c r="Z313" s="140">
        <v>11448</v>
      </c>
      <c r="AA313" s="140">
        <v>10975</v>
      </c>
      <c r="AB313" s="419" t="s">
        <v>2435</v>
      </c>
      <c r="AC313" s="419" t="s">
        <v>2451</v>
      </c>
      <c r="AD313" s="419" t="s">
        <v>2822</v>
      </c>
    </row>
    <row r="314" spans="1:30" x14ac:dyDescent="0.25">
      <c r="A314" s="206" t="s">
        <v>732</v>
      </c>
      <c r="B314" t="s">
        <v>119</v>
      </c>
      <c r="D314" s="140" t="s">
        <v>178</v>
      </c>
      <c r="E314" s="140" t="s">
        <v>73</v>
      </c>
      <c r="F314" s="140" t="s">
        <v>73</v>
      </c>
      <c r="G314" s="140">
        <v>1404</v>
      </c>
      <c r="H314">
        <v>2514.2975108365081</v>
      </c>
      <c r="I314" s="140">
        <v>4357.3826726777452</v>
      </c>
      <c r="J314" s="140">
        <v>2116.9957418269614</v>
      </c>
      <c r="K314" s="140">
        <v>2103.1380962131834</v>
      </c>
      <c r="L314" s="140">
        <v>1359</v>
      </c>
      <c r="M314" s="140">
        <v>7419</v>
      </c>
      <c r="N314" s="140">
        <v>3532</v>
      </c>
      <c r="O314" s="140" t="s">
        <v>1171</v>
      </c>
      <c r="Q314" t="s">
        <v>1091</v>
      </c>
      <c r="R314" t="s">
        <v>73</v>
      </c>
      <c r="S314" t="s">
        <v>73</v>
      </c>
      <c r="T314">
        <v>1404</v>
      </c>
      <c r="U314">
        <v>2514.2975108365081</v>
      </c>
      <c r="V314">
        <v>4357.3826726777452</v>
      </c>
      <c r="W314">
        <v>2116.9957418269614</v>
      </c>
      <c r="X314" s="140">
        <v>2103.1380962131834</v>
      </c>
      <c r="Y314" s="140">
        <v>1359</v>
      </c>
      <c r="Z314" s="140">
        <v>7419</v>
      </c>
      <c r="AA314" s="140">
        <v>3532</v>
      </c>
      <c r="AB314" s="419" t="s">
        <v>2435</v>
      </c>
      <c r="AC314" s="419" t="s">
        <v>2451</v>
      </c>
      <c r="AD314" s="419" t="s">
        <v>2822</v>
      </c>
    </row>
    <row r="315" spans="1:30" x14ac:dyDescent="0.25">
      <c r="A315" s="206" t="s">
        <v>733</v>
      </c>
      <c r="B315" t="s">
        <v>736</v>
      </c>
      <c r="D315" s="140" t="s">
        <v>178</v>
      </c>
      <c r="E315" s="140" t="s">
        <v>73</v>
      </c>
      <c r="F315" s="140" t="s">
        <v>73</v>
      </c>
      <c r="G315" s="140" t="s">
        <v>73</v>
      </c>
      <c r="H315" t="s">
        <v>73</v>
      </c>
      <c r="I315" s="140" t="s">
        <v>73</v>
      </c>
      <c r="J315" s="140" t="s">
        <v>73</v>
      </c>
      <c r="K315" s="140" t="s">
        <v>73</v>
      </c>
      <c r="L315" s="140" t="s">
        <v>73</v>
      </c>
      <c r="M315" s="140" t="s">
        <v>73</v>
      </c>
      <c r="N315" s="140">
        <v>442</v>
      </c>
      <c r="O315" s="140" t="s">
        <v>1211</v>
      </c>
      <c r="Q315" t="s">
        <v>1091</v>
      </c>
      <c r="R315" t="s">
        <v>73</v>
      </c>
      <c r="S315" t="s">
        <v>73</v>
      </c>
      <c r="T315" t="s">
        <v>73</v>
      </c>
      <c r="U315" t="s">
        <v>73</v>
      </c>
      <c r="V315" t="s">
        <v>73</v>
      </c>
      <c r="W315" t="s">
        <v>73</v>
      </c>
      <c r="X315" s="140" t="s">
        <v>73</v>
      </c>
      <c r="Y315" s="140" t="s">
        <v>73</v>
      </c>
      <c r="Z315" s="140" t="s">
        <v>73</v>
      </c>
      <c r="AA315" s="140">
        <v>442</v>
      </c>
      <c r="AB315" s="419" t="s">
        <v>2435</v>
      </c>
      <c r="AC315" s="419" t="s">
        <v>2451</v>
      </c>
      <c r="AD315" s="419" t="s">
        <v>2822</v>
      </c>
    </row>
    <row r="316" spans="1:30" x14ac:dyDescent="0.25">
      <c r="A316" s="206" t="s">
        <v>735</v>
      </c>
      <c r="B316" t="s">
        <v>747</v>
      </c>
      <c r="D316" s="140" t="s">
        <v>178</v>
      </c>
      <c r="E316" s="140" t="s">
        <v>73</v>
      </c>
      <c r="F316" s="140" t="s">
        <v>73</v>
      </c>
      <c r="G316" s="140">
        <v>1043</v>
      </c>
      <c r="H316">
        <v>619.04925058382071</v>
      </c>
      <c r="I316" s="140">
        <v>3326.218071571373</v>
      </c>
      <c r="J316" s="140">
        <v>624.29666319600801</v>
      </c>
      <c r="K316" s="140">
        <v>878.98498083581046</v>
      </c>
      <c r="L316" s="140">
        <v>1082</v>
      </c>
      <c r="M316" s="140">
        <v>1589</v>
      </c>
      <c r="N316" s="140">
        <v>3731</v>
      </c>
      <c r="O316" s="140" t="s">
        <v>1210</v>
      </c>
      <c r="Q316" s="140" t="s">
        <v>1091</v>
      </c>
      <c r="R316" t="s">
        <v>73</v>
      </c>
      <c r="S316" t="s">
        <v>73</v>
      </c>
      <c r="T316">
        <v>1043</v>
      </c>
      <c r="U316">
        <v>619.04925058382071</v>
      </c>
      <c r="V316">
        <v>3326.218071571373</v>
      </c>
      <c r="W316">
        <v>624.29666319600801</v>
      </c>
      <c r="X316" s="140">
        <v>878.98498083581046</v>
      </c>
      <c r="Y316" s="140">
        <v>1082</v>
      </c>
      <c r="Z316" s="140">
        <v>1589</v>
      </c>
      <c r="AA316" s="140">
        <v>3731</v>
      </c>
      <c r="AB316" s="419" t="s">
        <v>2435</v>
      </c>
      <c r="AC316" s="419" t="s">
        <v>2451</v>
      </c>
      <c r="AD316" s="419" t="s">
        <v>2822</v>
      </c>
    </row>
    <row r="317" spans="1:30" x14ac:dyDescent="0.25">
      <c r="A317" s="206" t="s">
        <v>737</v>
      </c>
      <c r="B317" t="s">
        <v>256</v>
      </c>
      <c r="D317" s="140" t="s">
        <v>56</v>
      </c>
      <c r="E317" s="140">
        <v>0.28999999999999998</v>
      </c>
      <c r="F317" s="140">
        <v>0.35000000000000003</v>
      </c>
      <c r="G317" s="140">
        <v>0.91</v>
      </c>
      <c r="H317">
        <v>1.3599999999999999</v>
      </c>
      <c r="I317" s="140">
        <v>1.06</v>
      </c>
      <c r="J317" s="140">
        <v>1.5599999999999998</v>
      </c>
      <c r="K317" s="140">
        <v>0.97</v>
      </c>
      <c r="L317" s="140">
        <v>1.6</v>
      </c>
      <c r="M317" s="140">
        <v>1.6650000000000003</v>
      </c>
      <c r="N317" s="140">
        <v>1.27</v>
      </c>
      <c r="O317" s="140" t="s">
        <v>1207</v>
      </c>
      <c r="Q317" s="140" t="s">
        <v>56</v>
      </c>
      <c r="R317">
        <v>0.28999999999999998</v>
      </c>
      <c r="S317">
        <v>0.35000000000000003</v>
      </c>
      <c r="T317">
        <v>0.91</v>
      </c>
      <c r="U317">
        <v>1.3599999999999999</v>
      </c>
      <c r="V317">
        <v>1.06</v>
      </c>
      <c r="W317">
        <v>1.5599999999999998</v>
      </c>
      <c r="X317" s="140">
        <v>0.97</v>
      </c>
      <c r="Y317" s="140">
        <v>1.6</v>
      </c>
      <c r="Z317" s="140">
        <v>1.6650000000000003</v>
      </c>
      <c r="AA317" s="140">
        <v>1.27</v>
      </c>
      <c r="AB317" s="419" t="s">
        <v>2435</v>
      </c>
      <c r="AC317" s="419" t="s">
        <v>2451</v>
      </c>
      <c r="AD317" s="419" t="s">
        <v>2822</v>
      </c>
    </row>
    <row r="318" spans="1:30" x14ac:dyDescent="0.25">
      <c r="A318" s="206" t="s">
        <v>728</v>
      </c>
      <c r="B318" t="s">
        <v>745</v>
      </c>
      <c r="D318" s="140" t="s">
        <v>178</v>
      </c>
      <c r="H318"/>
      <c r="J318" s="140">
        <v>1687</v>
      </c>
      <c r="K318" s="140">
        <v>2551</v>
      </c>
      <c r="L318" s="140">
        <v>1982</v>
      </c>
      <c r="M318" s="140">
        <v>2559</v>
      </c>
      <c r="N318" s="140">
        <v>2188</v>
      </c>
      <c r="O318" s="140" t="s">
        <v>1212</v>
      </c>
      <c r="Q318" s="140" t="s">
        <v>1091</v>
      </c>
      <c r="W318">
        <v>1687</v>
      </c>
      <c r="X318" s="140">
        <v>2551</v>
      </c>
      <c r="Y318" s="140">
        <v>1982</v>
      </c>
      <c r="Z318" s="140">
        <v>2559</v>
      </c>
      <c r="AA318" s="140">
        <v>2188</v>
      </c>
      <c r="AB318" s="419" t="s">
        <v>2435</v>
      </c>
      <c r="AC318" s="419" t="s">
        <v>2451</v>
      </c>
      <c r="AD318" s="419" t="s">
        <v>2822</v>
      </c>
    </row>
    <row r="319" spans="1:30" x14ac:dyDescent="0.25">
      <c r="A319" s="206" t="s">
        <v>738</v>
      </c>
      <c r="B319" t="s">
        <v>117</v>
      </c>
      <c r="D319" s="140" t="s">
        <v>178</v>
      </c>
      <c r="H319"/>
      <c r="J319" s="140">
        <v>146</v>
      </c>
      <c r="K319" s="140">
        <v>240</v>
      </c>
      <c r="L319" s="140">
        <v>227</v>
      </c>
      <c r="M319" s="140">
        <v>198</v>
      </c>
      <c r="N319" s="140">
        <v>54</v>
      </c>
      <c r="O319" s="140" t="s">
        <v>1206</v>
      </c>
      <c r="Q319" s="140" t="s">
        <v>1091</v>
      </c>
      <c r="W319">
        <v>146</v>
      </c>
      <c r="X319" s="140">
        <v>240</v>
      </c>
      <c r="Y319" s="140">
        <v>227</v>
      </c>
      <c r="Z319" s="140">
        <v>198</v>
      </c>
      <c r="AA319" s="140">
        <v>54</v>
      </c>
      <c r="AB319" s="419" t="s">
        <v>2435</v>
      </c>
      <c r="AC319" s="419" t="s">
        <v>2451</v>
      </c>
      <c r="AD319" s="419" t="s">
        <v>2822</v>
      </c>
    </row>
    <row r="320" spans="1:30" x14ac:dyDescent="0.25">
      <c r="A320" s="206" t="s">
        <v>739</v>
      </c>
      <c r="B320" t="s">
        <v>746</v>
      </c>
      <c r="D320" s="140" t="s">
        <v>178</v>
      </c>
      <c r="H320"/>
      <c r="J320" s="140">
        <v>324</v>
      </c>
      <c r="K320" s="140">
        <v>802</v>
      </c>
      <c r="L320" s="140">
        <v>324</v>
      </c>
      <c r="M320" s="140">
        <v>833</v>
      </c>
      <c r="N320" s="140">
        <v>62</v>
      </c>
      <c r="O320" s="140" t="s">
        <v>1209</v>
      </c>
      <c r="Q320" s="140" t="s">
        <v>1091</v>
      </c>
      <c r="W320">
        <v>324</v>
      </c>
      <c r="X320" s="140">
        <v>802</v>
      </c>
      <c r="Y320" s="140">
        <v>324</v>
      </c>
      <c r="Z320" s="140">
        <v>833</v>
      </c>
      <c r="AA320" s="140">
        <v>62</v>
      </c>
      <c r="AB320" s="419" t="s">
        <v>2435</v>
      </c>
      <c r="AC320" s="419" t="s">
        <v>2451</v>
      </c>
      <c r="AD320" s="419" t="s">
        <v>2822</v>
      </c>
    </row>
    <row r="321" spans="1:30" x14ac:dyDescent="0.25">
      <c r="A321" s="206" t="s">
        <v>740</v>
      </c>
      <c r="B321" t="s">
        <v>118</v>
      </c>
      <c r="D321" s="140" t="s">
        <v>178</v>
      </c>
      <c r="H321"/>
      <c r="J321" s="140">
        <v>104</v>
      </c>
      <c r="K321" s="140">
        <v>457</v>
      </c>
      <c r="L321" s="140">
        <v>122</v>
      </c>
      <c r="M321" s="140">
        <v>108</v>
      </c>
      <c r="N321" s="140">
        <v>133</v>
      </c>
      <c r="O321" s="140" t="s">
        <v>180</v>
      </c>
      <c r="Q321" s="140" t="s">
        <v>1091</v>
      </c>
      <c r="W321">
        <v>104</v>
      </c>
      <c r="X321" s="140">
        <v>457</v>
      </c>
      <c r="Y321" s="140">
        <v>122</v>
      </c>
      <c r="Z321" s="140">
        <v>108</v>
      </c>
      <c r="AA321" s="140">
        <v>133</v>
      </c>
      <c r="AB321" s="419" t="s">
        <v>2435</v>
      </c>
      <c r="AC321" s="419" t="s">
        <v>2451</v>
      </c>
      <c r="AD321" s="419" t="s">
        <v>2822</v>
      </c>
    </row>
    <row r="322" spans="1:30" x14ac:dyDescent="0.25">
      <c r="A322" s="206" t="s">
        <v>741</v>
      </c>
      <c r="B322" t="s">
        <v>119</v>
      </c>
      <c r="D322" s="140" t="s">
        <v>178</v>
      </c>
      <c r="H322"/>
      <c r="J322" s="140">
        <v>998</v>
      </c>
      <c r="K322" s="140">
        <v>862</v>
      </c>
      <c r="L322" s="140">
        <v>1089</v>
      </c>
      <c r="M322" s="140">
        <v>1188</v>
      </c>
      <c r="N322" s="140">
        <v>1265</v>
      </c>
      <c r="O322" s="140" t="s">
        <v>1171</v>
      </c>
      <c r="Q322" s="140" t="s">
        <v>1091</v>
      </c>
      <c r="W322">
        <v>998</v>
      </c>
      <c r="X322" s="140">
        <v>862</v>
      </c>
      <c r="Y322" s="140">
        <v>1089</v>
      </c>
      <c r="Z322" s="140">
        <v>1188</v>
      </c>
      <c r="AA322" s="140">
        <v>1265</v>
      </c>
      <c r="AB322" s="419" t="s">
        <v>2435</v>
      </c>
      <c r="AC322" s="419" t="s">
        <v>2451</v>
      </c>
      <c r="AD322" s="419" t="s">
        <v>2822</v>
      </c>
    </row>
    <row r="323" spans="1:30" x14ac:dyDescent="0.25">
      <c r="A323" s="206" t="s">
        <v>742</v>
      </c>
      <c r="B323" t="s">
        <v>736</v>
      </c>
      <c r="D323" s="140" t="s">
        <v>178</v>
      </c>
      <c r="H323"/>
      <c r="J323" s="140">
        <v>8</v>
      </c>
      <c r="K323" s="140">
        <v>10</v>
      </c>
      <c r="L323" s="140">
        <v>9</v>
      </c>
      <c r="M323" s="140">
        <v>40</v>
      </c>
      <c r="N323" s="140">
        <v>79</v>
      </c>
      <c r="O323" s="140" t="s">
        <v>1211</v>
      </c>
      <c r="Q323" s="140" t="s">
        <v>1091</v>
      </c>
      <c r="W323">
        <v>8</v>
      </c>
      <c r="X323" s="140">
        <v>10</v>
      </c>
      <c r="Y323" s="140">
        <v>9</v>
      </c>
      <c r="Z323" s="140">
        <v>40</v>
      </c>
      <c r="AA323" s="140">
        <v>79</v>
      </c>
      <c r="AB323" s="419" t="s">
        <v>2435</v>
      </c>
      <c r="AC323" s="419" t="s">
        <v>2451</v>
      </c>
      <c r="AD323" s="419" t="s">
        <v>2822</v>
      </c>
    </row>
    <row r="324" spans="1:30" x14ac:dyDescent="0.25">
      <c r="A324" s="206" t="s">
        <v>743</v>
      </c>
      <c r="B324" t="s">
        <v>747</v>
      </c>
      <c r="D324" s="140" t="s">
        <v>178</v>
      </c>
      <c r="H324"/>
      <c r="J324" s="140">
        <v>108</v>
      </c>
      <c r="K324" s="140">
        <v>180</v>
      </c>
      <c r="L324" s="140">
        <v>210</v>
      </c>
      <c r="M324" s="140">
        <v>192</v>
      </c>
      <c r="N324" s="140">
        <v>595</v>
      </c>
      <c r="O324" s="140" t="s">
        <v>1210</v>
      </c>
      <c r="Q324" s="140" t="s">
        <v>1091</v>
      </c>
      <c r="W324">
        <v>108</v>
      </c>
      <c r="X324" s="140">
        <v>180</v>
      </c>
      <c r="Y324" s="140">
        <v>210</v>
      </c>
      <c r="Z324" s="140">
        <v>192</v>
      </c>
      <c r="AA324" s="140">
        <v>595</v>
      </c>
      <c r="AB324" s="419" t="s">
        <v>2435</v>
      </c>
      <c r="AC324" s="419" t="s">
        <v>2451</v>
      </c>
      <c r="AD324" s="419" t="s">
        <v>2822</v>
      </c>
    </row>
    <row r="325" spans="1:30" x14ac:dyDescent="0.25">
      <c r="A325" s="206" t="s">
        <v>744</v>
      </c>
      <c r="B325" t="s">
        <v>256</v>
      </c>
      <c r="D325" s="140" t="s">
        <v>56</v>
      </c>
      <c r="H325"/>
      <c r="J325" s="140">
        <v>0.24772393538913365</v>
      </c>
      <c r="K325" s="140">
        <v>0.27138297872340422</v>
      </c>
      <c r="L325" s="140">
        <v>0.20162767039674465</v>
      </c>
      <c r="M325" s="140">
        <v>0.27427652733118968</v>
      </c>
      <c r="N325" s="140">
        <v>0.24501679731243003</v>
      </c>
      <c r="O325" s="140" t="s">
        <v>1207</v>
      </c>
      <c r="Q325" s="140" t="s">
        <v>56</v>
      </c>
      <c r="W325">
        <v>0.24772393538913365</v>
      </c>
      <c r="X325" s="140">
        <v>0.27138297872340422</v>
      </c>
      <c r="Y325" s="140">
        <v>0.20162767039674465</v>
      </c>
      <c r="Z325" s="140">
        <v>0.27427652733118968</v>
      </c>
      <c r="AA325" s="140">
        <v>0.24501679731243003</v>
      </c>
      <c r="AB325" s="419" t="s">
        <v>2435</v>
      </c>
      <c r="AC325" s="419" t="s">
        <v>2451</v>
      </c>
      <c r="AD325" s="419" t="s">
        <v>2822</v>
      </c>
    </row>
    <row r="326" spans="1:30" x14ac:dyDescent="0.25">
      <c r="A326" s="206" t="s">
        <v>754</v>
      </c>
      <c r="B326" t="s">
        <v>749</v>
      </c>
      <c r="D326" s="140"/>
      <c r="H326"/>
      <c r="K326" s="140" t="s">
        <v>751</v>
      </c>
      <c r="L326" s="140" t="s">
        <v>750</v>
      </c>
      <c r="M326" s="140" t="s">
        <v>753</v>
      </c>
      <c r="N326" s="140" t="s">
        <v>752</v>
      </c>
      <c r="O326" t="s">
        <v>1488</v>
      </c>
      <c r="Q326" s="140"/>
      <c r="V326" s="140"/>
      <c r="W326" s="140"/>
      <c r="X326" s="140" t="s">
        <v>1219</v>
      </c>
      <c r="Y326" s="140" t="s">
        <v>1218</v>
      </c>
      <c r="Z326" s="140" t="s">
        <v>1221</v>
      </c>
      <c r="AA326" s="140" t="s">
        <v>1220</v>
      </c>
    </row>
    <row r="327" spans="1:30" x14ac:dyDescent="0.25">
      <c r="A327" s="206" t="s">
        <v>755</v>
      </c>
      <c r="B327" t="s">
        <v>121</v>
      </c>
      <c r="D327" s="140"/>
      <c r="H327"/>
      <c r="K327" s="140">
        <v>23</v>
      </c>
      <c r="L327" s="140">
        <v>2165</v>
      </c>
      <c r="M327" s="140">
        <v>1</v>
      </c>
      <c r="N327" s="140">
        <v>99</v>
      </c>
      <c r="O327" s="140" t="s">
        <v>1205</v>
      </c>
      <c r="X327" s="140">
        <v>23</v>
      </c>
      <c r="Y327" s="140">
        <v>2165</v>
      </c>
      <c r="Z327" s="140">
        <v>1</v>
      </c>
      <c r="AA327" s="140">
        <v>99</v>
      </c>
      <c r="AB327" s="419" t="s">
        <v>2435</v>
      </c>
      <c r="AC327" s="419" t="s">
        <v>2451</v>
      </c>
      <c r="AD327" s="419" t="s">
        <v>2822</v>
      </c>
    </row>
    <row r="328" spans="1:30" x14ac:dyDescent="0.25">
      <c r="A328" s="206" t="s">
        <v>756</v>
      </c>
      <c r="B328" t="s">
        <v>117</v>
      </c>
      <c r="D328" s="140"/>
      <c r="H328"/>
      <c r="K328" s="140">
        <v>0</v>
      </c>
      <c r="L328" s="140">
        <v>54</v>
      </c>
      <c r="M328" s="140">
        <v>0</v>
      </c>
      <c r="N328" s="140">
        <v>100</v>
      </c>
      <c r="O328" s="140" t="s">
        <v>1206</v>
      </c>
      <c r="X328" s="140">
        <v>0</v>
      </c>
      <c r="Y328" s="140">
        <v>54</v>
      </c>
      <c r="Z328" s="140">
        <v>0</v>
      </c>
      <c r="AA328" s="140">
        <v>100</v>
      </c>
      <c r="AB328" s="419" t="s">
        <v>2435</v>
      </c>
      <c r="AC328" s="419" t="s">
        <v>2451</v>
      </c>
      <c r="AD328" s="419" t="s">
        <v>2822</v>
      </c>
    </row>
    <row r="329" spans="1:30" x14ac:dyDescent="0.25">
      <c r="A329" s="206" t="s">
        <v>757</v>
      </c>
      <c r="B329" t="s">
        <v>746</v>
      </c>
      <c r="D329" s="140"/>
      <c r="H329"/>
      <c r="K329" s="140">
        <v>0</v>
      </c>
      <c r="L329" s="140">
        <v>62</v>
      </c>
      <c r="M329" s="140">
        <v>0</v>
      </c>
      <c r="N329" s="140">
        <v>100</v>
      </c>
      <c r="O329" s="140" t="s">
        <v>1209</v>
      </c>
      <c r="X329" s="140">
        <v>0</v>
      </c>
      <c r="Y329" s="140">
        <v>62</v>
      </c>
      <c r="Z329" s="140">
        <v>0</v>
      </c>
      <c r="AA329" s="140">
        <v>100</v>
      </c>
      <c r="AB329" s="419" t="s">
        <v>2435</v>
      </c>
      <c r="AC329" s="419" t="s">
        <v>2451</v>
      </c>
      <c r="AD329" s="419" t="s">
        <v>2822</v>
      </c>
    </row>
    <row r="330" spans="1:30" x14ac:dyDescent="0.25">
      <c r="A330" s="206" t="s">
        <v>758</v>
      </c>
      <c r="B330" t="s">
        <v>118</v>
      </c>
      <c r="D330" s="140"/>
      <c r="H330"/>
      <c r="K330" s="140">
        <v>0</v>
      </c>
      <c r="L330" s="140">
        <v>133</v>
      </c>
      <c r="M330" s="140">
        <v>0</v>
      </c>
      <c r="N330" s="140">
        <v>100</v>
      </c>
      <c r="O330" s="140" t="s">
        <v>180</v>
      </c>
      <c r="X330" s="140">
        <v>0</v>
      </c>
      <c r="Y330" s="140">
        <v>133</v>
      </c>
      <c r="Z330" s="140">
        <v>0</v>
      </c>
      <c r="AA330" s="140">
        <v>100</v>
      </c>
      <c r="AB330" s="419" t="s">
        <v>2435</v>
      </c>
      <c r="AC330" s="419" t="s">
        <v>2451</v>
      </c>
      <c r="AD330" s="419" t="s">
        <v>2822</v>
      </c>
    </row>
    <row r="331" spans="1:30" x14ac:dyDescent="0.25">
      <c r="A331" s="206" t="s">
        <v>759</v>
      </c>
      <c r="B331" t="s">
        <v>119</v>
      </c>
      <c r="D331" s="140"/>
      <c r="H331"/>
      <c r="K331" s="140">
        <v>0</v>
      </c>
      <c r="L331" s="140">
        <v>1265</v>
      </c>
      <c r="M331" s="140">
        <v>0</v>
      </c>
      <c r="N331" s="140">
        <v>100</v>
      </c>
      <c r="O331" s="140" t="s">
        <v>1171</v>
      </c>
      <c r="X331" s="140">
        <v>0</v>
      </c>
      <c r="Y331" s="140">
        <v>1265</v>
      </c>
      <c r="Z331" s="140">
        <v>0</v>
      </c>
      <c r="AA331" s="140">
        <v>100</v>
      </c>
      <c r="AB331" s="419" t="s">
        <v>2435</v>
      </c>
      <c r="AC331" s="419" t="s">
        <v>2451</v>
      </c>
      <c r="AD331" s="419" t="s">
        <v>2822</v>
      </c>
    </row>
    <row r="332" spans="1:30" x14ac:dyDescent="0.25">
      <c r="A332" s="206" t="s">
        <v>760</v>
      </c>
      <c r="B332" t="s">
        <v>736</v>
      </c>
      <c r="D332" s="140"/>
      <c r="H332"/>
      <c r="K332" s="140">
        <v>23</v>
      </c>
      <c r="L332" s="140">
        <v>56</v>
      </c>
      <c r="M332" s="140">
        <v>29</v>
      </c>
      <c r="N332" s="140">
        <v>71</v>
      </c>
      <c r="O332" s="140" t="s">
        <v>1211</v>
      </c>
      <c r="X332" s="140">
        <v>23</v>
      </c>
      <c r="Y332" s="140">
        <v>56</v>
      </c>
      <c r="Z332" s="140">
        <v>29</v>
      </c>
      <c r="AA332" s="140">
        <v>71</v>
      </c>
      <c r="AB332" s="419" t="s">
        <v>2435</v>
      </c>
      <c r="AC332" s="419" t="s">
        <v>2451</v>
      </c>
      <c r="AD332" s="419" t="s">
        <v>2822</v>
      </c>
    </row>
    <row r="333" spans="1:30" x14ac:dyDescent="0.25">
      <c r="A333" s="206" t="s">
        <v>761</v>
      </c>
      <c r="B333" t="s">
        <v>747</v>
      </c>
      <c r="D333" s="140"/>
      <c r="H333"/>
      <c r="K333" s="140">
        <v>0</v>
      </c>
      <c r="L333" s="140">
        <v>595</v>
      </c>
      <c r="M333" s="140">
        <v>0</v>
      </c>
      <c r="N333" s="140">
        <v>100</v>
      </c>
      <c r="O333" s="140" t="s">
        <v>1210</v>
      </c>
      <c r="X333" s="140">
        <v>0</v>
      </c>
      <c r="Y333" s="140">
        <v>595</v>
      </c>
      <c r="Z333" s="140">
        <v>0</v>
      </c>
      <c r="AA333" s="140">
        <v>100</v>
      </c>
      <c r="AB333" s="419" t="s">
        <v>2435</v>
      </c>
      <c r="AC333" s="419" t="s">
        <v>2451</v>
      </c>
      <c r="AD333" s="419" t="s">
        <v>2822</v>
      </c>
    </row>
    <row r="334" spans="1:30" x14ac:dyDescent="0.25">
      <c r="A334" s="206" t="s">
        <v>1007</v>
      </c>
      <c r="B334" t="s">
        <v>533</v>
      </c>
      <c r="O334" s="140" t="s">
        <v>1222</v>
      </c>
    </row>
    <row r="335" spans="1:30" x14ac:dyDescent="0.25">
      <c r="A335" s="206" t="s">
        <v>1008</v>
      </c>
      <c r="B335" t="s">
        <v>616</v>
      </c>
      <c r="O335" s="140" t="s">
        <v>1223</v>
      </c>
    </row>
    <row r="336" spans="1:30" x14ac:dyDescent="0.25">
      <c r="A336" s="206" t="s">
        <v>1009</v>
      </c>
      <c r="B336" t="s">
        <v>617</v>
      </c>
      <c r="O336" s="140" t="s">
        <v>1224</v>
      </c>
    </row>
    <row r="337" spans="1:32" x14ac:dyDescent="0.25">
      <c r="A337" s="206" t="s">
        <v>1010</v>
      </c>
      <c r="B337" t="s">
        <v>748</v>
      </c>
      <c r="O337" s="140" t="s">
        <v>1225</v>
      </c>
    </row>
    <row r="338" spans="1:32" x14ac:dyDescent="0.25">
      <c r="A338" s="206" t="s">
        <v>1011</v>
      </c>
      <c r="B338" t="s">
        <v>1227</v>
      </c>
      <c r="O338" s="140" t="s">
        <v>1226</v>
      </c>
    </row>
    <row r="339" spans="1:32" s="140" customFormat="1" x14ac:dyDescent="0.25">
      <c r="A339" s="206">
        <v>4</v>
      </c>
      <c r="B339" s="140" t="s">
        <v>762</v>
      </c>
      <c r="O339" s="140" t="s">
        <v>1290</v>
      </c>
    </row>
    <row r="340" spans="1:32" x14ac:dyDescent="0.25">
      <c r="A340" s="206" t="s">
        <v>768</v>
      </c>
      <c r="B340" t="s">
        <v>316</v>
      </c>
      <c r="O340" t="s">
        <v>1231</v>
      </c>
      <c r="AB340" s="140" t="s">
        <v>2702</v>
      </c>
    </row>
    <row r="341" spans="1:32" x14ac:dyDescent="0.25">
      <c r="A341" s="206" t="s">
        <v>769</v>
      </c>
      <c r="B341" t="s">
        <v>355</v>
      </c>
      <c r="O341" t="s">
        <v>1092</v>
      </c>
    </row>
    <row r="342" spans="1:32" x14ac:dyDescent="0.25">
      <c r="A342" s="206" t="s">
        <v>772</v>
      </c>
      <c r="B342" t="s">
        <v>763</v>
      </c>
      <c r="D342" t="s">
        <v>1463</v>
      </c>
      <c r="E342" s="140" t="s">
        <v>73</v>
      </c>
      <c r="F342" s="140" t="s">
        <v>73</v>
      </c>
      <c r="G342" s="140" t="s">
        <v>73</v>
      </c>
      <c r="H342" s="140" t="s">
        <v>73</v>
      </c>
      <c r="I342" s="140" t="s">
        <v>73</v>
      </c>
      <c r="J342" s="140">
        <v>613717</v>
      </c>
      <c r="K342" s="140">
        <v>612669</v>
      </c>
      <c r="L342" s="140">
        <v>682645</v>
      </c>
      <c r="M342" s="140">
        <v>751486</v>
      </c>
      <c r="N342" s="140">
        <v>724432</v>
      </c>
      <c r="O342" s="140" t="s">
        <v>1254</v>
      </c>
      <c r="Q342" s="140" t="s">
        <v>1464</v>
      </c>
      <c r="R342" t="s">
        <v>73</v>
      </c>
      <c r="S342" t="s">
        <v>73</v>
      </c>
      <c r="T342" t="s">
        <v>73</v>
      </c>
      <c r="U342" t="s">
        <v>73</v>
      </c>
      <c r="V342" t="s">
        <v>73</v>
      </c>
      <c r="W342">
        <v>613717</v>
      </c>
      <c r="X342" s="140">
        <v>612669</v>
      </c>
      <c r="Y342" s="140">
        <v>682645</v>
      </c>
      <c r="Z342" s="140">
        <v>751486</v>
      </c>
      <c r="AA342" s="140">
        <v>724432</v>
      </c>
      <c r="AB342" s="419" t="s">
        <v>2771</v>
      </c>
      <c r="AC342" s="419" t="s">
        <v>2451</v>
      </c>
      <c r="AD342" s="419" t="s">
        <v>2451</v>
      </c>
    </row>
    <row r="343" spans="1:32" x14ac:dyDescent="0.25">
      <c r="A343" s="206" t="s">
        <v>774</v>
      </c>
      <c r="B343" t="s">
        <v>764</v>
      </c>
      <c r="D343" s="140" t="s">
        <v>1463</v>
      </c>
      <c r="E343" s="140" t="s">
        <v>73</v>
      </c>
      <c r="F343" s="140" t="s">
        <v>73</v>
      </c>
      <c r="G343" s="140" t="s">
        <v>73</v>
      </c>
      <c r="H343" s="140" t="s">
        <v>73</v>
      </c>
      <c r="I343" s="140" t="s">
        <v>73</v>
      </c>
      <c r="J343" s="140">
        <v>584706</v>
      </c>
      <c r="K343" s="140">
        <v>565924</v>
      </c>
      <c r="L343" s="140">
        <v>452692</v>
      </c>
      <c r="M343" s="140">
        <v>330897</v>
      </c>
      <c r="N343" s="140">
        <v>362547</v>
      </c>
      <c r="O343" s="140" t="s">
        <v>1240</v>
      </c>
      <c r="Q343" s="140" t="s">
        <v>1464</v>
      </c>
      <c r="R343" t="s">
        <v>73</v>
      </c>
      <c r="S343" t="s">
        <v>73</v>
      </c>
      <c r="T343" t="s">
        <v>73</v>
      </c>
      <c r="U343" t="s">
        <v>73</v>
      </c>
      <c r="V343" t="s">
        <v>73</v>
      </c>
      <c r="W343">
        <v>584706</v>
      </c>
      <c r="X343" s="140">
        <v>565924</v>
      </c>
      <c r="Y343" s="140">
        <v>452692</v>
      </c>
      <c r="Z343" s="140">
        <v>330897</v>
      </c>
      <c r="AA343" s="140">
        <v>362547</v>
      </c>
      <c r="AB343" s="419" t="s">
        <v>2772</v>
      </c>
      <c r="AC343" s="419" t="s">
        <v>2451</v>
      </c>
      <c r="AD343" s="419" t="s">
        <v>2451</v>
      </c>
    </row>
    <row r="344" spans="1:32" x14ac:dyDescent="0.25">
      <c r="A344" s="206" t="s">
        <v>775</v>
      </c>
      <c r="B344" t="s">
        <v>321</v>
      </c>
      <c r="D344" s="140" t="s">
        <v>1463</v>
      </c>
      <c r="E344" s="140" t="s">
        <v>73</v>
      </c>
      <c r="F344" s="140" t="s">
        <v>73</v>
      </c>
      <c r="G344" s="140" t="s">
        <v>73</v>
      </c>
      <c r="H344" s="140" t="s">
        <v>73</v>
      </c>
      <c r="I344" s="140" t="s">
        <v>73</v>
      </c>
      <c r="J344" s="140">
        <v>1198423</v>
      </c>
      <c r="K344" s="140">
        <v>1178593</v>
      </c>
      <c r="L344" s="140">
        <v>1135337</v>
      </c>
      <c r="M344" s="140">
        <v>1082383</v>
      </c>
      <c r="N344" s="140">
        <v>1086979</v>
      </c>
      <c r="O344" s="140" t="s">
        <v>1255</v>
      </c>
      <c r="Q344" s="140" t="s">
        <v>1464</v>
      </c>
      <c r="R344" t="s">
        <v>73</v>
      </c>
      <c r="S344" t="s">
        <v>73</v>
      </c>
      <c r="T344" t="s">
        <v>73</v>
      </c>
      <c r="U344" t="s">
        <v>73</v>
      </c>
      <c r="V344" t="s">
        <v>73</v>
      </c>
      <c r="W344">
        <v>1198423</v>
      </c>
      <c r="X344" s="140">
        <v>1178593</v>
      </c>
      <c r="Y344" s="140">
        <v>1135337</v>
      </c>
      <c r="Z344" s="140">
        <v>1082383</v>
      </c>
      <c r="AA344" s="140">
        <v>1086979</v>
      </c>
      <c r="AB344" s="419" t="s">
        <v>2451</v>
      </c>
      <c r="AC344" s="419" t="s">
        <v>2776</v>
      </c>
      <c r="AD344" s="419" t="s">
        <v>2821</v>
      </c>
    </row>
    <row r="345" spans="1:32" x14ac:dyDescent="0.25">
      <c r="A345" s="206" t="s">
        <v>776</v>
      </c>
      <c r="B345" t="s">
        <v>2830</v>
      </c>
      <c r="D345" s="140" t="s">
        <v>1463</v>
      </c>
      <c r="E345" s="140" t="s">
        <v>73</v>
      </c>
      <c r="F345" s="140" t="s">
        <v>73</v>
      </c>
      <c r="G345" s="140" t="s">
        <v>73</v>
      </c>
      <c r="H345" s="140" t="s">
        <v>73</v>
      </c>
      <c r="I345" s="140" t="s">
        <v>73</v>
      </c>
      <c r="J345" s="140">
        <v>610635</v>
      </c>
      <c r="K345" s="140">
        <v>625265</v>
      </c>
      <c r="L345" s="140">
        <v>546159</v>
      </c>
      <c r="M345" s="140">
        <v>585496</v>
      </c>
      <c r="N345" s="140">
        <v>610556</v>
      </c>
      <c r="O345" s="140" t="s">
        <v>1256</v>
      </c>
      <c r="Q345" s="140" t="s">
        <v>1464</v>
      </c>
      <c r="R345" t="s">
        <v>73</v>
      </c>
      <c r="S345" t="s">
        <v>73</v>
      </c>
      <c r="T345" t="s">
        <v>73</v>
      </c>
      <c r="U345" t="s">
        <v>73</v>
      </c>
      <c r="V345" t="s">
        <v>73</v>
      </c>
      <c r="W345">
        <v>610635</v>
      </c>
      <c r="X345" s="140">
        <v>625265</v>
      </c>
      <c r="Y345" s="140">
        <v>546159</v>
      </c>
      <c r="Z345" s="140">
        <v>585496</v>
      </c>
      <c r="AA345" s="140">
        <v>610556</v>
      </c>
      <c r="AB345" s="419" t="s">
        <v>2773</v>
      </c>
      <c r="AC345" s="419" t="s">
        <v>2776</v>
      </c>
      <c r="AD345" s="419" t="s">
        <v>2821</v>
      </c>
    </row>
    <row r="346" spans="1:32" x14ac:dyDescent="0.25">
      <c r="A346" s="206" t="s">
        <v>777</v>
      </c>
      <c r="B346" t="s">
        <v>1228</v>
      </c>
      <c r="D346" t="s">
        <v>1462</v>
      </c>
      <c r="E346" s="140" t="s">
        <v>73</v>
      </c>
      <c r="F346" s="140" t="s">
        <v>73</v>
      </c>
      <c r="G346" s="140" t="s">
        <v>73</v>
      </c>
      <c r="H346" s="140" t="s">
        <v>73</v>
      </c>
      <c r="I346" s="140" t="s">
        <v>73</v>
      </c>
      <c r="J346" s="140">
        <v>742</v>
      </c>
      <c r="K346" s="140">
        <v>730</v>
      </c>
      <c r="L346" s="140">
        <v>677</v>
      </c>
      <c r="M346" s="140">
        <v>629</v>
      </c>
      <c r="N346" s="140">
        <v>634</v>
      </c>
      <c r="O346" s="140" t="s">
        <v>1257</v>
      </c>
      <c r="Q346" t="s">
        <v>2422</v>
      </c>
      <c r="R346" t="s">
        <v>73</v>
      </c>
      <c r="S346" t="s">
        <v>73</v>
      </c>
      <c r="T346" t="s">
        <v>73</v>
      </c>
      <c r="U346" t="s">
        <v>73</v>
      </c>
      <c r="V346" t="s">
        <v>73</v>
      </c>
      <c r="W346">
        <v>742</v>
      </c>
      <c r="X346" s="140">
        <v>730</v>
      </c>
      <c r="Y346" s="140">
        <v>677</v>
      </c>
      <c r="Z346" s="140">
        <v>629</v>
      </c>
      <c r="AA346" s="140">
        <v>634</v>
      </c>
      <c r="AB346" s="419" t="s">
        <v>2774</v>
      </c>
      <c r="AC346" s="419" t="s">
        <v>2777</v>
      </c>
      <c r="AD346" s="419" t="s">
        <v>2821</v>
      </c>
    </row>
    <row r="347" spans="1:32" x14ac:dyDescent="0.25">
      <c r="A347" s="206" t="s">
        <v>770</v>
      </c>
      <c r="B347" t="s">
        <v>353</v>
      </c>
      <c r="O347" t="s">
        <v>1093</v>
      </c>
    </row>
    <row r="348" spans="1:32" x14ac:dyDescent="0.25">
      <c r="A348" s="206" t="s">
        <v>778</v>
      </c>
      <c r="B348" t="s">
        <v>317</v>
      </c>
      <c r="D348" s="140" t="s">
        <v>1463</v>
      </c>
      <c r="E348" s="140" t="s">
        <v>73</v>
      </c>
      <c r="F348" s="140" t="s">
        <v>73</v>
      </c>
      <c r="G348" s="140" t="s">
        <v>73</v>
      </c>
      <c r="H348" s="140" t="s">
        <v>73</v>
      </c>
      <c r="I348" s="140" t="s">
        <v>73</v>
      </c>
      <c r="J348" s="140">
        <v>186713</v>
      </c>
      <c r="K348" s="140">
        <v>186895</v>
      </c>
      <c r="L348" s="140">
        <v>196200</v>
      </c>
      <c r="M348" s="140">
        <v>201413</v>
      </c>
      <c r="N348" s="140">
        <v>207990</v>
      </c>
      <c r="O348" t="s">
        <v>1232</v>
      </c>
      <c r="Q348" s="140" t="s">
        <v>1464</v>
      </c>
      <c r="R348" t="s">
        <v>73</v>
      </c>
      <c r="S348" t="s">
        <v>73</v>
      </c>
      <c r="T348" t="s">
        <v>73</v>
      </c>
      <c r="U348" t="s">
        <v>73</v>
      </c>
      <c r="V348" t="s">
        <v>73</v>
      </c>
      <c r="W348">
        <v>186713</v>
      </c>
      <c r="X348" s="140">
        <v>186895</v>
      </c>
      <c r="Y348" s="140">
        <v>196200</v>
      </c>
      <c r="Z348" s="140">
        <v>201413</v>
      </c>
      <c r="AA348" s="140">
        <v>207990</v>
      </c>
      <c r="AB348" s="419" t="s">
        <v>2771</v>
      </c>
      <c r="AC348" s="419" t="s">
        <v>2451</v>
      </c>
      <c r="AD348" s="419" t="s">
        <v>2451</v>
      </c>
      <c r="AF348" s="421" t="s">
        <v>2775</v>
      </c>
    </row>
    <row r="349" spans="1:32" x14ac:dyDescent="0.25">
      <c r="A349" s="206" t="s">
        <v>785</v>
      </c>
      <c r="B349" t="s">
        <v>159</v>
      </c>
      <c r="D349" s="140" t="s">
        <v>1463</v>
      </c>
      <c r="E349" s="140" t="s">
        <v>73</v>
      </c>
      <c r="F349" s="140" t="s">
        <v>73</v>
      </c>
      <c r="G349" s="140" t="s">
        <v>73</v>
      </c>
      <c r="H349" s="140" t="s">
        <v>73</v>
      </c>
      <c r="I349" s="140" t="s">
        <v>73</v>
      </c>
      <c r="J349" s="140">
        <v>23965</v>
      </c>
      <c r="K349" s="140">
        <v>15132</v>
      </c>
      <c r="L349" s="140">
        <v>14262</v>
      </c>
      <c r="M349" s="140">
        <v>11628</v>
      </c>
      <c r="N349" s="140">
        <v>13317</v>
      </c>
      <c r="O349" t="s">
        <v>1233</v>
      </c>
      <c r="Q349" s="140" t="s">
        <v>1464</v>
      </c>
      <c r="R349" t="s">
        <v>73</v>
      </c>
      <c r="S349" t="s">
        <v>73</v>
      </c>
      <c r="T349" t="s">
        <v>73</v>
      </c>
      <c r="U349" t="s">
        <v>73</v>
      </c>
      <c r="V349" t="s">
        <v>73</v>
      </c>
      <c r="W349">
        <v>23965</v>
      </c>
      <c r="X349" s="140">
        <v>15132</v>
      </c>
      <c r="Y349" s="140">
        <v>14262</v>
      </c>
      <c r="Z349" s="140">
        <v>11628</v>
      </c>
      <c r="AA349" s="140">
        <v>13317</v>
      </c>
      <c r="AB349" s="419" t="s">
        <v>2771</v>
      </c>
      <c r="AC349" s="419" t="s">
        <v>2451</v>
      </c>
      <c r="AD349" s="419" t="s">
        <v>2451</v>
      </c>
    </row>
    <row r="350" spans="1:32" x14ac:dyDescent="0.25">
      <c r="A350" s="206" t="s">
        <v>788</v>
      </c>
      <c r="B350" t="s">
        <v>157</v>
      </c>
      <c r="D350" s="140" t="s">
        <v>1463</v>
      </c>
      <c r="E350" s="140" t="s">
        <v>73</v>
      </c>
      <c r="F350" s="140" t="s">
        <v>73</v>
      </c>
      <c r="G350" s="140" t="s">
        <v>73</v>
      </c>
      <c r="H350" s="140" t="s">
        <v>73</v>
      </c>
      <c r="I350" s="140" t="s">
        <v>73</v>
      </c>
      <c r="J350" s="140">
        <v>23965</v>
      </c>
      <c r="K350" s="140">
        <v>15132</v>
      </c>
      <c r="L350" s="140">
        <v>14262</v>
      </c>
      <c r="M350" s="140">
        <v>11628</v>
      </c>
      <c r="N350" s="140">
        <v>13317</v>
      </c>
      <c r="O350" t="s">
        <v>1234</v>
      </c>
      <c r="Q350" s="140" t="s">
        <v>1464</v>
      </c>
      <c r="R350" t="s">
        <v>73</v>
      </c>
      <c r="S350" t="s">
        <v>73</v>
      </c>
      <c r="T350" t="s">
        <v>73</v>
      </c>
      <c r="U350" t="s">
        <v>73</v>
      </c>
      <c r="V350" t="s">
        <v>73</v>
      </c>
      <c r="W350">
        <v>23965</v>
      </c>
      <c r="X350" s="140">
        <v>15132</v>
      </c>
      <c r="Y350" s="140">
        <v>14262</v>
      </c>
      <c r="Z350" s="140">
        <v>11628</v>
      </c>
      <c r="AA350" s="140">
        <v>13317</v>
      </c>
      <c r="AB350" s="419" t="s">
        <v>2771</v>
      </c>
      <c r="AC350" s="419" t="s">
        <v>2451</v>
      </c>
      <c r="AD350" s="419" t="s">
        <v>2451</v>
      </c>
    </row>
    <row r="351" spans="1:32" x14ac:dyDescent="0.25">
      <c r="A351" s="206" t="s">
        <v>789</v>
      </c>
      <c r="B351" t="s">
        <v>158</v>
      </c>
      <c r="D351" s="140" t="s">
        <v>1463</v>
      </c>
      <c r="E351" s="140" t="s">
        <v>73</v>
      </c>
      <c r="F351" s="140" t="s">
        <v>73</v>
      </c>
      <c r="G351" s="140" t="s">
        <v>73</v>
      </c>
      <c r="H351" s="140" t="s">
        <v>73</v>
      </c>
      <c r="I351" s="140" t="s">
        <v>73</v>
      </c>
      <c r="J351" s="140">
        <v>0</v>
      </c>
      <c r="K351" s="140">
        <v>0</v>
      </c>
      <c r="L351" s="140">
        <v>0</v>
      </c>
      <c r="M351" s="140">
        <v>0</v>
      </c>
      <c r="N351" s="140">
        <v>0</v>
      </c>
      <c r="O351" t="s">
        <v>1235</v>
      </c>
      <c r="Q351" s="140" t="s">
        <v>1464</v>
      </c>
      <c r="R351" t="s">
        <v>73</v>
      </c>
      <c r="S351" t="s">
        <v>73</v>
      </c>
      <c r="T351" t="s">
        <v>73</v>
      </c>
      <c r="U351" t="s">
        <v>73</v>
      </c>
      <c r="V351" t="s">
        <v>73</v>
      </c>
      <c r="W351">
        <v>0</v>
      </c>
      <c r="X351" s="140">
        <v>0</v>
      </c>
      <c r="Y351" s="140">
        <v>0</v>
      </c>
      <c r="Z351" s="140">
        <v>0</v>
      </c>
      <c r="AA351" s="140">
        <v>0</v>
      </c>
      <c r="AB351" s="419" t="s">
        <v>2771</v>
      </c>
      <c r="AC351" s="419" t="s">
        <v>2451</v>
      </c>
      <c r="AD351" s="419" t="s">
        <v>2451</v>
      </c>
    </row>
    <row r="352" spans="1:32" x14ac:dyDescent="0.25">
      <c r="A352" s="206" t="s">
        <v>786</v>
      </c>
      <c r="B352" t="s">
        <v>163</v>
      </c>
      <c r="D352" s="140" t="s">
        <v>1463</v>
      </c>
      <c r="E352" s="140" t="s">
        <v>73</v>
      </c>
      <c r="F352" s="140" t="s">
        <v>73</v>
      </c>
      <c r="G352" s="140" t="s">
        <v>73</v>
      </c>
      <c r="H352" s="140" t="s">
        <v>73</v>
      </c>
      <c r="I352" s="140" t="s">
        <v>73</v>
      </c>
      <c r="J352" s="140">
        <v>162731</v>
      </c>
      <c r="K352" s="140">
        <v>171743</v>
      </c>
      <c r="L352" s="140">
        <v>181920</v>
      </c>
      <c r="M352" s="140">
        <v>189769</v>
      </c>
      <c r="N352" s="140">
        <v>194658</v>
      </c>
      <c r="O352" t="s">
        <v>1236</v>
      </c>
      <c r="Q352" s="140" t="s">
        <v>1464</v>
      </c>
      <c r="R352" t="s">
        <v>73</v>
      </c>
      <c r="S352" t="s">
        <v>73</v>
      </c>
      <c r="T352" t="s">
        <v>73</v>
      </c>
      <c r="U352" t="s">
        <v>73</v>
      </c>
      <c r="V352" t="s">
        <v>73</v>
      </c>
      <c r="W352">
        <v>162731</v>
      </c>
      <c r="X352" s="140">
        <v>171743</v>
      </c>
      <c r="Y352" s="140">
        <v>181920</v>
      </c>
      <c r="Z352" s="140">
        <v>189769</v>
      </c>
      <c r="AA352" s="140">
        <v>194658</v>
      </c>
      <c r="AB352" s="419" t="s">
        <v>2771</v>
      </c>
      <c r="AC352" s="419" t="s">
        <v>2451</v>
      </c>
      <c r="AD352" s="419" t="s">
        <v>2451</v>
      </c>
    </row>
    <row r="353" spans="1:30" x14ac:dyDescent="0.25">
      <c r="A353" s="206" t="s">
        <v>790</v>
      </c>
      <c r="B353" t="s">
        <v>162</v>
      </c>
      <c r="D353" s="140" t="s">
        <v>1463</v>
      </c>
      <c r="E353" s="140" t="s">
        <v>73</v>
      </c>
      <c r="F353" s="140" t="s">
        <v>73</v>
      </c>
      <c r="G353" s="140" t="s">
        <v>73</v>
      </c>
      <c r="H353" s="140" t="s">
        <v>73</v>
      </c>
      <c r="I353" s="140" t="s">
        <v>73</v>
      </c>
      <c r="J353" s="140">
        <v>136913</v>
      </c>
      <c r="K353" s="140">
        <v>149942</v>
      </c>
      <c r="L353" s="140">
        <v>162408</v>
      </c>
      <c r="M353" s="140">
        <v>171756</v>
      </c>
      <c r="N353" s="140">
        <v>176158</v>
      </c>
      <c r="O353" t="s">
        <v>1237</v>
      </c>
      <c r="Q353" s="140" t="s">
        <v>1464</v>
      </c>
      <c r="R353" t="s">
        <v>73</v>
      </c>
      <c r="S353" t="s">
        <v>73</v>
      </c>
      <c r="T353" t="s">
        <v>73</v>
      </c>
      <c r="U353" t="s">
        <v>73</v>
      </c>
      <c r="V353" t="s">
        <v>73</v>
      </c>
      <c r="W353">
        <v>136913</v>
      </c>
      <c r="X353" s="140">
        <v>149942</v>
      </c>
      <c r="Y353" s="140">
        <v>162408</v>
      </c>
      <c r="Z353" s="140">
        <v>171756</v>
      </c>
      <c r="AA353" s="140">
        <v>176158</v>
      </c>
      <c r="AB353" s="419" t="s">
        <v>2771</v>
      </c>
      <c r="AC353" s="419" t="s">
        <v>2451</v>
      </c>
      <c r="AD353" s="419" t="s">
        <v>2451</v>
      </c>
    </row>
    <row r="354" spans="1:30" x14ac:dyDescent="0.25">
      <c r="A354" s="206" t="s">
        <v>791</v>
      </c>
      <c r="B354" t="s">
        <v>251</v>
      </c>
      <c r="D354" s="140" t="s">
        <v>1463</v>
      </c>
      <c r="E354" s="140" t="s">
        <v>73</v>
      </c>
      <c r="F354" s="140" t="s">
        <v>73</v>
      </c>
      <c r="G354" s="140" t="s">
        <v>73</v>
      </c>
      <c r="H354" s="140" t="s">
        <v>73</v>
      </c>
      <c r="I354" s="140" t="s">
        <v>73</v>
      </c>
      <c r="J354" s="140">
        <v>25818</v>
      </c>
      <c r="K354" s="140">
        <v>21801</v>
      </c>
      <c r="L354" s="140">
        <v>19513</v>
      </c>
      <c r="M354" s="140">
        <v>18013</v>
      </c>
      <c r="N354" s="140">
        <v>18500</v>
      </c>
      <c r="O354" t="s">
        <v>1238</v>
      </c>
      <c r="Q354" s="140" t="s">
        <v>1464</v>
      </c>
      <c r="R354" t="s">
        <v>73</v>
      </c>
      <c r="S354" t="s">
        <v>73</v>
      </c>
      <c r="T354" t="s">
        <v>73</v>
      </c>
      <c r="U354" t="s">
        <v>73</v>
      </c>
      <c r="V354" t="s">
        <v>73</v>
      </c>
      <c r="W354">
        <v>25818</v>
      </c>
      <c r="X354" s="140">
        <v>21801</v>
      </c>
      <c r="Y354" s="140">
        <v>19513</v>
      </c>
      <c r="Z354" s="140">
        <v>18013</v>
      </c>
      <c r="AA354" s="140">
        <v>18500</v>
      </c>
      <c r="AB354" s="419" t="s">
        <v>2771</v>
      </c>
      <c r="AC354" s="419" t="s">
        <v>2451</v>
      </c>
      <c r="AD354" s="419" t="s">
        <v>2451</v>
      </c>
    </row>
    <row r="355" spans="1:30" x14ac:dyDescent="0.25">
      <c r="A355" s="206" t="s">
        <v>787</v>
      </c>
      <c r="B355" t="s">
        <v>150</v>
      </c>
      <c r="D355" s="140" t="s">
        <v>1463</v>
      </c>
      <c r="E355" s="140" t="s">
        <v>73</v>
      </c>
      <c r="F355" s="140" t="s">
        <v>73</v>
      </c>
      <c r="G355" s="140" t="s">
        <v>73</v>
      </c>
      <c r="H355" s="140" t="s">
        <v>73</v>
      </c>
      <c r="I355" s="140" t="s">
        <v>73</v>
      </c>
      <c r="J355" s="140">
        <v>16</v>
      </c>
      <c r="K355" s="140">
        <v>21</v>
      </c>
      <c r="L355" s="140">
        <v>18</v>
      </c>
      <c r="M355" s="140">
        <v>15</v>
      </c>
      <c r="N355" s="140">
        <v>15</v>
      </c>
      <c r="O355" t="s">
        <v>1239</v>
      </c>
      <c r="Q355" s="140" t="s">
        <v>1464</v>
      </c>
      <c r="R355" t="s">
        <v>73</v>
      </c>
      <c r="S355" t="s">
        <v>73</v>
      </c>
      <c r="T355" t="s">
        <v>73</v>
      </c>
      <c r="U355" t="s">
        <v>73</v>
      </c>
      <c r="V355" t="s">
        <v>73</v>
      </c>
      <c r="W355">
        <v>16</v>
      </c>
      <c r="X355" s="140">
        <v>21</v>
      </c>
      <c r="Y355" s="140">
        <v>18</v>
      </c>
      <c r="Z355" s="140">
        <v>15</v>
      </c>
      <c r="AA355" s="140">
        <v>15</v>
      </c>
      <c r="AB355" s="419" t="s">
        <v>2771</v>
      </c>
      <c r="AC355" s="419" t="s">
        <v>2451</v>
      </c>
      <c r="AD355" s="419" t="s">
        <v>2451</v>
      </c>
    </row>
    <row r="356" spans="1:30" x14ac:dyDescent="0.25">
      <c r="A356" s="206" t="s">
        <v>773</v>
      </c>
      <c r="B356" t="s">
        <v>311</v>
      </c>
      <c r="O356" t="s">
        <v>1240</v>
      </c>
    </row>
    <row r="357" spans="1:30" x14ac:dyDescent="0.25">
      <c r="A357" s="206" t="s">
        <v>792</v>
      </c>
      <c r="B357" t="s">
        <v>110</v>
      </c>
      <c r="D357" s="140" t="s">
        <v>1463</v>
      </c>
      <c r="E357" s="140" t="s">
        <v>73</v>
      </c>
      <c r="F357" s="140" t="s">
        <v>73</v>
      </c>
      <c r="G357" s="140" t="s">
        <v>73</v>
      </c>
      <c r="H357" s="140" t="s">
        <v>73</v>
      </c>
      <c r="I357" s="140" t="s">
        <v>73</v>
      </c>
      <c r="J357" s="140">
        <v>238102</v>
      </c>
      <c r="K357" s="140">
        <v>248936</v>
      </c>
      <c r="L357" s="140">
        <v>261003</v>
      </c>
      <c r="M357" s="140">
        <v>266218</v>
      </c>
      <c r="N357" s="140">
        <v>267754</v>
      </c>
      <c r="O357" t="s">
        <v>1241</v>
      </c>
      <c r="Q357" s="140" t="s">
        <v>1464</v>
      </c>
      <c r="R357" t="s">
        <v>73</v>
      </c>
      <c r="S357" t="s">
        <v>73</v>
      </c>
      <c r="T357" t="s">
        <v>73</v>
      </c>
      <c r="U357" t="s">
        <v>73</v>
      </c>
      <c r="V357" t="s">
        <v>73</v>
      </c>
      <c r="W357">
        <v>238102</v>
      </c>
      <c r="X357" s="140">
        <v>248936</v>
      </c>
      <c r="Y357" s="140">
        <v>261003</v>
      </c>
      <c r="Z357" s="140">
        <v>266218</v>
      </c>
      <c r="AA357" s="140">
        <v>267754</v>
      </c>
      <c r="AB357" s="419" t="s">
        <v>2772</v>
      </c>
      <c r="AC357" s="419" t="s">
        <v>2451</v>
      </c>
      <c r="AD357" s="419" t="s">
        <v>2451</v>
      </c>
    </row>
    <row r="358" spans="1:30" x14ac:dyDescent="0.25">
      <c r="A358" s="206" t="s">
        <v>793</v>
      </c>
      <c r="B358" t="s">
        <v>765</v>
      </c>
      <c r="D358" s="140" t="s">
        <v>1463</v>
      </c>
      <c r="E358" s="140" t="s">
        <v>73</v>
      </c>
      <c r="F358" s="140" t="s">
        <v>73</v>
      </c>
      <c r="G358" s="140" t="s">
        <v>73</v>
      </c>
      <c r="H358" s="140" t="s">
        <v>73</v>
      </c>
      <c r="I358" s="140" t="s">
        <v>73</v>
      </c>
      <c r="J358" s="140">
        <v>238102</v>
      </c>
      <c r="K358" s="140">
        <v>225005</v>
      </c>
      <c r="L358" s="140">
        <v>230642</v>
      </c>
      <c r="M358" s="140">
        <v>216047</v>
      </c>
      <c r="N358" s="140">
        <v>251732</v>
      </c>
      <c r="O358" t="s">
        <v>1258</v>
      </c>
      <c r="Q358" s="140" t="s">
        <v>1464</v>
      </c>
      <c r="R358" t="s">
        <v>73</v>
      </c>
      <c r="S358" t="s">
        <v>73</v>
      </c>
      <c r="T358" t="s">
        <v>73</v>
      </c>
      <c r="U358" t="s">
        <v>73</v>
      </c>
      <c r="V358" t="s">
        <v>73</v>
      </c>
      <c r="W358">
        <v>238102</v>
      </c>
      <c r="X358" s="140">
        <v>225005</v>
      </c>
      <c r="Y358" s="140">
        <v>230642</v>
      </c>
      <c r="Z358" s="140">
        <v>216047</v>
      </c>
      <c r="AA358" s="140">
        <v>251732</v>
      </c>
      <c r="AB358" s="419" t="s">
        <v>2772</v>
      </c>
      <c r="AC358" s="419" t="s">
        <v>2451</v>
      </c>
      <c r="AD358" s="419" t="s">
        <v>2451</v>
      </c>
    </row>
    <row r="359" spans="1:30" x14ac:dyDescent="0.25">
      <c r="A359" s="206" t="s">
        <v>779</v>
      </c>
      <c r="B359" t="s">
        <v>321</v>
      </c>
      <c r="D359" s="140" t="s">
        <v>1463</v>
      </c>
      <c r="E359" s="140" t="s">
        <v>73</v>
      </c>
      <c r="F359" s="140" t="s">
        <v>73</v>
      </c>
      <c r="G359" s="140" t="s">
        <v>73</v>
      </c>
      <c r="H359" s="140" t="s">
        <v>73</v>
      </c>
      <c r="I359" s="140" t="s">
        <v>73</v>
      </c>
      <c r="J359" s="140">
        <v>424814</v>
      </c>
      <c r="K359" s="140">
        <v>411900</v>
      </c>
      <c r="L359" s="140">
        <v>426842</v>
      </c>
      <c r="M359" s="140">
        <v>417459</v>
      </c>
      <c r="N359" s="140">
        <v>459722</v>
      </c>
      <c r="O359" t="s">
        <v>1255</v>
      </c>
      <c r="Q359" s="140" t="s">
        <v>1464</v>
      </c>
      <c r="R359" t="s">
        <v>73</v>
      </c>
      <c r="S359" t="s">
        <v>73</v>
      </c>
      <c r="T359" t="s">
        <v>73</v>
      </c>
      <c r="U359" t="s">
        <v>73</v>
      </c>
      <c r="V359" t="s">
        <v>73</v>
      </c>
      <c r="W359">
        <v>424814</v>
      </c>
      <c r="X359" s="140">
        <v>411900</v>
      </c>
      <c r="Y359" s="140">
        <v>426842</v>
      </c>
      <c r="Z359" s="140">
        <v>417459</v>
      </c>
      <c r="AA359" s="140">
        <v>459722</v>
      </c>
      <c r="AB359" s="419" t="s">
        <v>2451</v>
      </c>
      <c r="AC359" s="419" t="s">
        <v>2776</v>
      </c>
      <c r="AD359" s="419" t="s">
        <v>2821</v>
      </c>
    </row>
    <row r="360" spans="1:30" x14ac:dyDescent="0.25">
      <c r="A360" s="206" t="s">
        <v>783</v>
      </c>
      <c r="B360" t="s">
        <v>149</v>
      </c>
      <c r="D360" s="140" t="s">
        <v>1463</v>
      </c>
      <c r="E360" s="140" t="s">
        <v>73</v>
      </c>
      <c r="F360" s="140" t="s">
        <v>73</v>
      </c>
      <c r="G360" s="140" t="s">
        <v>73</v>
      </c>
      <c r="H360" s="140" t="s">
        <v>73</v>
      </c>
      <c r="I360" s="140" t="s">
        <v>73</v>
      </c>
      <c r="J360" s="140" t="s">
        <v>73</v>
      </c>
      <c r="K360" s="140" t="s">
        <v>73</v>
      </c>
      <c r="L360" s="140">
        <v>206165</v>
      </c>
      <c r="M360" s="140">
        <v>168235</v>
      </c>
      <c r="N360" s="140">
        <v>230289</v>
      </c>
      <c r="O360" t="s">
        <v>1242</v>
      </c>
      <c r="Q360" s="140" t="s">
        <v>1464</v>
      </c>
      <c r="R360" t="s">
        <v>73</v>
      </c>
      <c r="S360" t="s">
        <v>73</v>
      </c>
      <c r="T360" t="s">
        <v>73</v>
      </c>
      <c r="U360" t="s">
        <v>73</v>
      </c>
      <c r="V360" t="s">
        <v>73</v>
      </c>
      <c r="W360" t="s">
        <v>73</v>
      </c>
      <c r="X360" s="140" t="s">
        <v>73</v>
      </c>
      <c r="Y360" s="140">
        <v>206165</v>
      </c>
      <c r="Z360" s="140">
        <v>168235</v>
      </c>
      <c r="AA360" s="140">
        <v>230289</v>
      </c>
      <c r="AB360" s="419" t="s">
        <v>2773</v>
      </c>
      <c r="AC360" s="419" t="s">
        <v>2776</v>
      </c>
      <c r="AD360" s="419" t="s">
        <v>2821</v>
      </c>
    </row>
    <row r="361" spans="1:30" x14ac:dyDescent="0.25">
      <c r="A361" s="206" t="s">
        <v>794</v>
      </c>
      <c r="B361" t="s">
        <v>312</v>
      </c>
      <c r="D361" s="140" t="s">
        <v>1463</v>
      </c>
      <c r="E361" s="140" t="s">
        <v>73</v>
      </c>
      <c r="F361" s="140" t="s">
        <v>73</v>
      </c>
      <c r="G361" s="140" t="s">
        <v>73</v>
      </c>
      <c r="H361" s="140" t="s">
        <v>73</v>
      </c>
      <c r="I361" s="140" t="s">
        <v>73</v>
      </c>
      <c r="J361" s="140" t="s">
        <v>73</v>
      </c>
      <c r="K361" s="140" t="s">
        <v>73</v>
      </c>
      <c r="L361" s="140">
        <v>181872</v>
      </c>
      <c r="M361" s="140">
        <v>150131</v>
      </c>
      <c r="N361" s="140">
        <v>190530</v>
      </c>
      <c r="O361" t="s">
        <v>1243</v>
      </c>
      <c r="Q361" s="140" t="s">
        <v>1464</v>
      </c>
      <c r="R361" t="s">
        <v>73</v>
      </c>
      <c r="S361" t="s">
        <v>73</v>
      </c>
      <c r="T361" t="s">
        <v>73</v>
      </c>
      <c r="U361" t="s">
        <v>73</v>
      </c>
      <c r="V361" t="s">
        <v>73</v>
      </c>
      <c r="W361" t="s">
        <v>73</v>
      </c>
      <c r="X361" s="140" t="s">
        <v>73</v>
      </c>
      <c r="Y361" s="140">
        <v>181872</v>
      </c>
      <c r="Z361" s="140">
        <v>150131</v>
      </c>
      <c r="AA361" s="140">
        <v>190530</v>
      </c>
      <c r="AB361" s="419" t="s">
        <v>2773</v>
      </c>
      <c r="AC361" s="419" t="s">
        <v>2451</v>
      </c>
      <c r="AD361" s="419" t="s">
        <v>2451</v>
      </c>
    </row>
    <row r="362" spans="1:30" x14ac:dyDescent="0.25">
      <c r="A362" s="206" t="s">
        <v>796</v>
      </c>
      <c r="B362" t="s">
        <v>151</v>
      </c>
      <c r="D362" s="140" t="s">
        <v>1463</v>
      </c>
      <c r="E362" s="140" t="s">
        <v>73</v>
      </c>
      <c r="F362" s="140" t="s">
        <v>73</v>
      </c>
      <c r="G362" s="140" t="s">
        <v>73</v>
      </c>
      <c r="H362" s="140" t="s">
        <v>73</v>
      </c>
      <c r="I362" s="140" t="s">
        <v>73</v>
      </c>
      <c r="J362" s="140" t="s">
        <v>73</v>
      </c>
      <c r="K362" s="140" t="s">
        <v>73</v>
      </c>
      <c r="L362" s="140">
        <v>113015</v>
      </c>
      <c r="M362" s="140">
        <v>107898</v>
      </c>
      <c r="N362" s="140">
        <v>120977</v>
      </c>
      <c r="O362" t="s">
        <v>1244</v>
      </c>
      <c r="Q362" s="140" t="s">
        <v>1464</v>
      </c>
      <c r="R362" t="s">
        <v>73</v>
      </c>
      <c r="S362" t="s">
        <v>73</v>
      </c>
      <c r="T362" t="s">
        <v>73</v>
      </c>
      <c r="U362" t="s">
        <v>73</v>
      </c>
      <c r="V362" t="s">
        <v>73</v>
      </c>
      <c r="W362" t="s">
        <v>73</v>
      </c>
      <c r="X362" s="140" t="s">
        <v>73</v>
      </c>
      <c r="Y362" s="140">
        <v>113015</v>
      </c>
      <c r="Z362" s="140">
        <v>107898</v>
      </c>
      <c r="AA362" s="140">
        <v>120977</v>
      </c>
      <c r="AB362" s="419" t="s">
        <v>2773</v>
      </c>
      <c r="AC362" s="419" t="s">
        <v>2451</v>
      </c>
      <c r="AD362" s="419" t="s">
        <v>2451</v>
      </c>
    </row>
    <row r="363" spans="1:30" x14ac:dyDescent="0.25">
      <c r="A363" s="206" t="s">
        <v>797</v>
      </c>
      <c r="B363" t="s">
        <v>152</v>
      </c>
      <c r="D363" s="140" t="s">
        <v>1463</v>
      </c>
      <c r="E363" s="140" t="s">
        <v>73</v>
      </c>
      <c r="F363" s="140" t="s">
        <v>73</v>
      </c>
      <c r="G363" s="140" t="s">
        <v>73</v>
      </c>
      <c r="H363" s="140" t="s">
        <v>73</v>
      </c>
      <c r="I363" s="140" t="s">
        <v>73</v>
      </c>
      <c r="J363" s="140" t="s">
        <v>73</v>
      </c>
      <c r="K363" s="140" t="s">
        <v>73</v>
      </c>
      <c r="L363" s="140">
        <v>42312</v>
      </c>
      <c r="M363" s="140">
        <v>40397</v>
      </c>
      <c r="N363" s="140">
        <v>51168</v>
      </c>
      <c r="O363" t="s">
        <v>1245</v>
      </c>
      <c r="Q363" s="140" t="s">
        <v>1464</v>
      </c>
      <c r="R363" t="s">
        <v>73</v>
      </c>
      <c r="S363" t="s">
        <v>73</v>
      </c>
      <c r="T363" t="s">
        <v>73</v>
      </c>
      <c r="U363" t="s">
        <v>73</v>
      </c>
      <c r="V363" t="s">
        <v>73</v>
      </c>
      <c r="W363" t="s">
        <v>73</v>
      </c>
      <c r="X363" s="140" t="s">
        <v>73</v>
      </c>
      <c r="Y363" s="140">
        <v>42312</v>
      </c>
      <c r="Z363" s="140">
        <v>40397</v>
      </c>
      <c r="AA363" s="140">
        <v>51168</v>
      </c>
      <c r="AB363" s="419" t="s">
        <v>2773</v>
      </c>
      <c r="AC363" s="419" t="s">
        <v>2451</v>
      </c>
      <c r="AD363" s="419" t="s">
        <v>2451</v>
      </c>
    </row>
    <row r="364" spans="1:30" x14ac:dyDescent="0.25">
      <c r="A364" s="206" t="s">
        <v>798</v>
      </c>
      <c r="B364" t="s">
        <v>153</v>
      </c>
      <c r="D364" s="140" t="s">
        <v>1463</v>
      </c>
      <c r="E364" s="140" t="s">
        <v>73</v>
      </c>
      <c r="F364" s="140" t="s">
        <v>73</v>
      </c>
      <c r="G364" s="140" t="s">
        <v>73</v>
      </c>
      <c r="H364" s="140" t="s">
        <v>73</v>
      </c>
      <c r="I364" s="140" t="s">
        <v>73</v>
      </c>
      <c r="J364" s="140" t="s">
        <v>73</v>
      </c>
      <c r="K364" s="140" t="s">
        <v>73</v>
      </c>
      <c r="L364" s="140">
        <v>30</v>
      </c>
      <c r="M364" s="140">
        <v>27</v>
      </c>
      <c r="N364" s="140">
        <v>8</v>
      </c>
      <c r="O364" t="s">
        <v>1246</v>
      </c>
      <c r="Q364" s="140" t="s">
        <v>1464</v>
      </c>
      <c r="R364" t="s">
        <v>73</v>
      </c>
      <c r="S364" t="s">
        <v>73</v>
      </c>
      <c r="T364" t="s">
        <v>73</v>
      </c>
      <c r="U364" t="s">
        <v>73</v>
      </c>
      <c r="V364" t="s">
        <v>73</v>
      </c>
      <c r="W364" t="s">
        <v>73</v>
      </c>
      <c r="X364" s="140" t="s">
        <v>73</v>
      </c>
      <c r="Y364" s="140">
        <v>30</v>
      </c>
      <c r="Z364" s="140">
        <v>27</v>
      </c>
      <c r="AA364" s="140">
        <v>8</v>
      </c>
      <c r="AB364" s="419" t="s">
        <v>2773</v>
      </c>
      <c r="AC364" s="419" t="s">
        <v>2451</v>
      </c>
      <c r="AD364" s="419" t="s">
        <v>2451</v>
      </c>
    </row>
    <row r="365" spans="1:30" x14ac:dyDescent="0.25">
      <c r="A365" s="206" t="s">
        <v>799</v>
      </c>
      <c r="B365" t="s">
        <v>335</v>
      </c>
      <c r="D365" s="140" t="s">
        <v>1463</v>
      </c>
      <c r="E365" s="140" t="s">
        <v>73</v>
      </c>
      <c r="F365" s="140" t="s">
        <v>73</v>
      </c>
      <c r="G365" s="140" t="s">
        <v>73</v>
      </c>
      <c r="H365" s="140" t="s">
        <v>73</v>
      </c>
      <c r="I365" s="140" t="s">
        <v>73</v>
      </c>
      <c r="J365" s="140" t="s">
        <v>73</v>
      </c>
      <c r="K365" s="140" t="s">
        <v>73</v>
      </c>
      <c r="L365" s="140">
        <v>26307</v>
      </c>
      <c r="M365" s="140">
        <v>1681</v>
      </c>
      <c r="N365" s="140">
        <v>18080</v>
      </c>
      <c r="O365" t="s">
        <v>1247</v>
      </c>
      <c r="Q365" s="140" t="s">
        <v>1464</v>
      </c>
      <c r="R365" t="s">
        <v>73</v>
      </c>
      <c r="S365" t="s">
        <v>73</v>
      </c>
      <c r="T365" t="s">
        <v>73</v>
      </c>
      <c r="U365" t="s">
        <v>73</v>
      </c>
      <c r="V365" t="s">
        <v>73</v>
      </c>
      <c r="W365" t="s">
        <v>73</v>
      </c>
      <c r="X365" s="140" t="s">
        <v>73</v>
      </c>
      <c r="Y365" s="140">
        <v>26307</v>
      </c>
      <c r="Z365" s="140">
        <v>1681</v>
      </c>
      <c r="AA365" s="140">
        <v>18080</v>
      </c>
      <c r="AB365" s="419" t="s">
        <v>2773</v>
      </c>
      <c r="AC365" s="419" t="s">
        <v>2451</v>
      </c>
      <c r="AD365" s="419" t="s">
        <v>2451</v>
      </c>
    </row>
    <row r="366" spans="1:30" x14ac:dyDescent="0.25">
      <c r="A366" s="206" t="s">
        <v>800</v>
      </c>
      <c r="B366" t="s">
        <v>154</v>
      </c>
      <c r="D366" s="140" t="s">
        <v>1463</v>
      </c>
      <c r="E366" s="140" t="s">
        <v>73</v>
      </c>
      <c r="F366" s="140" t="s">
        <v>73</v>
      </c>
      <c r="G366" s="140" t="s">
        <v>73</v>
      </c>
      <c r="H366" s="140" t="s">
        <v>73</v>
      </c>
      <c r="I366" s="140" t="s">
        <v>73</v>
      </c>
      <c r="J366" s="140" t="s">
        <v>73</v>
      </c>
      <c r="K366" s="140" t="s">
        <v>73</v>
      </c>
      <c r="L366" s="140" t="s">
        <v>767</v>
      </c>
      <c r="M366" s="140" t="s">
        <v>767</v>
      </c>
      <c r="N366" s="140">
        <v>140</v>
      </c>
      <c r="O366" t="s">
        <v>1248</v>
      </c>
      <c r="Q366" s="140" t="s">
        <v>1464</v>
      </c>
      <c r="R366" t="s">
        <v>73</v>
      </c>
      <c r="S366" t="s">
        <v>73</v>
      </c>
      <c r="T366" t="s">
        <v>73</v>
      </c>
      <c r="U366" t="s">
        <v>73</v>
      </c>
      <c r="V366" t="s">
        <v>73</v>
      </c>
      <c r="W366" t="s">
        <v>73</v>
      </c>
      <c r="X366" s="140" t="s">
        <v>73</v>
      </c>
      <c r="Y366" s="140" t="s">
        <v>767</v>
      </c>
      <c r="Z366" s="140" t="s">
        <v>767</v>
      </c>
      <c r="AA366" s="140">
        <v>140</v>
      </c>
      <c r="AB366" s="419" t="s">
        <v>2773</v>
      </c>
      <c r="AC366" s="419" t="s">
        <v>2451</v>
      </c>
      <c r="AD366" s="419" t="s">
        <v>2451</v>
      </c>
    </row>
    <row r="367" spans="1:30" x14ac:dyDescent="0.25">
      <c r="A367" s="206" t="s">
        <v>801</v>
      </c>
      <c r="B367" t="s">
        <v>156</v>
      </c>
      <c r="D367" s="140" t="s">
        <v>1463</v>
      </c>
      <c r="E367" s="140" t="s">
        <v>73</v>
      </c>
      <c r="F367" s="140" t="s">
        <v>73</v>
      </c>
      <c r="G367" s="140" t="s">
        <v>73</v>
      </c>
      <c r="H367" s="140" t="s">
        <v>73</v>
      </c>
      <c r="I367" s="140" t="s">
        <v>73</v>
      </c>
      <c r="J367" s="140" t="s">
        <v>73</v>
      </c>
      <c r="K367" s="140" t="s">
        <v>73</v>
      </c>
      <c r="L367" s="140">
        <v>208</v>
      </c>
      <c r="M367" s="140">
        <v>128</v>
      </c>
      <c r="N367" s="140">
        <v>158</v>
      </c>
      <c r="O367" t="s">
        <v>1249</v>
      </c>
      <c r="Q367" s="140" t="s">
        <v>1464</v>
      </c>
      <c r="R367" t="s">
        <v>73</v>
      </c>
      <c r="S367" t="s">
        <v>73</v>
      </c>
      <c r="T367" t="s">
        <v>73</v>
      </c>
      <c r="U367" t="s">
        <v>73</v>
      </c>
      <c r="V367" t="s">
        <v>73</v>
      </c>
      <c r="W367" t="s">
        <v>73</v>
      </c>
      <c r="X367" s="140" t="s">
        <v>73</v>
      </c>
      <c r="Y367" s="140">
        <v>208</v>
      </c>
      <c r="Z367" s="140">
        <v>128</v>
      </c>
      <c r="AA367" s="140">
        <v>158</v>
      </c>
      <c r="AB367" s="419" t="s">
        <v>2773</v>
      </c>
      <c r="AC367" s="419" t="s">
        <v>2451</v>
      </c>
      <c r="AD367" s="419" t="s">
        <v>2451</v>
      </c>
    </row>
    <row r="368" spans="1:30" x14ac:dyDescent="0.25">
      <c r="A368" s="206" t="s">
        <v>795</v>
      </c>
      <c r="B368" t="s">
        <v>313</v>
      </c>
      <c r="D368" s="140" t="s">
        <v>1463</v>
      </c>
      <c r="E368" s="140" t="s">
        <v>73</v>
      </c>
      <c r="F368" s="140" t="s">
        <v>73</v>
      </c>
      <c r="G368" s="140" t="s">
        <v>73</v>
      </c>
      <c r="H368" s="140" t="s">
        <v>73</v>
      </c>
      <c r="I368" s="140" t="s">
        <v>73</v>
      </c>
      <c r="J368" s="140" t="s">
        <v>73</v>
      </c>
      <c r="K368" s="140" t="s">
        <v>73</v>
      </c>
      <c r="L368" s="140">
        <v>24294</v>
      </c>
      <c r="M368" s="140">
        <v>18104</v>
      </c>
      <c r="N368" s="140">
        <v>39759</v>
      </c>
      <c r="O368" t="s">
        <v>1250</v>
      </c>
      <c r="Q368" s="140" t="s">
        <v>1464</v>
      </c>
      <c r="R368" t="s">
        <v>73</v>
      </c>
      <c r="S368" t="s">
        <v>73</v>
      </c>
      <c r="T368" t="s">
        <v>73</v>
      </c>
      <c r="U368" t="s">
        <v>73</v>
      </c>
      <c r="V368" t="s">
        <v>73</v>
      </c>
      <c r="W368" t="s">
        <v>73</v>
      </c>
      <c r="X368" s="140" t="s">
        <v>73</v>
      </c>
      <c r="Y368" s="140">
        <v>24294</v>
      </c>
      <c r="Z368" s="140">
        <v>18104</v>
      </c>
      <c r="AA368" s="140">
        <v>39759</v>
      </c>
      <c r="AB368" s="419" t="s">
        <v>2773</v>
      </c>
      <c r="AC368" s="419" t="s">
        <v>2451</v>
      </c>
      <c r="AD368" s="419" t="s">
        <v>2451</v>
      </c>
    </row>
    <row r="369" spans="1:30" x14ac:dyDescent="0.25">
      <c r="A369" s="206" t="s">
        <v>802</v>
      </c>
      <c r="B369" t="s">
        <v>336</v>
      </c>
      <c r="D369" s="140" t="s">
        <v>1463</v>
      </c>
      <c r="E369" s="140" t="s">
        <v>73</v>
      </c>
      <c r="F369" s="140" t="s">
        <v>73</v>
      </c>
      <c r="G369" s="140" t="s">
        <v>73</v>
      </c>
      <c r="H369" s="140" t="s">
        <v>73</v>
      </c>
      <c r="I369" s="140" t="s">
        <v>73</v>
      </c>
      <c r="J369" s="140" t="s">
        <v>73</v>
      </c>
      <c r="K369" s="140" t="s">
        <v>73</v>
      </c>
      <c r="L369" s="140">
        <v>13543</v>
      </c>
      <c r="M369" s="140">
        <v>11045</v>
      </c>
      <c r="N369" s="140">
        <v>12112</v>
      </c>
      <c r="O369" t="s">
        <v>1251</v>
      </c>
      <c r="Q369" s="140" t="s">
        <v>1464</v>
      </c>
      <c r="R369" t="s">
        <v>73</v>
      </c>
      <c r="S369" t="s">
        <v>73</v>
      </c>
      <c r="T369" t="s">
        <v>73</v>
      </c>
      <c r="U369" t="s">
        <v>73</v>
      </c>
      <c r="V369" t="s">
        <v>73</v>
      </c>
      <c r="W369" t="s">
        <v>73</v>
      </c>
      <c r="X369" s="140" t="s">
        <v>73</v>
      </c>
      <c r="Y369" s="140">
        <v>13543</v>
      </c>
      <c r="Z369" s="140">
        <v>11045</v>
      </c>
      <c r="AA369" s="140">
        <v>12112</v>
      </c>
      <c r="AB369" s="419" t="s">
        <v>2773</v>
      </c>
      <c r="AC369" s="419" t="s">
        <v>2451</v>
      </c>
      <c r="AD369" s="419" t="s">
        <v>2451</v>
      </c>
    </row>
    <row r="370" spans="1:30" x14ac:dyDescent="0.25">
      <c r="A370" s="206" t="s">
        <v>803</v>
      </c>
      <c r="B370" t="s">
        <v>155</v>
      </c>
      <c r="D370" s="140" t="s">
        <v>1463</v>
      </c>
      <c r="E370" s="140" t="s">
        <v>73</v>
      </c>
      <c r="F370" s="140" t="s">
        <v>73</v>
      </c>
      <c r="G370" s="140" t="s">
        <v>73</v>
      </c>
      <c r="H370" s="140" t="s">
        <v>73</v>
      </c>
      <c r="I370" s="140" t="s">
        <v>73</v>
      </c>
      <c r="J370" s="140" t="s">
        <v>73</v>
      </c>
      <c r="K370" s="140" t="s">
        <v>73</v>
      </c>
      <c r="L370" s="140">
        <v>10751</v>
      </c>
      <c r="M370" s="140">
        <v>7059</v>
      </c>
      <c r="N370" s="140">
        <v>27646</v>
      </c>
      <c r="O370" t="s">
        <v>1252</v>
      </c>
      <c r="Q370" s="140" t="s">
        <v>1464</v>
      </c>
      <c r="R370" t="s">
        <v>73</v>
      </c>
      <c r="S370" t="s">
        <v>73</v>
      </c>
      <c r="T370" t="s">
        <v>73</v>
      </c>
      <c r="U370" t="s">
        <v>73</v>
      </c>
      <c r="V370" t="s">
        <v>73</v>
      </c>
      <c r="W370" t="s">
        <v>73</v>
      </c>
      <c r="X370" s="140" t="s">
        <v>73</v>
      </c>
      <c r="Y370" s="140">
        <v>10751</v>
      </c>
      <c r="Z370" s="140">
        <v>7059</v>
      </c>
      <c r="AA370" s="140">
        <v>27646</v>
      </c>
      <c r="AB370" s="419" t="s">
        <v>2773</v>
      </c>
      <c r="AC370" s="419" t="s">
        <v>2451</v>
      </c>
      <c r="AD370" s="419" t="s">
        <v>2451</v>
      </c>
    </row>
    <row r="371" spans="1:30" x14ac:dyDescent="0.25">
      <c r="A371" s="206" t="s">
        <v>784</v>
      </c>
      <c r="B371" t="s">
        <v>95</v>
      </c>
      <c r="D371" s="140" t="s">
        <v>1462</v>
      </c>
      <c r="E371" s="140" t="s">
        <v>73</v>
      </c>
      <c r="F371" s="140" t="s">
        <v>73</v>
      </c>
      <c r="G371" s="140" t="s">
        <v>73</v>
      </c>
      <c r="H371" s="140" t="s">
        <v>73</v>
      </c>
      <c r="I371" s="140" t="s">
        <v>73</v>
      </c>
      <c r="J371" s="140">
        <v>855</v>
      </c>
      <c r="K371" s="140">
        <v>762</v>
      </c>
      <c r="L371" s="140">
        <v>765</v>
      </c>
      <c r="M371" s="140">
        <v>772</v>
      </c>
      <c r="N371" s="140">
        <v>947</v>
      </c>
      <c r="O371" t="s">
        <v>1253</v>
      </c>
      <c r="Q371" s="140" t="s">
        <v>2422</v>
      </c>
      <c r="R371" t="s">
        <v>73</v>
      </c>
      <c r="S371" t="s">
        <v>73</v>
      </c>
      <c r="T371" t="s">
        <v>73</v>
      </c>
      <c r="U371" t="s">
        <v>73</v>
      </c>
      <c r="V371" t="s">
        <v>73</v>
      </c>
      <c r="W371">
        <v>855</v>
      </c>
      <c r="X371" s="140">
        <v>762</v>
      </c>
      <c r="Y371" s="140">
        <v>765</v>
      </c>
      <c r="Z371" s="140">
        <v>772</v>
      </c>
      <c r="AA371" s="140">
        <v>947</v>
      </c>
      <c r="AB371" s="419" t="s">
        <v>2774</v>
      </c>
      <c r="AC371" s="419" t="s">
        <v>2777</v>
      </c>
      <c r="AD371" s="419" t="s">
        <v>2821</v>
      </c>
    </row>
    <row r="372" spans="1:30" x14ac:dyDescent="0.25">
      <c r="A372" s="206" t="s">
        <v>771</v>
      </c>
      <c r="B372" t="s">
        <v>354</v>
      </c>
      <c r="O372" t="s">
        <v>1259</v>
      </c>
    </row>
    <row r="373" spans="1:30" x14ac:dyDescent="0.25">
      <c r="A373" s="206" t="s">
        <v>804</v>
      </c>
      <c r="B373" t="s">
        <v>763</v>
      </c>
      <c r="D373" s="140" t="s">
        <v>1463</v>
      </c>
      <c r="E373" s="140" t="s">
        <v>73</v>
      </c>
      <c r="F373" s="140" t="s">
        <v>73</v>
      </c>
      <c r="G373" s="140" t="s">
        <v>73</v>
      </c>
      <c r="H373" s="140" t="s">
        <v>73</v>
      </c>
      <c r="I373" s="140" t="s">
        <v>73</v>
      </c>
      <c r="J373" s="140">
        <v>427004</v>
      </c>
      <c r="K373" s="140">
        <v>425774</v>
      </c>
      <c r="L373" s="140">
        <v>486445</v>
      </c>
      <c r="M373" s="140">
        <v>550073</v>
      </c>
      <c r="N373" s="140">
        <v>516442</v>
      </c>
      <c r="O373" s="140" t="s">
        <v>1254</v>
      </c>
      <c r="Q373" s="140" t="s">
        <v>1464</v>
      </c>
      <c r="R373" t="s">
        <v>73</v>
      </c>
      <c r="S373" t="s">
        <v>73</v>
      </c>
      <c r="T373" t="s">
        <v>73</v>
      </c>
      <c r="U373" t="s">
        <v>73</v>
      </c>
      <c r="V373" t="s">
        <v>73</v>
      </c>
      <c r="W373">
        <v>427004</v>
      </c>
      <c r="X373" s="140">
        <v>425774</v>
      </c>
      <c r="Y373" s="140">
        <v>486445</v>
      </c>
      <c r="Z373" s="140">
        <v>550073</v>
      </c>
      <c r="AA373" s="140">
        <v>516442</v>
      </c>
      <c r="AB373" s="419" t="s">
        <v>2771</v>
      </c>
      <c r="AC373" s="419" t="s">
        <v>2451</v>
      </c>
      <c r="AD373" s="419" t="s">
        <v>2451</v>
      </c>
    </row>
    <row r="374" spans="1:30" x14ac:dyDescent="0.25">
      <c r="A374" s="206" t="s">
        <v>805</v>
      </c>
      <c r="B374" t="s">
        <v>764</v>
      </c>
      <c r="D374" s="140" t="s">
        <v>1463</v>
      </c>
      <c r="E374" s="140" t="s">
        <v>73</v>
      </c>
      <c r="F374" s="140" t="s">
        <v>73</v>
      </c>
      <c r="G374" s="140" t="s">
        <v>73</v>
      </c>
      <c r="H374" s="140" t="s">
        <v>73</v>
      </c>
      <c r="I374" s="140" t="s">
        <v>73</v>
      </c>
      <c r="J374" s="140">
        <v>346604</v>
      </c>
      <c r="K374" s="140">
        <v>340919</v>
      </c>
      <c r="L374" s="140">
        <v>222050</v>
      </c>
      <c r="M374" s="140">
        <v>114850</v>
      </c>
      <c r="N374" s="140">
        <v>110815</v>
      </c>
      <c r="O374" s="140" t="s">
        <v>1240</v>
      </c>
      <c r="Q374" s="140" t="s">
        <v>1464</v>
      </c>
      <c r="R374" t="s">
        <v>73</v>
      </c>
      <c r="S374" t="s">
        <v>73</v>
      </c>
      <c r="T374" t="s">
        <v>73</v>
      </c>
      <c r="U374" t="s">
        <v>73</v>
      </c>
      <c r="V374" t="s">
        <v>73</v>
      </c>
      <c r="W374">
        <v>346604</v>
      </c>
      <c r="X374" s="140">
        <v>340919</v>
      </c>
      <c r="Y374" s="140">
        <v>222050</v>
      </c>
      <c r="Z374" s="140">
        <v>114850</v>
      </c>
      <c r="AA374" s="140">
        <v>110815</v>
      </c>
      <c r="AB374" s="419" t="s">
        <v>2772</v>
      </c>
      <c r="AC374" s="419" t="s">
        <v>2451</v>
      </c>
      <c r="AD374" s="419" t="s">
        <v>2451</v>
      </c>
    </row>
    <row r="375" spans="1:30" x14ac:dyDescent="0.25">
      <c r="A375" s="206" t="s">
        <v>806</v>
      </c>
      <c r="B375" t="s">
        <v>321</v>
      </c>
      <c r="D375" s="140" t="s">
        <v>1463</v>
      </c>
      <c r="E375" s="140" t="s">
        <v>73</v>
      </c>
      <c r="F375" s="140" t="s">
        <v>73</v>
      </c>
      <c r="G375" s="140" t="s">
        <v>73</v>
      </c>
      <c r="H375" s="140" t="s">
        <v>73</v>
      </c>
      <c r="I375" s="140" t="s">
        <v>73</v>
      </c>
      <c r="J375" s="140">
        <v>773609</v>
      </c>
      <c r="K375" s="140">
        <v>766693</v>
      </c>
      <c r="L375" s="140">
        <v>708495</v>
      </c>
      <c r="M375" s="140">
        <v>664924</v>
      </c>
      <c r="N375" s="140">
        <v>627256</v>
      </c>
      <c r="O375" s="140" t="s">
        <v>1255</v>
      </c>
      <c r="Q375" s="140" t="s">
        <v>1464</v>
      </c>
      <c r="R375" t="s">
        <v>73</v>
      </c>
      <c r="S375" t="s">
        <v>73</v>
      </c>
      <c r="T375" t="s">
        <v>73</v>
      </c>
      <c r="U375" t="s">
        <v>73</v>
      </c>
      <c r="V375" t="s">
        <v>73</v>
      </c>
      <c r="W375">
        <v>773609</v>
      </c>
      <c r="X375" s="140">
        <v>766693</v>
      </c>
      <c r="Y375" s="140">
        <v>708495</v>
      </c>
      <c r="Z375" s="140">
        <v>664924</v>
      </c>
      <c r="AA375" s="140">
        <v>627256</v>
      </c>
      <c r="AB375" s="419" t="s">
        <v>2451</v>
      </c>
      <c r="AC375" s="419" t="s">
        <v>2776</v>
      </c>
      <c r="AD375" s="419" t="s">
        <v>2821</v>
      </c>
    </row>
    <row r="376" spans="1:30" x14ac:dyDescent="0.25">
      <c r="A376" s="206" t="s">
        <v>807</v>
      </c>
      <c r="B376" t="s">
        <v>95</v>
      </c>
      <c r="D376" s="140" t="s">
        <v>1462</v>
      </c>
      <c r="E376" s="140" t="s">
        <v>73</v>
      </c>
      <c r="F376" s="140" t="s">
        <v>73</v>
      </c>
      <c r="G376" s="140" t="s">
        <v>73</v>
      </c>
      <c r="H376" s="140" t="s">
        <v>73</v>
      </c>
      <c r="I376" s="140" t="s">
        <v>73</v>
      </c>
      <c r="J376" s="140">
        <v>703</v>
      </c>
      <c r="K376" s="140">
        <v>697</v>
      </c>
      <c r="L376" s="140">
        <v>634</v>
      </c>
      <c r="M376" s="140">
        <v>564</v>
      </c>
      <c r="N376" s="140">
        <v>511</v>
      </c>
      <c r="O376" s="140" t="s">
        <v>1253</v>
      </c>
      <c r="Q376" s="140" t="s">
        <v>2422</v>
      </c>
      <c r="R376" t="s">
        <v>73</v>
      </c>
      <c r="S376" t="s">
        <v>73</v>
      </c>
      <c r="T376" t="s">
        <v>73</v>
      </c>
      <c r="U376" t="s">
        <v>73</v>
      </c>
      <c r="V376" t="s">
        <v>73</v>
      </c>
      <c r="W376">
        <v>703</v>
      </c>
      <c r="X376" s="140">
        <v>697</v>
      </c>
      <c r="Y376" s="140">
        <v>634</v>
      </c>
      <c r="Z376" s="140">
        <v>564</v>
      </c>
      <c r="AA376" s="140">
        <v>511</v>
      </c>
      <c r="AB376" s="419" t="s">
        <v>2774</v>
      </c>
      <c r="AC376" s="419" t="s">
        <v>2777</v>
      </c>
      <c r="AD376" s="419" t="s">
        <v>2821</v>
      </c>
    </row>
    <row r="377" spans="1:30" x14ac:dyDescent="0.25">
      <c r="A377" s="206" t="s">
        <v>781</v>
      </c>
      <c r="B377" t="s">
        <v>814</v>
      </c>
      <c r="O377" t="s">
        <v>1271</v>
      </c>
    </row>
    <row r="378" spans="1:30" x14ac:dyDescent="0.25">
      <c r="A378" s="206" t="s">
        <v>823</v>
      </c>
      <c r="B378" t="s">
        <v>314</v>
      </c>
      <c r="D378" t="s">
        <v>57</v>
      </c>
      <c r="E378" s="140">
        <v>3361000</v>
      </c>
      <c r="F378" s="140">
        <v>4052000</v>
      </c>
      <c r="G378" s="140">
        <v>4295472</v>
      </c>
      <c r="H378" s="140">
        <v>5223939</v>
      </c>
      <c r="I378" s="140">
        <v>5558494</v>
      </c>
      <c r="J378" s="140">
        <v>5832685</v>
      </c>
      <c r="K378" s="140">
        <v>5972101</v>
      </c>
      <c r="L378" s="140">
        <v>6568300</v>
      </c>
      <c r="M378" s="140">
        <v>7061250</v>
      </c>
      <c r="N378" s="140">
        <v>6629375</v>
      </c>
      <c r="O378" t="s">
        <v>1260</v>
      </c>
      <c r="Q378" t="s">
        <v>1229</v>
      </c>
      <c r="R378">
        <v>3361000</v>
      </c>
      <c r="S378">
        <v>4052000</v>
      </c>
      <c r="T378">
        <v>4295472</v>
      </c>
      <c r="U378">
        <v>5223939</v>
      </c>
      <c r="V378">
        <v>5558494</v>
      </c>
      <c r="W378">
        <v>5832685</v>
      </c>
      <c r="X378" s="140">
        <v>5972101</v>
      </c>
      <c r="Y378" s="140">
        <v>6568300</v>
      </c>
      <c r="Z378" s="140">
        <v>7061250</v>
      </c>
      <c r="AA378" s="140">
        <v>6629375</v>
      </c>
      <c r="AB378" s="419" t="s">
        <v>2778</v>
      </c>
      <c r="AC378" s="419" t="s">
        <v>2451</v>
      </c>
      <c r="AD378" s="419" t="s">
        <v>2451</v>
      </c>
    </row>
    <row r="379" spans="1:30" x14ac:dyDescent="0.25">
      <c r="A379" s="206" t="s">
        <v>832</v>
      </c>
      <c r="B379" t="s">
        <v>122</v>
      </c>
      <c r="D379" t="s">
        <v>57</v>
      </c>
      <c r="E379" s="140">
        <v>1268000</v>
      </c>
      <c r="F379" s="140">
        <v>1875000</v>
      </c>
      <c r="G379" s="140">
        <v>2001642</v>
      </c>
      <c r="H379" s="140">
        <v>2711538</v>
      </c>
      <c r="I379" s="140">
        <v>2886438</v>
      </c>
      <c r="J379" s="140">
        <v>3236542</v>
      </c>
      <c r="K379" s="140">
        <v>3353157</v>
      </c>
      <c r="L379" s="140">
        <v>3704632</v>
      </c>
      <c r="M379" s="140">
        <v>3799044</v>
      </c>
      <c r="N379" s="140">
        <v>3798138</v>
      </c>
      <c r="O379" t="s">
        <v>1261</v>
      </c>
      <c r="Q379" s="140" t="s">
        <v>1229</v>
      </c>
      <c r="R379">
        <v>1268000</v>
      </c>
      <c r="S379">
        <v>1875000</v>
      </c>
      <c r="T379">
        <v>2001642</v>
      </c>
      <c r="U379">
        <v>2711538</v>
      </c>
      <c r="V379">
        <v>2886438</v>
      </c>
      <c r="W379">
        <v>3236542</v>
      </c>
      <c r="X379" s="140">
        <v>3353157</v>
      </c>
      <c r="Y379" s="140">
        <v>3704632</v>
      </c>
      <c r="Z379" s="140">
        <v>3799044</v>
      </c>
      <c r="AA379" s="140">
        <v>3798138</v>
      </c>
      <c r="AB379" s="419" t="s">
        <v>2778</v>
      </c>
      <c r="AC379" s="419" t="s">
        <v>2451</v>
      </c>
      <c r="AD379" s="419" t="s">
        <v>2451</v>
      </c>
    </row>
    <row r="380" spans="1:30" x14ac:dyDescent="0.25">
      <c r="A380" s="206" t="s">
        <v>833</v>
      </c>
      <c r="B380" t="s">
        <v>124</v>
      </c>
      <c r="D380" t="s">
        <v>57</v>
      </c>
      <c r="E380" s="140">
        <v>2093000</v>
      </c>
      <c r="F380" s="140">
        <v>2177000</v>
      </c>
      <c r="G380" s="140">
        <v>2293830</v>
      </c>
      <c r="H380" s="140">
        <v>2412854</v>
      </c>
      <c r="I380" s="140">
        <v>2566341</v>
      </c>
      <c r="J380" s="140">
        <v>2299403</v>
      </c>
      <c r="K380" s="140">
        <v>2331857</v>
      </c>
      <c r="L380" s="140">
        <v>2570299</v>
      </c>
      <c r="M380" s="140">
        <v>2929821</v>
      </c>
      <c r="N380" s="140">
        <v>2493442</v>
      </c>
      <c r="O380" t="s">
        <v>1262</v>
      </c>
      <c r="Q380" s="140" t="s">
        <v>1229</v>
      </c>
      <c r="R380">
        <v>2093000</v>
      </c>
      <c r="S380">
        <v>2177000</v>
      </c>
      <c r="T380">
        <v>2293830</v>
      </c>
      <c r="U380">
        <v>2412854</v>
      </c>
      <c r="V380">
        <v>2566341</v>
      </c>
      <c r="W380">
        <v>2299403</v>
      </c>
      <c r="X380" s="140">
        <v>2331857</v>
      </c>
      <c r="Y380" s="140">
        <v>2570299</v>
      </c>
      <c r="Z380" s="140">
        <v>2929821</v>
      </c>
      <c r="AA380" s="140">
        <v>2493442</v>
      </c>
      <c r="AB380" s="419" t="s">
        <v>2778</v>
      </c>
      <c r="AC380" s="419" t="s">
        <v>2451</v>
      </c>
      <c r="AD380" s="419" t="s">
        <v>2451</v>
      </c>
    </row>
    <row r="381" spans="1:30" x14ac:dyDescent="0.25">
      <c r="A381" s="206" t="s">
        <v>834</v>
      </c>
      <c r="B381" t="s">
        <v>125</v>
      </c>
      <c r="D381" t="s">
        <v>57</v>
      </c>
      <c r="E381" s="140">
        <v>0</v>
      </c>
      <c r="F381" s="140">
        <v>0</v>
      </c>
      <c r="G381" s="140">
        <v>0</v>
      </c>
      <c r="H381" s="140">
        <v>99547</v>
      </c>
      <c r="I381" s="140">
        <v>105715</v>
      </c>
      <c r="J381" s="140">
        <v>296740</v>
      </c>
      <c r="K381" s="140">
        <v>287087</v>
      </c>
      <c r="L381" s="140">
        <v>293368</v>
      </c>
      <c r="M381" s="140">
        <v>332385</v>
      </c>
      <c r="N381" s="140">
        <v>337795</v>
      </c>
      <c r="O381" t="s">
        <v>1263</v>
      </c>
      <c r="Q381" s="140" t="s">
        <v>1229</v>
      </c>
      <c r="R381">
        <v>0</v>
      </c>
      <c r="S381">
        <v>0</v>
      </c>
      <c r="T381">
        <v>0</v>
      </c>
      <c r="U381">
        <v>99547</v>
      </c>
      <c r="V381">
        <v>105715</v>
      </c>
      <c r="W381">
        <v>296740</v>
      </c>
      <c r="X381" s="140">
        <v>287087</v>
      </c>
      <c r="Y381" s="140">
        <v>293368</v>
      </c>
      <c r="Z381" s="140">
        <v>332385</v>
      </c>
      <c r="AA381" s="140">
        <v>337795</v>
      </c>
      <c r="AB381" s="419" t="s">
        <v>2778</v>
      </c>
      <c r="AC381" s="419" t="s">
        <v>2451</v>
      </c>
      <c r="AD381" s="419" t="s">
        <v>2451</v>
      </c>
    </row>
    <row r="382" spans="1:30" x14ac:dyDescent="0.25">
      <c r="A382" s="206" t="s">
        <v>824</v>
      </c>
      <c r="B382" t="s">
        <v>11</v>
      </c>
      <c r="D382" t="s">
        <v>57</v>
      </c>
      <c r="E382" s="140">
        <v>1580000</v>
      </c>
      <c r="F382" s="140">
        <v>1618000</v>
      </c>
      <c r="G382" s="140">
        <v>1844458</v>
      </c>
      <c r="H382" s="140">
        <v>1863211</v>
      </c>
      <c r="I382" s="140">
        <v>2124366</v>
      </c>
      <c r="J382" s="140">
        <v>2161367</v>
      </c>
      <c r="K382" s="140">
        <v>2236462</v>
      </c>
      <c r="L382" s="140">
        <v>2318344</v>
      </c>
      <c r="M382" s="140">
        <v>2522532</v>
      </c>
      <c r="N382" s="140">
        <v>2778983</v>
      </c>
      <c r="O382" t="s">
        <v>1264</v>
      </c>
      <c r="Q382" s="140" t="s">
        <v>1229</v>
      </c>
      <c r="R382">
        <v>1580000</v>
      </c>
      <c r="S382">
        <v>1618000</v>
      </c>
      <c r="T382">
        <v>1844458</v>
      </c>
      <c r="U382">
        <v>1863211</v>
      </c>
      <c r="V382">
        <v>2124366</v>
      </c>
      <c r="W382">
        <v>2161367</v>
      </c>
      <c r="X382" s="140">
        <v>2236462</v>
      </c>
      <c r="Y382" s="140">
        <v>2318344</v>
      </c>
      <c r="Z382" s="140">
        <v>2522532</v>
      </c>
      <c r="AA382" s="140">
        <v>2778983</v>
      </c>
      <c r="AB382" s="419" t="s">
        <v>2778</v>
      </c>
      <c r="AC382" s="419" t="s">
        <v>2451</v>
      </c>
      <c r="AD382" s="419" t="s">
        <v>2451</v>
      </c>
    </row>
    <row r="383" spans="1:30" x14ac:dyDescent="0.25">
      <c r="A383" s="206" t="s">
        <v>835</v>
      </c>
      <c r="B383" t="s">
        <v>815</v>
      </c>
      <c r="D383" t="s">
        <v>57</v>
      </c>
      <c r="E383" s="140">
        <v>1580000</v>
      </c>
      <c r="F383" s="140">
        <v>1618000</v>
      </c>
      <c r="G383" s="140">
        <v>1844458</v>
      </c>
      <c r="H383" s="140">
        <v>1863211</v>
      </c>
      <c r="I383" s="140">
        <v>2124366</v>
      </c>
      <c r="J383" s="140">
        <v>2161367</v>
      </c>
      <c r="K383" s="140">
        <v>2130843</v>
      </c>
      <c r="L383" s="140">
        <v>1728421</v>
      </c>
      <c r="M383" s="140">
        <v>1427556</v>
      </c>
      <c r="N383" s="140">
        <v>1824246</v>
      </c>
      <c r="O383" t="s">
        <v>1272</v>
      </c>
      <c r="Q383" s="140" t="s">
        <v>1229</v>
      </c>
      <c r="R383">
        <v>1580000</v>
      </c>
      <c r="S383">
        <v>1618000</v>
      </c>
      <c r="T383">
        <v>1844458</v>
      </c>
      <c r="U383">
        <v>1863211</v>
      </c>
      <c r="V383">
        <v>2124366</v>
      </c>
      <c r="W383">
        <v>2161367</v>
      </c>
      <c r="X383" s="140">
        <v>2130843</v>
      </c>
      <c r="Y383" s="140">
        <v>1728421</v>
      </c>
      <c r="Z383" s="140">
        <v>1427556</v>
      </c>
      <c r="AA383" s="140">
        <v>1824246</v>
      </c>
      <c r="AB383" s="419" t="s">
        <v>2778</v>
      </c>
      <c r="AC383" s="419" t="s">
        <v>2451</v>
      </c>
      <c r="AD383" s="419" t="s">
        <v>2451</v>
      </c>
    </row>
    <row r="384" spans="1:30" x14ac:dyDescent="0.25">
      <c r="A384" s="206" t="s">
        <v>836</v>
      </c>
      <c r="B384" t="s">
        <v>816</v>
      </c>
      <c r="D384" t="s">
        <v>57</v>
      </c>
      <c r="E384" s="140">
        <v>0</v>
      </c>
      <c r="F384" s="140">
        <v>0</v>
      </c>
      <c r="G384" s="140">
        <v>0</v>
      </c>
      <c r="H384" s="140">
        <v>0</v>
      </c>
      <c r="I384" s="140">
        <v>0</v>
      </c>
      <c r="J384" s="140">
        <v>0</v>
      </c>
      <c r="K384" s="140">
        <v>105620</v>
      </c>
      <c r="L384" s="140">
        <v>589923</v>
      </c>
      <c r="M384" s="140">
        <v>824778</v>
      </c>
      <c r="N384" s="140">
        <v>701352</v>
      </c>
      <c r="O384" s="140" t="s">
        <v>1273</v>
      </c>
      <c r="Q384" s="140" t="s">
        <v>1229</v>
      </c>
      <c r="R384">
        <v>0</v>
      </c>
      <c r="S384">
        <v>0</v>
      </c>
      <c r="T384">
        <v>0</v>
      </c>
      <c r="U384">
        <v>0</v>
      </c>
      <c r="V384">
        <v>0</v>
      </c>
      <c r="W384">
        <v>0</v>
      </c>
      <c r="X384" s="140">
        <v>105620</v>
      </c>
      <c r="Y384" s="140">
        <v>589923</v>
      </c>
      <c r="Z384" s="140">
        <v>824778</v>
      </c>
      <c r="AA384" s="140">
        <v>701352</v>
      </c>
      <c r="AB384" s="419" t="s">
        <v>2778</v>
      </c>
      <c r="AC384" s="419" t="s">
        <v>2451</v>
      </c>
      <c r="AD384" s="419" t="s">
        <v>2451</v>
      </c>
    </row>
    <row r="385" spans="1:31" x14ac:dyDescent="0.25">
      <c r="A385" s="206" t="s">
        <v>837</v>
      </c>
      <c r="B385" t="s">
        <v>817</v>
      </c>
      <c r="D385" t="s">
        <v>57</v>
      </c>
      <c r="E385" s="140">
        <v>0</v>
      </c>
      <c r="F385" s="140">
        <v>0</v>
      </c>
      <c r="G385" s="140">
        <v>0</v>
      </c>
      <c r="H385" s="140">
        <v>0</v>
      </c>
      <c r="I385" s="140">
        <v>0</v>
      </c>
      <c r="J385" s="140">
        <v>0</v>
      </c>
      <c r="K385" s="140">
        <v>0</v>
      </c>
      <c r="L385" s="140">
        <v>0</v>
      </c>
      <c r="M385" s="140">
        <v>270198</v>
      </c>
      <c r="N385" s="140">
        <v>253385</v>
      </c>
      <c r="O385" t="s">
        <v>1274</v>
      </c>
      <c r="Q385" s="140" t="s">
        <v>1229</v>
      </c>
      <c r="R385">
        <v>0</v>
      </c>
      <c r="S385">
        <v>0</v>
      </c>
      <c r="T385">
        <v>0</v>
      </c>
      <c r="U385">
        <v>0</v>
      </c>
      <c r="V385">
        <v>0</v>
      </c>
      <c r="W385">
        <v>0</v>
      </c>
      <c r="X385" s="140">
        <v>0</v>
      </c>
      <c r="Y385" s="140">
        <v>0</v>
      </c>
      <c r="Z385" s="140">
        <v>270198</v>
      </c>
      <c r="AA385" s="140">
        <v>253385</v>
      </c>
      <c r="AB385" s="419" t="s">
        <v>2778</v>
      </c>
      <c r="AC385" s="419" t="s">
        <v>2451</v>
      </c>
      <c r="AD385" s="419" t="s">
        <v>2451</v>
      </c>
    </row>
    <row r="386" spans="1:31" x14ac:dyDescent="0.25">
      <c r="A386" s="206" t="s">
        <v>780</v>
      </c>
      <c r="B386" t="s">
        <v>123</v>
      </c>
      <c r="D386" t="s">
        <v>57</v>
      </c>
      <c r="E386" s="140">
        <v>414000</v>
      </c>
      <c r="F386" s="140">
        <v>613000</v>
      </c>
      <c r="G386" s="140">
        <v>670275</v>
      </c>
      <c r="H386" s="140">
        <v>442517</v>
      </c>
      <c r="I386" s="140">
        <v>934094</v>
      </c>
      <c r="J386" s="140">
        <v>856644</v>
      </c>
      <c r="K386" s="140">
        <v>786144</v>
      </c>
      <c r="L386" s="140">
        <v>830873</v>
      </c>
      <c r="M386" s="140">
        <v>904217</v>
      </c>
      <c r="N386" s="140">
        <v>1011524</v>
      </c>
      <c r="O386" s="140" t="s">
        <v>1265</v>
      </c>
      <c r="Q386" s="140" t="s">
        <v>1229</v>
      </c>
      <c r="R386">
        <v>414000</v>
      </c>
      <c r="S386">
        <v>613000</v>
      </c>
      <c r="T386">
        <v>670275</v>
      </c>
      <c r="U386">
        <v>442517</v>
      </c>
      <c r="V386">
        <v>934094</v>
      </c>
      <c r="W386">
        <v>856644</v>
      </c>
      <c r="X386" s="140">
        <v>786144</v>
      </c>
      <c r="Y386" s="140">
        <v>830873</v>
      </c>
      <c r="Z386" s="140">
        <v>904217</v>
      </c>
      <c r="AA386" s="140">
        <v>1011524</v>
      </c>
      <c r="AB386" s="419" t="s">
        <v>2778</v>
      </c>
      <c r="AC386" s="419" t="s">
        <v>2451</v>
      </c>
      <c r="AD386" s="419" t="s">
        <v>2451</v>
      </c>
    </row>
    <row r="387" spans="1:31" x14ac:dyDescent="0.25">
      <c r="A387" s="206" t="s">
        <v>825</v>
      </c>
      <c r="B387" t="s">
        <v>126</v>
      </c>
      <c r="D387" t="s">
        <v>57</v>
      </c>
      <c r="E387" s="140">
        <v>227000</v>
      </c>
      <c r="F387" s="140">
        <v>180000</v>
      </c>
      <c r="G387" s="140">
        <v>169802</v>
      </c>
      <c r="H387" s="140">
        <v>167626</v>
      </c>
      <c r="I387" s="140">
        <v>175208</v>
      </c>
      <c r="J387" s="140">
        <v>167911</v>
      </c>
      <c r="K387" s="140">
        <v>145662</v>
      </c>
      <c r="L387" s="140">
        <v>150825</v>
      </c>
      <c r="M387" s="140">
        <v>163033</v>
      </c>
      <c r="N387" s="140">
        <v>226933</v>
      </c>
      <c r="O387" s="140" t="s">
        <v>1266</v>
      </c>
      <c r="Q387" s="140" t="s">
        <v>1229</v>
      </c>
      <c r="R387">
        <v>227000</v>
      </c>
      <c r="S387">
        <v>180000</v>
      </c>
      <c r="T387">
        <v>169802</v>
      </c>
      <c r="U387">
        <v>167626</v>
      </c>
      <c r="V387">
        <v>175208</v>
      </c>
      <c r="W387">
        <v>167911</v>
      </c>
      <c r="X387" s="140">
        <v>145662</v>
      </c>
      <c r="Y387" s="140">
        <v>150825</v>
      </c>
      <c r="Z387" s="140">
        <v>163033</v>
      </c>
      <c r="AA387" s="140">
        <v>226933</v>
      </c>
      <c r="AB387" s="419" t="s">
        <v>2778</v>
      </c>
      <c r="AC387" s="419" t="s">
        <v>2451</v>
      </c>
      <c r="AD387" s="419" t="s">
        <v>2451</v>
      </c>
    </row>
    <row r="388" spans="1:31" x14ac:dyDescent="0.25">
      <c r="A388" s="206" t="s">
        <v>826</v>
      </c>
      <c r="B388" t="s">
        <v>93</v>
      </c>
      <c r="D388" t="s">
        <v>57</v>
      </c>
      <c r="E388" s="140">
        <v>36000</v>
      </c>
      <c r="F388" s="140">
        <v>41000</v>
      </c>
      <c r="G388" s="140">
        <v>64185</v>
      </c>
      <c r="H388" s="140">
        <v>49757</v>
      </c>
      <c r="I388" s="140">
        <v>52108</v>
      </c>
      <c r="J388" s="140">
        <v>36836</v>
      </c>
      <c r="K388" s="140">
        <v>49701</v>
      </c>
      <c r="L388" s="140">
        <v>54541</v>
      </c>
      <c r="M388" s="140">
        <v>62040</v>
      </c>
      <c r="N388" s="140">
        <v>59188</v>
      </c>
      <c r="O388" s="140" t="s">
        <v>1267</v>
      </c>
      <c r="Q388" s="140" t="s">
        <v>1229</v>
      </c>
      <c r="R388">
        <v>36000</v>
      </c>
      <c r="S388">
        <v>41000</v>
      </c>
      <c r="T388">
        <v>64185</v>
      </c>
      <c r="U388">
        <v>49757</v>
      </c>
      <c r="V388">
        <v>52108</v>
      </c>
      <c r="W388">
        <v>36836</v>
      </c>
      <c r="X388" s="140">
        <v>49701</v>
      </c>
      <c r="Y388" s="140">
        <v>54541</v>
      </c>
      <c r="Z388" s="140">
        <v>62040</v>
      </c>
      <c r="AA388" s="140">
        <v>59188</v>
      </c>
      <c r="AB388" s="419" t="s">
        <v>2778</v>
      </c>
      <c r="AC388" s="419" t="s">
        <v>2451</v>
      </c>
      <c r="AD388" s="419" t="s">
        <v>2451</v>
      </c>
    </row>
    <row r="389" spans="1:31" x14ac:dyDescent="0.25">
      <c r="A389" s="206" t="s">
        <v>827</v>
      </c>
      <c r="B389" t="s">
        <v>94</v>
      </c>
      <c r="D389" t="s">
        <v>57</v>
      </c>
      <c r="E389" s="140">
        <v>0</v>
      </c>
      <c r="F389" s="140">
        <v>0</v>
      </c>
      <c r="G389" s="140">
        <v>0</v>
      </c>
      <c r="H389" s="140">
        <v>0</v>
      </c>
      <c r="I389" s="140">
        <v>30783</v>
      </c>
      <c r="J389" s="140">
        <v>24688</v>
      </c>
      <c r="K389" s="140">
        <v>16776</v>
      </c>
      <c r="L389" s="140">
        <v>26695</v>
      </c>
      <c r="M389" s="140">
        <v>31736</v>
      </c>
      <c r="N389" s="140">
        <v>32322</v>
      </c>
      <c r="O389" s="140" t="s">
        <v>1268</v>
      </c>
      <c r="Q389" s="140" t="s">
        <v>1229</v>
      </c>
      <c r="R389">
        <v>0</v>
      </c>
      <c r="S389">
        <v>0</v>
      </c>
      <c r="T389">
        <v>0</v>
      </c>
      <c r="U389">
        <v>0</v>
      </c>
      <c r="V389">
        <v>30783</v>
      </c>
      <c r="W389">
        <v>24688</v>
      </c>
      <c r="X389" s="140">
        <v>16776</v>
      </c>
      <c r="Y389" s="140">
        <v>26695</v>
      </c>
      <c r="Z389" s="140">
        <v>31736</v>
      </c>
      <c r="AA389" s="140">
        <v>32322</v>
      </c>
      <c r="AB389" s="419" t="s">
        <v>2778</v>
      </c>
      <c r="AC389" s="419" t="s">
        <v>2451</v>
      </c>
      <c r="AD389" s="419" t="s">
        <v>2451</v>
      </c>
    </row>
    <row r="390" spans="1:31" x14ac:dyDescent="0.25">
      <c r="A390" s="206" t="s">
        <v>828</v>
      </c>
      <c r="B390" t="s">
        <v>315</v>
      </c>
      <c r="D390" t="s">
        <v>57</v>
      </c>
      <c r="E390" s="140">
        <v>0</v>
      </c>
      <c r="F390" s="140">
        <v>0</v>
      </c>
      <c r="G390" s="140">
        <v>0</v>
      </c>
      <c r="H390" s="140">
        <v>0</v>
      </c>
      <c r="I390" s="140">
        <v>33</v>
      </c>
      <c r="J390" s="140">
        <v>3824</v>
      </c>
      <c r="K390" s="140">
        <v>3586</v>
      </c>
      <c r="L390" s="140">
        <v>3899</v>
      </c>
      <c r="M390" s="140">
        <v>12073</v>
      </c>
      <c r="N390" s="140">
        <v>9413</v>
      </c>
      <c r="O390" s="140" t="s">
        <v>1269</v>
      </c>
      <c r="Q390" s="140" t="s">
        <v>1229</v>
      </c>
      <c r="R390">
        <v>0</v>
      </c>
      <c r="S390">
        <v>0</v>
      </c>
      <c r="T390">
        <v>0</v>
      </c>
      <c r="U390">
        <v>0</v>
      </c>
      <c r="V390">
        <v>33</v>
      </c>
      <c r="W390">
        <v>3824</v>
      </c>
      <c r="X390" s="140">
        <v>3586</v>
      </c>
      <c r="Y390" s="140">
        <v>3899</v>
      </c>
      <c r="Z390" s="140">
        <v>12073</v>
      </c>
      <c r="AA390" s="140">
        <v>9413</v>
      </c>
      <c r="AB390" s="419" t="s">
        <v>2778</v>
      </c>
      <c r="AC390" s="419" t="s">
        <v>2451</v>
      </c>
      <c r="AD390" s="419" t="s">
        <v>2451</v>
      </c>
    </row>
    <row r="391" spans="1:31" x14ac:dyDescent="0.25">
      <c r="A391" s="206" t="s">
        <v>829</v>
      </c>
      <c r="B391" t="s">
        <v>4</v>
      </c>
      <c r="D391" t="s">
        <v>57</v>
      </c>
      <c r="E391" s="140">
        <v>5618000</v>
      </c>
      <c r="F391" s="140">
        <v>6504000</v>
      </c>
      <c r="G391" s="140">
        <v>7044192</v>
      </c>
      <c r="H391" s="140">
        <v>7747050</v>
      </c>
      <c r="I391" s="140">
        <v>8875086</v>
      </c>
      <c r="J391" s="140">
        <v>9083956</v>
      </c>
      <c r="K391" s="140">
        <v>9210433</v>
      </c>
      <c r="L391" s="140">
        <v>9953476</v>
      </c>
      <c r="M391" s="140">
        <v>10756881</v>
      </c>
      <c r="N391" s="140">
        <v>10747737</v>
      </c>
      <c r="O391" s="140" t="s">
        <v>1270</v>
      </c>
      <c r="Q391" s="140" t="s">
        <v>1229</v>
      </c>
      <c r="R391">
        <v>5618000</v>
      </c>
      <c r="S391">
        <v>6504000</v>
      </c>
      <c r="T391">
        <v>7044192</v>
      </c>
      <c r="U391">
        <v>7747050</v>
      </c>
      <c r="V391">
        <v>8875086</v>
      </c>
      <c r="W391">
        <v>9083956</v>
      </c>
      <c r="X391" s="140">
        <v>9210433</v>
      </c>
      <c r="Y391" s="140">
        <v>9953476</v>
      </c>
      <c r="Z391" s="140">
        <v>10756881</v>
      </c>
      <c r="AA391" s="140">
        <v>10747737</v>
      </c>
      <c r="AB391" s="419" t="s">
        <v>2778</v>
      </c>
      <c r="AC391" s="419" t="s">
        <v>2781</v>
      </c>
      <c r="AD391" s="419" t="s">
        <v>2821</v>
      </c>
    </row>
    <row r="392" spans="1:31" x14ac:dyDescent="0.25">
      <c r="A392" s="206" t="s">
        <v>830</v>
      </c>
      <c r="B392" t="s">
        <v>821</v>
      </c>
      <c r="D392" t="s">
        <v>818</v>
      </c>
      <c r="E392" s="140">
        <v>4311</v>
      </c>
      <c r="F392" s="140">
        <v>5151</v>
      </c>
      <c r="G392" s="140">
        <v>5611</v>
      </c>
      <c r="H392" s="140">
        <v>5493</v>
      </c>
      <c r="I392" s="140">
        <v>5792</v>
      </c>
      <c r="J392" s="140">
        <v>5627</v>
      </c>
      <c r="K392" s="140">
        <v>5702</v>
      </c>
      <c r="L392" s="140">
        <v>5934</v>
      </c>
      <c r="M392" s="140">
        <v>6254</v>
      </c>
      <c r="N392" s="140">
        <v>6271</v>
      </c>
      <c r="O392" s="140" t="s">
        <v>1275</v>
      </c>
      <c r="Q392" s="140" t="s">
        <v>2421</v>
      </c>
      <c r="R392">
        <v>4311</v>
      </c>
      <c r="S392">
        <v>5151</v>
      </c>
      <c r="T392">
        <v>5611</v>
      </c>
      <c r="U392">
        <v>5493</v>
      </c>
      <c r="V392">
        <v>5792</v>
      </c>
      <c r="W392">
        <v>5627</v>
      </c>
      <c r="X392" s="140">
        <v>5702</v>
      </c>
      <c r="Y392" s="140">
        <v>5934</v>
      </c>
      <c r="Z392" s="140">
        <v>6254</v>
      </c>
      <c r="AA392" s="140">
        <v>6271</v>
      </c>
      <c r="AB392" s="419" t="s">
        <v>2779</v>
      </c>
      <c r="AC392" s="419" t="s">
        <v>2451</v>
      </c>
      <c r="AD392" s="419" t="s">
        <v>2821</v>
      </c>
    </row>
    <row r="393" spans="1:31" x14ac:dyDescent="0.25">
      <c r="A393" s="206" t="s">
        <v>831</v>
      </c>
      <c r="B393" t="s">
        <v>819</v>
      </c>
      <c r="D393" t="s">
        <v>820</v>
      </c>
      <c r="E393" s="140" t="s">
        <v>73</v>
      </c>
      <c r="F393" s="140">
        <v>19.5</v>
      </c>
      <c r="G393" s="140">
        <v>8.9</v>
      </c>
      <c r="H393" s="140">
        <v>-2.1</v>
      </c>
      <c r="I393" s="140">
        <v>5.4</v>
      </c>
      <c r="J393" s="140">
        <v>-2.8</v>
      </c>
      <c r="K393" s="140">
        <v>1.3</v>
      </c>
      <c r="L393" s="140">
        <v>4.0999999999999996</v>
      </c>
      <c r="M393" s="140">
        <v>5.4</v>
      </c>
      <c r="N393" s="140">
        <v>0.3</v>
      </c>
      <c r="O393" t="s">
        <v>1276</v>
      </c>
      <c r="Q393" t="s">
        <v>1230</v>
      </c>
      <c r="R393" t="s">
        <v>73</v>
      </c>
      <c r="S393">
        <v>19.5</v>
      </c>
      <c r="T393">
        <v>8.9</v>
      </c>
      <c r="U393">
        <v>-2.1</v>
      </c>
      <c r="V393">
        <v>5.4</v>
      </c>
      <c r="W393">
        <v>-2.8</v>
      </c>
      <c r="X393" s="140">
        <v>1.3</v>
      </c>
      <c r="Y393" s="140">
        <v>4.0999999999999996</v>
      </c>
      <c r="Z393" s="140">
        <v>5.4</v>
      </c>
      <c r="AA393" s="140">
        <v>0.3</v>
      </c>
      <c r="AB393" s="419" t="s">
        <v>2780</v>
      </c>
      <c r="AC393" s="419" t="s">
        <v>2451</v>
      </c>
      <c r="AD393" s="419" t="s">
        <v>2821</v>
      </c>
    </row>
    <row r="394" spans="1:31" s="140" customFormat="1" x14ac:dyDescent="0.25">
      <c r="A394" s="327" t="s">
        <v>2389</v>
      </c>
      <c r="B394" s="140" t="s">
        <v>2423</v>
      </c>
      <c r="O394" s="140" t="s">
        <v>2399</v>
      </c>
    </row>
    <row r="395" spans="1:31" s="140" customFormat="1" x14ac:dyDescent="0.25">
      <c r="A395" s="327" t="s">
        <v>2390</v>
      </c>
      <c r="B395" s="140" t="s">
        <v>314</v>
      </c>
      <c r="D395" s="140" t="s">
        <v>57</v>
      </c>
      <c r="J395" s="329">
        <f>J396+J397+J398</f>
        <v>1872812</v>
      </c>
      <c r="K395" s="329">
        <f t="shared" ref="K395:M395" si="0">K396+K397+K398</f>
        <v>2063648</v>
      </c>
      <c r="L395" s="329">
        <f t="shared" si="0"/>
        <v>2214982</v>
      </c>
      <c r="M395" s="329">
        <f t="shared" si="0"/>
        <v>2327399</v>
      </c>
      <c r="N395" s="328">
        <v>2386720</v>
      </c>
      <c r="O395" s="140" t="s">
        <v>1260</v>
      </c>
      <c r="Q395" s="140" t="s">
        <v>1229</v>
      </c>
      <c r="W395" s="329">
        <f>W396+W397+W398</f>
        <v>1872812</v>
      </c>
      <c r="X395" s="329">
        <f t="shared" ref="X395" si="1">X396+X397+X398</f>
        <v>2063648</v>
      </c>
      <c r="Y395" s="329">
        <f t="shared" ref="Y395" si="2">Y396+Y397+Y398</f>
        <v>2214982</v>
      </c>
      <c r="Z395" s="329">
        <f t="shared" ref="Z395" si="3">Z396+Z397+Z398</f>
        <v>2327399</v>
      </c>
      <c r="AA395" s="328">
        <v>2386720</v>
      </c>
      <c r="AB395" s="419" t="s">
        <v>2778</v>
      </c>
      <c r="AC395" s="419" t="s">
        <v>2451</v>
      </c>
      <c r="AD395" s="419" t="s">
        <v>2451</v>
      </c>
      <c r="AE395" s="328"/>
    </row>
    <row r="396" spans="1:31" s="140" customFormat="1" x14ac:dyDescent="0.25">
      <c r="A396" s="327" t="s">
        <v>2384</v>
      </c>
      <c r="B396" s="140" t="s">
        <v>122</v>
      </c>
      <c r="D396" s="140" t="s">
        <v>57</v>
      </c>
      <c r="J396" s="328">
        <v>1800631</v>
      </c>
      <c r="K396" s="328">
        <v>1972599</v>
      </c>
      <c r="L396" s="328">
        <v>2136169</v>
      </c>
      <c r="M396" s="328">
        <v>2261886</v>
      </c>
      <c r="N396" s="328">
        <v>2321641</v>
      </c>
      <c r="O396" s="140" t="s">
        <v>1261</v>
      </c>
      <c r="Q396" s="140" t="s">
        <v>1229</v>
      </c>
      <c r="W396" s="328">
        <v>1800631</v>
      </c>
      <c r="X396" s="328">
        <v>1972599</v>
      </c>
      <c r="Y396" s="328">
        <v>2136169</v>
      </c>
      <c r="Z396" s="328">
        <v>2261886</v>
      </c>
      <c r="AA396" s="328">
        <v>2321641</v>
      </c>
      <c r="AB396" s="419" t="s">
        <v>2778</v>
      </c>
      <c r="AC396" s="419" t="s">
        <v>2451</v>
      </c>
      <c r="AD396" s="419" t="s">
        <v>2451</v>
      </c>
      <c r="AE396" s="328"/>
    </row>
    <row r="397" spans="1:31" s="140" customFormat="1" x14ac:dyDescent="0.25">
      <c r="A397" s="327" t="s">
        <v>2385</v>
      </c>
      <c r="B397" s="140" t="s">
        <v>124</v>
      </c>
      <c r="D397" s="140" t="s">
        <v>57</v>
      </c>
      <c r="J397" s="329">
        <v>1424</v>
      </c>
      <c r="K397" s="329">
        <v>1575</v>
      </c>
      <c r="L397" s="329">
        <v>1804</v>
      </c>
      <c r="M397" s="329">
        <v>1689</v>
      </c>
      <c r="N397" s="328">
        <v>2689</v>
      </c>
      <c r="O397" s="140" t="s">
        <v>1262</v>
      </c>
      <c r="Q397" s="140" t="s">
        <v>1229</v>
      </c>
      <c r="W397" s="329">
        <v>1424</v>
      </c>
      <c r="X397" s="329">
        <v>1575</v>
      </c>
      <c r="Y397" s="329">
        <v>1804</v>
      </c>
      <c r="Z397" s="329">
        <v>1689</v>
      </c>
      <c r="AA397" s="328">
        <v>2689</v>
      </c>
      <c r="AB397" s="419" t="s">
        <v>2778</v>
      </c>
      <c r="AC397" s="419" t="s">
        <v>2451</v>
      </c>
      <c r="AD397" s="419" t="s">
        <v>2451</v>
      </c>
      <c r="AE397" s="328"/>
    </row>
    <row r="398" spans="1:31" s="140" customFormat="1" x14ac:dyDescent="0.25">
      <c r="A398" s="327" t="s">
        <v>2386</v>
      </c>
      <c r="B398" s="140" t="s">
        <v>125</v>
      </c>
      <c r="D398" s="140" t="s">
        <v>57</v>
      </c>
      <c r="J398" s="328">
        <v>70757</v>
      </c>
      <c r="K398" s="328">
        <v>89474</v>
      </c>
      <c r="L398" s="328">
        <v>77009</v>
      </c>
      <c r="M398" s="328">
        <v>63824</v>
      </c>
      <c r="N398" s="328">
        <v>62390</v>
      </c>
      <c r="O398" s="140" t="s">
        <v>1263</v>
      </c>
      <c r="Q398" s="140" t="s">
        <v>1229</v>
      </c>
      <c r="W398" s="328">
        <v>70757</v>
      </c>
      <c r="X398" s="328">
        <v>89474</v>
      </c>
      <c r="Y398" s="328">
        <v>77009</v>
      </c>
      <c r="Z398" s="328">
        <v>63824</v>
      </c>
      <c r="AA398" s="328">
        <v>62390</v>
      </c>
      <c r="AB398" s="419" t="s">
        <v>2778</v>
      </c>
      <c r="AC398" s="419" t="s">
        <v>2451</v>
      </c>
      <c r="AD398" s="419" t="s">
        <v>2451</v>
      </c>
      <c r="AE398" s="328"/>
    </row>
    <row r="399" spans="1:31" s="140" customFormat="1" x14ac:dyDescent="0.25">
      <c r="A399" s="327" t="s">
        <v>2391</v>
      </c>
      <c r="B399" s="140" t="s">
        <v>11</v>
      </c>
      <c r="D399" s="140" t="s">
        <v>57</v>
      </c>
      <c r="J399" s="328">
        <f>J400+J401+J402</f>
        <v>930691</v>
      </c>
      <c r="K399" s="328">
        <f t="shared" ref="K399:M399" si="4">K400+K401+K402</f>
        <v>975156</v>
      </c>
      <c r="L399" s="328">
        <f t="shared" si="4"/>
        <v>1022426</v>
      </c>
      <c r="M399" s="328">
        <f t="shared" si="4"/>
        <v>1042856</v>
      </c>
      <c r="N399" s="328">
        <v>1048872</v>
      </c>
      <c r="O399" s="140" t="s">
        <v>1264</v>
      </c>
      <c r="Q399" s="140" t="s">
        <v>1229</v>
      </c>
      <c r="W399" s="328">
        <f>W400+W401+W402</f>
        <v>930691</v>
      </c>
      <c r="X399" s="328">
        <f t="shared" ref="X399" si="5">X400+X401+X402</f>
        <v>975156</v>
      </c>
      <c r="Y399" s="328">
        <f t="shared" ref="Y399" si="6">Y400+Y401+Y402</f>
        <v>1022426</v>
      </c>
      <c r="Z399" s="328">
        <f t="shared" ref="Z399" si="7">Z400+Z401+Z402</f>
        <v>1042856</v>
      </c>
      <c r="AA399" s="328">
        <v>1048872</v>
      </c>
      <c r="AB399" s="419" t="s">
        <v>2778</v>
      </c>
      <c r="AC399" s="419" t="s">
        <v>2451</v>
      </c>
      <c r="AD399" s="419" t="s">
        <v>2451</v>
      </c>
      <c r="AE399" s="328"/>
    </row>
    <row r="400" spans="1:31" s="140" customFormat="1" x14ac:dyDescent="0.25">
      <c r="A400" s="327" t="s">
        <v>2387</v>
      </c>
      <c r="B400" s="140" t="s">
        <v>815</v>
      </c>
      <c r="D400" s="140" t="s">
        <v>57</v>
      </c>
      <c r="J400" s="328">
        <v>930691</v>
      </c>
      <c r="K400" s="328">
        <v>881412</v>
      </c>
      <c r="L400" s="328">
        <v>903494</v>
      </c>
      <c r="M400" s="328">
        <v>831119</v>
      </c>
      <c r="N400" s="328">
        <v>964126</v>
      </c>
      <c r="O400" s="140" t="s">
        <v>1272</v>
      </c>
      <c r="Q400" s="140" t="s">
        <v>1229</v>
      </c>
      <c r="W400" s="328">
        <v>930691</v>
      </c>
      <c r="X400" s="328">
        <v>881412</v>
      </c>
      <c r="Y400" s="328">
        <v>903494</v>
      </c>
      <c r="Z400" s="328">
        <v>831119</v>
      </c>
      <c r="AA400" s="328">
        <v>964126</v>
      </c>
      <c r="AB400" s="419" t="s">
        <v>2778</v>
      </c>
      <c r="AC400" s="419" t="s">
        <v>2451</v>
      </c>
      <c r="AD400" s="419" t="s">
        <v>2451</v>
      </c>
      <c r="AE400" s="328"/>
    </row>
    <row r="401" spans="1:31" s="140" customFormat="1" x14ac:dyDescent="0.25">
      <c r="A401" s="327" t="s">
        <v>2388</v>
      </c>
      <c r="B401" s="140" t="s">
        <v>816</v>
      </c>
      <c r="D401" s="140" t="s">
        <v>57</v>
      </c>
      <c r="J401" s="328">
        <v>0</v>
      </c>
      <c r="K401" s="328">
        <v>93744</v>
      </c>
      <c r="L401" s="328">
        <v>118932</v>
      </c>
      <c r="M401" s="328">
        <v>211737</v>
      </c>
      <c r="N401" s="328">
        <v>84746</v>
      </c>
      <c r="O401" s="140" t="s">
        <v>1273</v>
      </c>
      <c r="Q401" s="140" t="s">
        <v>1229</v>
      </c>
      <c r="W401" s="328">
        <v>0</v>
      </c>
      <c r="X401" s="328">
        <v>93744</v>
      </c>
      <c r="Y401" s="328">
        <v>118932</v>
      </c>
      <c r="Z401" s="328">
        <v>211737</v>
      </c>
      <c r="AA401" s="328">
        <v>84746</v>
      </c>
      <c r="AB401" s="419" t="s">
        <v>2778</v>
      </c>
      <c r="AC401" s="419" t="s">
        <v>2451</v>
      </c>
      <c r="AD401" s="419" t="s">
        <v>2451</v>
      </c>
      <c r="AE401" s="328"/>
    </row>
    <row r="402" spans="1:31" s="140" customFormat="1" x14ac:dyDescent="0.25">
      <c r="A402" s="327" t="s">
        <v>837</v>
      </c>
      <c r="B402" s="140" t="s">
        <v>817</v>
      </c>
      <c r="D402" s="140" t="s">
        <v>57</v>
      </c>
      <c r="J402" s="328">
        <v>0</v>
      </c>
      <c r="K402" s="328">
        <v>0</v>
      </c>
      <c r="L402" s="328">
        <v>0</v>
      </c>
      <c r="M402" s="328">
        <v>0</v>
      </c>
      <c r="N402" s="328">
        <v>0</v>
      </c>
      <c r="O402" s="140" t="s">
        <v>1274</v>
      </c>
      <c r="Q402" s="140" t="s">
        <v>1229</v>
      </c>
      <c r="W402" s="328">
        <v>0</v>
      </c>
      <c r="X402" s="328">
        <v>0</v>
      </c>
      <c r="Y402" s="328">
        <v>0</v>
      </c>
      <c r="Z402" s="328">
        <v>0</v>
      </c>
      <c r="AA402" s="328">
        <v>0</v>
      </c>
      <c r="AB402" s="419" t="s">
        <v>2778</v>
      </c>
      <c r="AC402" s="419" t="s">
        <v>2451</v>
      </c>
      <c r="AD402" s="419" t="s">
        <v>2451</v>
      </c>
      <c r="AE402" s="328"/>
    </row>
    <row r="403" spans="1:31" s="140" customFormat="1" x14ac:dyDescent="0.25">
      <c r="A403" s="327" t="s">
        <v>2392</v>
      </c>
      <c r="B403" s="140" t="s">
        <v>123</v>
      </c>
      <c r="D403" s="140" t="s">
        <v>57</v>
      </c>
      <c r="J403" s="328">
        <v>194562</v>
      </c>
      <c r="K403" s="328">
        <v>86229</v>
      </c>
      <c r="L403" s="328">
        <v>86275</v>
      </c>
      <c r="M403" s="328">
        <v>68797</v>
      </c>
      <c r="N403" s="328">
        <v>82181</v>
      </c>
      <c r="O403" s="140" t="s">
        <v>1265</v>
      </c>
      <c r="Q403" s="140" t="s">
        <v>1229</v>
      </c>
      <c r="W403" s="328">
        <v>194562</v>
      </c>
      <c r="X403" s="328">
        <v>86229</v>
      </c>
      <c r="Y403" s="328">
        <v>86275</v>
      </c>
      <c r="Z403" s="328">
        <v>68797</v>
      </c>
      <c r="AA403" s="328">
        <v>82181</v>
      </c>
      <c r="AB403" s="419" t="s">
        <v>2778</v>
      </c>
      <c r="AC403" s="419" t="s">
        <v>2451</v>
      </c>
      <c r="AD403" s="419" t="s">
        <v>2451</v>
      </c>
      <c r="AE403" s="328"/>
    </row>
    <row r="404" spans="1:31" s="140" customFormat="1" x14ac:dyDescent="0.25">
      <c r="A404" s="327" t="s">
        <v>2393</v>
      </c>
      <c r="B404" s="140" t="s">
        <v>126</v>
      </c>
      <c r="D404" s="140" t="s">
        <v>57</v>
      </c>
      <c r="J404" s="328">
        <v>6547</v>
      </c>
      <c r="K404" s="328">
        <v>6117</v>
      </c>
      <c r="L404" s="328">
        <v>6405</v>
      </c>
      <c r="M404" s="328">
        <v>6327</v>
      </c>
      <c r="N404" s="328">
        <v>6080</v>
      </c>
      <c r="O404" s="140" t="s">
        <v>1266</v>
      </c>
      <c r="Q404" s="140" t="s">
        <v>1229</v>
      </c>
      <c r="W404" s="328">
        <v>6547</v>
      </c>
      <c r="X404" s="328">
        <v>6117</v>
      </c>
      <c r="Y404" s="328">
        <v>6405</v>
      </c>
      <c r="Z404" s="328">
        <v>6327</v>
      </c>
      <c r="AA404" s="328">
        <v>6080</v>
      </c>
      <c r="AB404" s="419" t="s">
        <v>2778</v>
      </c>
      <c r="AC404" s="419" t="s">
        <v>2451</v>
      </c>
      <c r="AD404" s="419" t="s">
        <v>2451</v>
      </c>
      <c r="AE404" s="328"/>
    </row>
    <row r="405" spans="1:31" s="140" customFormat="1" x14ac:dyDescent="0.25">
      <c r="A405" s="327" t="s">
        <v>2394</v>
      </c>
      <c r="B405" s="140" t="s">
        <v>93</v>
      </c>
      <c r="D405" s="140" t="s">
        <v>57</v>
      </c>
      <c r="J405" s="328">
        <v>14971</v>
      </c>
      <c r="K405" s="328">
        <v>15824</v>
      </c>
      <c r="L405" s="328">
        <v>17661</v>
      </c>
      <c r="M405" s="328">
        <v>19579</v>
      </c>
      <c r="N405" s="328">
        <v>18267</v>
      </c>
      <c r="O405" s="140" t="s">
        <v>1267</v>
      </c>
      <c r="Q405" s="140" t="s">
        <v>1229</v>
      </c>
      <c r="W405" s="328">
        <v>14971</v>
      </c>
      <c r="X405" s="328">
        <v>15824</v>
      </c>
      <c r="Y405" s="328">
        <v>17661</v>
      </c>
      <c r="Z405" s="328">
        <v>19579</v>
      </c>
      <c r="AA405" s="328">
        <v>18267</v>
      </c>
      <c r="AB405" s="419" t="s">
        <v>2778</v>
      </c>
      <c r="AC405" s="419" t="s">
        <v>2451</v>
      </c>
      <c r="AD405" s="419" t="s">
        <v>2451</v>
      </c>
      <c r="AE405" s="328"/>
    </row>
    <row r="406" spans="1:31" s="140" customFormat="1" x14ac:dyDescent="0.25">
      <c r="A406" s="327" t="s">
        <v>2395</v>
      </c>
      <c r="B406" s="140" t="s">
        <v>94</v>
      </c>
      <c r="D406" s="140" t="s">
        <v>57</v>
      </c>
      <c r="J406" s="328">
        <v>133</v>
      </c>
      <c r="K406" s="328">
        <v>0</v>
      </c>
      <c r="L406" s="328">
        <v>0</v>
      </c>
      <c r="M406" s="328">
        <v>0</v>
      </c>
      <c r="N406" s="328">
        <v>0</v>
      </c>
      <c r="O406" s="140" t="s">
        <v>1268</v>
      </c>
      <c r="Q406" s="140" t="s">
        <v>1229</v>
      </c>
      <c r="W406" s="328">
        <v>133</v>
      </c>
      <c r="X406" s="328">
        <v>0</v>
      </c>
      <c r="Y406" s="328">
        <v>0</v>
      </c>
      <c r="Z406" s="328">
        <v>0</v>
      </c>
      <c r="AA406" s="328">
        <v>0</v>
      </c>
      <c r="AB406" s="419" t="s">
        <v>2778</v>
      </c>
      <c r="AC406" s="419" t="s">
        <v>2451</v>
      </c>
      <c r="AD406" s="419" t="s">
        <v>2451</v>
      </c>
      <c r="AE406" s="328"/>
    </row>
    <row r="407" spans="1:31" s="140" customFormat="1" x14ac:dyDescent="0.25">
      <c r="A407" s="327" t="s">
        <v>2396</v>
      </c>
      <c r="B407" s="140" t="s">
        <v>2400</v>
      </c>
      <c r="D407" s="140" t="s">
        <v>57</v>
      </c>
      <c r="J407" s="328">
        <v>0</v>
      </c>
      <c r="K407" s="328">
        <v>11</v>
      </c>
      <c r="L407" s="328">
        <v>16</v>
      </c>
      <c r="M407" s="328">
        <v>19</v>
      </c>
      <c r="N407" s="328">
        <v>19</v>
      </c>
      <c r="O407" s="140" t="s">
        <v>2401</v>
      </c>
      <c r="Q407" s="140" t="s">
        <v>1229</v>
      </c>
      <c r="W407" s="328">
        <v>0</v>
      </c>
      <c r="X407" s="328">
        <v>11</v>
      </c>
      <c r="Y407" s="328">
        <v>16</v>
      </c>
      <c r="Z407" s="328">
        <v>19</v>
      </c>
      <c r="AA407" s="328">
        <v>19</v>
      </c>
      <c r="AB407" s="419" t="s">
        <v>2778</v>
      </c>
      <c r="AC407" s="419" t="s">
        <v>2451</v>
      </c>
      <c r="AD407" s="419" t="s">
        <v>2451</v>
      </c>
      <c r="AE407" s="328"/>
    </row>
    <row r="408" spans="1:31" s="140" customFormat="1" x14ac:dyDescent="0.25">
      <c r="A408" s="327" t="s">
        <v>2397</v>
      </c>
      <c r="B408" s="140" t="s">
        <v>4</v>
      </c>
      <c r="D408" s="140" t="s">
        <v>57</v>
      </c>
      <c r="J408" s="328">
        <f>J395+J399+J403+J404+J405+J406+J407</f>
        <v>3019716</v>
      </c>
      <c r="K408" s="328">
        <f>K395+K399+K403+K404+K405+K406+K407</f>
        <v>3146985</v>
      </c>
      <c r="L408" s="328">
        <f>L395+L399+L403+L404+L405+L406+L407</f>
        <v>3347765</v>
      </c>
      <c r="M408" s="328">
        <f>M395+M399+M403+M404+M405+M406+M407</f>
        <v>3464977</v>
      </c>
      <c r="N408" s="328">
        <f>N395+N399+N403+N404+N405+N406+N407</f>
        <v>3542139</v>
      </c>
      <c r="O408" s="140" t="s">
        <v>1270</v>
      </c>
      <c r="Q408" s="140" t="s">
        <v>1229</v>
      </c>
      <c r="W408" s="328">
        <f>W395+W399+W403+W404+W405+W406+W407</f>
        <v>3019716</v>
      </c>
      <c r="X408" s="328">
        <f>X395+X399+X403+X404+X405+X406+X407</f>
        <v>3146985</v>
      </c>
      <c r="Y408" s="328">
        <f>Y395+Y399+Y403+Y404+Y405+Y406+Y407</f>
        <v>3347765</v>
      </c>
      <c r="Z408" s="328">
        <f>Z395+Z399+Z403+Z404+Z405+Z406+Z407</f>
        <v>3464977</v>
      </c>
      <c r="AA408" s="328">
        <f>AA395+AA399+AA403+AA404+AA405+AA406+AA407</f>
        <v>3542139</v>
      </c>
      <c r="AB408" s="419" t="s">
        <v>2778</v>
      </c>
      <c r="AC408" s="419" t="s">
        <v>2781</v>
      </c>
      <c r="AD408" s="419" t="s">
        <v>2451</v>
      </c>
      <c r="AE408" s="328"/>
    </row>
    <row r="409" spans="1:31" s="140" customFormat="1" x14ac:dyDescent="0.25">
      <c r="A409" s="327" t="s">
        <v>2402</v>
      </c>
      <c r="B409" s="140" t="s">
        <v>2403</v>
      </c>
      <c r="D409" s="140" t="s">
        <v>818</v>
      </c>
      <c r="J409" s="328">
        <v>6278</v>
      </c>
      <c r="K409" s="328">
        <v>5817</v>
      </c>
      <c r="L409" s="328">
        <v>6000</v>
      </c>
      <c r="M409" s="328">
        <v>6405</v>
      </c>
      <c r="N409" s="328">
        <v>7288</v>
      </c>
      <c r="O409" s="140" t="s">
        <v>2404</v>
      </c>
      <c r="Q409" s="140" t="s">
        <v>2421</v>
      </c>
      <c r="W409" s="328">
        <v>6278</v>
      </c>
      <c r="X409" s="328">
        <v>5817</v>
      </c>
      <c r="Y409" s="328">
        <v>6000</v>
      </c>
      <c r="Z409" s="328">
        <v>6405</v>
      </c>
      <c r="AA409" s="328">
        <v>7288</v>
      </c>
      <c r="AB409" s="419" t="s">
        <v>2779</v>
      </c>
      <c r="AC409" s="419" t="s">
        <v>2451</v>
      </c>
      <c r="AD409" s="419" t="s">
        <v>2451</v>
      </c>
      <c r="AE409" s="328"/>
    </row>
    <row r="410" spans="1:31" s="140" customFormat="1" x14ac:dyDescent="0.25">
      <c r="A410" s="327" t="s">
        <v>2398</v>
      </c>
      <c r="B410" s="140" t="s">
        <v>819</v>
      </c>
      <c r="D410" s="140" t="s">
        <v>820</v>
      </c>
      <c r="J410" s="328" t="s">
        <v>73</v>
      </c>
      <c r="K410" s="328">
        <v>-7.3</v>
      </c>
      <c r="L410" s="328">
        <v>3.1</v>
      </c>
      <c r="M410" s="328">
        <v>6.7</v>
      </c>
      <c r="N410" s="328">
        <v>13.8</v>
      </c>
      <c r="O410" s="140" t="s">
        <v>1276</v>
      </c>
      <c r="Q410" s="140" t="s">
        <v>1230</v>
      </c>
      <c r="W410" s="328" t="s">
        <v>73</v>
      </c>
      <c r="X410" s="328">
        <v>-7.3</v>
      </c>
      <c r="Y410" s="328">
        <v>3.1</v>
      </c>
      <c r="Z410" s="328">
        <v>6.7</v>
      </c>
      <c r="AA410" s="328">
        <v>13.8</v>
      </c>
      <c r="AB410" s="419" t="s">
        <v>2780</v>
      </c>
      <c r="AC410" s="419" t="s">
        <v>2451</v>
      </c>
      <c r="AD410" s="419" t="s">
        <v>2451</v>
      </c>
      <c r="AE410" s="328"/>
    </row>
    <row r="411" spans="1:31" x14ac:dyDescent="0.25">
      <c r="A411" s="206" t="s">
        <v>838</v>
      </c>
      <c r="B411" t="s">
        <v>852</v>
      </c>
      <c r="O411" t="s">
        <v>1287</v>
      </c>
    </row>
    <row r="412" spans="1:31" x14ac:dyDescent="0.25">
      <c r="A412" s="206" t="s">
        <v>839</v>
      </c>
      <c r="B412" t="s">
        <v>296</v>
      </c>
      <c r="D412" t="s">
        <v>57</v>
      </c>
      <c r="E412" s="140">
        <v>2354000</v>
      </c>
      <c r="F412" s="140">
        <v>2440000</v>
      </c>
      <c r="G412" s="140">
        <v>2716603</v>
      </c>
      <c r="H412" s="140">
        <v>2807496</v>
      </c>
      <c r="I412" s="140">
        <v>3130117</v>
      </c>
      <c r="J412" s="140">
        <v>3066154</v>
      </c>
      <c r="K412" s="140">
        <v>3154215</v>
      </c>
      <c r="L412" s="140">
        <v>3325659</v>
      </c>
      <c r="M412" s="140">
        <v>3664374</v>
      </c>
      <c r="N412" s="140">
        <v>3747637</v>
      </c>
      <c r="O412" t="s">
        <v>1277</v>
      </c>
      <c r="Q412" s="140" t="s">
        <v>1229</v>
      </c>
      <c r="R412">
        <v>2354000</v>
      </c>
      <c r="S412">
        <v>2440000</v>
      </c>
      <c r="T412">
        <v>2716603</v>
      </c>
      <c r="U412">
        <v>2807496</v>
      </c>
      <c r="V412">
        <v>3130117</v>
      </c>
      <c r="W412">
        <v>3066154</v>
      </c>
      <c r="X412" s="140">
        <v>3154215</v>
      </c>
      <c r="Y412" s="140">
        <v>3325659</v>
      </c>
      <c r="Z412" s="140">
        <v>3664374</v>
      </c>
      <c r="AA412" s="140">
        <v>3747637</v>
      </c>
      <c r="AB412" s="419" t="s">
        <v>2778</v>
      </c>
      <c r="AC412" s="419" t="s">
        <v>2451</v>
      </c>
      <c r="AD412" s="419" t="s">
        <v>2451</v>
      </c>
    </row>
    <row r="413" spans="1:31" x14ac:dyDescent="0.25">
      <c r="A413" s="206" t="s">
        <v>841</v>
      </c>
      <c r="B413" t="s">
        <v>274</v>
      </c>
      <c r="D413" t="s">
        <v>57</v>
      </c>
      <c r="E413" s="140">
        <v>774000</v>
      </c>
      <c r="F413" s="140">
        <v>822000</v>
      </c>
      <c r="G413" s="140">
        <v>872145</v>
      </c>
      <c r="H413" s="140">
        <v>944285</v>
      </c>
      <c r="I413" s="140">
        <v>1005718</v>
      </c>
      <c r="J413" s="140">
        <v>900962</v>
      </c>
      <c r="K413" s="140">
        <v>914166</v>
      </c>
      <c r="L413" s="140">
        <v>1003416</v>
      </c>
      <c r="M413" s="140">
        <v>1129769</v>
      </c>
      <c r="N413" s="140">
        <v>959241</v>
      </c>
      <c r="O413" t="s">
        <v>1278</v>
      </c>
      <c r="Q413" s="140" t="s">
        <v>1229</v>
      </c>
      <c r="R413">
        <v>774000</v>
      </c>
      <c r="S413">
        <v>822000</v>
      </c>
      <c r="T413">
        <v>872145</v>
      </c>
      <c r="U413">
        <v>944285</v>
      </c>
      <c r="V413">
        <v>1005718</v>
      </c>
      <c r="W413">
        <v>900962</v>
      </c>
      <c r="X413" s="140">
        <v>914166</v>
      </c>
      <c r="Y413" s="140">
        <v>1003416</v>
      </c>
      <c r="Z413" s="140">
        <v>1129769</v>
      </c>
      <c r="AA413" s="140">
        <v>959241</v>
      </c>
      <c r="AB413" s="419" t="s">
        <v>2778</v>
      </c>
      <c r="AC413" s="419" t="s">
        <v>2451</v>
      </c>
      <c r="AD413" s="419" t="s">
        <v>2451</v>
      </c>
    </row>
    <row r="414" spans="1:31" x14ac:dyDescent="0.25">
      <c r="A414" s="206" t="s">
        <v>842</v>
      </c>
      <c r="B414" t="s">
        <v>275</v>
      </c>
      <c r="D414" t="s">
        <v>57</v>
      </c>
      <c r="E414" s="140">
        <v>0</v>
      </c>
      <c r="F414" s="140">
        <v>0</v>
      </c>
      <c r="G414" s="140">
        <v>0</v>
      </c>
      <c r="H414" s="140">
        <v>0</v>
      </c>
      <c r="I414" s="140">
        <v>33</v>
      </c>
      <c r="J414" s="140">
        <v>3824</v>
      </c>
      <c r="K414" s="140">
        <v>3586</v>
      </c>
      <c r="L414" s="140">
        <v>3899</v>
      </c>
      <c r="M414" s="140">
        <v>12073</v>
      </c>
      <c r="N414" s="140">
        <v>9413</v>
      </c>
      <c r="O414" t="s">
        <v>1279</v>
      </c>
      <c r="Q414" s="140" t="s">
        <v>1229</v>
      </c>
      <c r="R414">
        <v>0</v>
      </c>
      <c r="S414">
        <v>0</v>
      </c>
      <c r="T414">
        <v>0</v>
      </c>
      <c r="U414">
        <v>0</v>
      </c>
      <c r="V414">
        <v>33</v>
      </c>
      <c r="W414">
        <v>3824</v>
      </c>
      <c r="X414" s="140">
        <v>3586</v>
      </c>
      <c r="Y414" s="140">
        <v>3899</v>
      </c>
      <c r="Z414" s="140">
        <v>12073</v>
      </c>
      <c r="AA414" s="140">
        <v>9413</v>
      </c>
      <c r="AB414" s="419" t="s">
        <v>2778</v>
      </c>
      <c r="AC414" s="419" t="s">
        <v>2451</v>
      </c>
      <c r="AD414" s="419" t="s">
        <v>2451</v>
      </c>
    </row>
    <row r="415" spans="1:31" x14ac:dyDescent="0.25">
      <c r="A415" s="206" t="s">
        <v>843</v>
      </c>
      <c r="B415" t="s">
        <v>276</v>
      </c>
      <c r="D415" t="s">
        <v>57</v>
      </c>
      <c r="E415" s="140">
        <v>1580000</v>
      </c>
      <c r="F415" s="140">
        <v>1618000</v>
      </c>
      <c r="G415" s="140">
        <v>1844458</v>
      </c>
      <c r="H415" s="140">
        <v>1863211</v>
      </c>
      <c r="I415" s="140">
        <v>2124366</v>
      </c>
      <c r="J415" s="140">
        <v>2161367</v>
      </c>
      <c r="K415" s="140">
        <v>2130842</v>
      </c>
      <c r="L415" s="140">
        <v>1728421</v>
      </c>
      <c r="M415" s="140">
        <v>1427556</v>
      </c>
      <c r="N415" s="140">
        <v>1824246</v>
      </c>
      <c r="O415" t="s">
        <v>1280</v>
      </c>
      <c r="Q415" s="140" t="s">
        <v>1229</v>
      </c>
      <c r="R415">
        <v>1580000</v>
      </c>
      <c r="S415">
        <v>1618000</v>
      </c>
      <c r="T415">
        <v>1844458</v>
      </c>
      <c r="U415">
        <v>1863211</v>
      </c>
      <c r="V415">
        <v>2124366</v>
      </c>
      <c r="W415">
        <v>2161367</v>
      </c>
      <c r="X415" s="140">
        <v>2130842</v>
      </c>
      <c r="Y415" s="140">
        <v>1728421</v>
      </c>
      <c r="Z415" s="140">
        <v>1427556</v>
      </c>
      <c r="AA415" s="140">
        <v>1824246</v>
      </c>
      <c r="AB415" s="419" t="s">
        <v>2778</v>
      </c>
      <c r="AC415" s="419" t="s">
        <v>2781</v>
      </c>
      <c r="AD415" s="419" t="s">
        <v>2451</v>
      </c>
    </row>
    <row r="416" spans="1:31" x14ac:dyDescent="0.25">
      <c r="A416" s="206" t="s">
        <v>844</v>
      </c>
      <c r="B416" t="s">
        <v>277</v>
      </c>
      <c r="D416" t="s">
        <v>57</v>
      </c>
      <c r="E416" s="140">
        <v>0</v>
      </c>
      <c r="F416" s="140">
        <v>0</v>
      </c>
      <c r="G416" s="140">
        <v>0</v>
      </c>
      <c r="H416" s="140">
        <v>0</v>
      </c>
      <c r="I416" s="140">
        <v>0</v>
      </c>
      <c r="J416" s="140">
        <v>0</v>
      </c>
      <c r="K416" s="140">
        <v>105620</v>
      </c>
      <c r="L416" s="140">
        <v>589923</v>
      </c>
      <c r="M416" s="140">
        <v>824778</v>
      </c>
      <c r="N416" s="140">
        <v>701352</v>
      </c>
      <c r="O416" t="s">
        <v>1281</v>
      </c>
      <c r="Q416" s="140" t="s">
        <v>1229</v>
      </c>
      <c r="R416">
        <v>0</v>
      </c>
      <c r="S416">
        <v>0</v>
      </c>
      <c r="T416">
        <v>0</v>
      </c>
      <c r="U416">
        <v>0</v>
      </c>
      <c r="V416">
        <v>0</v>
      </c>
      <c r="W416">
        <v>0</v>
      </c>
      <c r="X416" s="140">
        <v>105620</v>
      </c>
      <c r="Y416" s="140">
        <v>589923</v>
      </c>
      <c r="Z416" s="140">
        <v>824778</v>
      </c>
      <c r="AA416" s="140">
        <v>701352</v>
      </c>
      <c r="AB416" s="419" t="s">
        <v>2778</v>
      </c>
      <c r="AC416" s="419" t="s">
        <v>2781</v>
      </c>
      <c r="AD416" s="419" t="s">
        <v>2451</v>
      </c>
    </row>
    <row r="417" spans="1:31" x14ac:dyDescent="0.25">
      <c r="A417" s="206" t="s">
        <v>845</v>
      </c>
      <c r="B417" t="s">
        <v>1019</v>
      </c>
      <c r="D417" t="s">
        <v>57</v>
      </c>
      <c r="E417" s="140">
        <v>0</v>
      </c>
      <c r="F417" s="140">
        <v>0</v>
      </c>
      <c r="G417" s="140">
        <v>0</v>
      </c>
      <c r="H417" s="140">
        <v>0</v>
      </c>
      <c r="I417" s="140">
        <v>0</v>
      </c>
      <c r="J417" s="140">
        <v>0</v>
      </c>
      <c r="K417" s="140">
        <v>0</v>
      </c>
      <c r="L417" s="140">
        <v>0</v>
      </c>
      <c r="M417" s="140">
        <v>270198</v>
      </c>
      <c r="N417" s="140">
        <v>253385</v>
      </c>
      <c r="O417" t="s">
        <v>1288</v>
      </c>
      <c r="Q417" s="140" t="s">
        <v>1229</v>
      </c>
      <c r="R417">
        <v>0</v>
      </c>
      <c r="S417">
        <v>0</v>
      </c>
      <c r="T417">
        <v>0</v>
      </c>
      <c r="U417">
        <v>0</v>
      </c>
      <c r="V417">
        <v>0</v>
      </c>
      <c r="W417">
        <v>0</v>
      </c>
      <c r="X417" s="140">
        <v>0</v>
      </c>
      <c r="Y417" s="140">
        <v>0</v>
      </c>
      <c r="Z417" s="140">
        <v>270198</v>
      </c>
      <c r="AA417" s="140">
        <v>253385</v>
      </c>
      <c r="AB417" s="419" t="s">
        <v>2778</v>
      </c>
      <c r="AC417" s="419" t="s">
        <v>2781</v>
      </c>
      <c r="AD417" s="419" t="s">
        <v>2451</v>
      </c>
    </row>
    <row r="418" spans="1:31" x14ac:dyDescent="0.25">
      <c r="A418" s="206" t="s">
        <v>840</v>
      </c>
      <c r="B418" t="s">
        <v>337</v>
      </c>
      <c r="D418" t="s">
        <v>57</v>
      </c>
      <c r="E418" s="140">
        <v>641000</v>
      </c>
      <c r="F418" s="140">
        <v>793000</v>
      </c>
      <c r="G418" s="140">
        <v>840077</v>
      </c>
      <c r="H418" s="140">
        <v>709690</v>
      </c>
      <c r="I418" s="140">
        <v>1678829</v>
      </c>
      <c r="J418" s="140">
        <v>1773696</v>
      </c>
      <c r="K418" s="140">
        <v>1628330</v>
      </c>
      <c r="L418" s="140">
        <v>1744709</v>
      </c>
      <c r="M418" s="140">
        <v>1949157</v>
      </c>
      <c r="N418" s="140">
        <v>2126380</v>
      </c>
      <c r="O418" t="s">
        <v>1282</v>
      </c>
      <c r="Q418" s="140" t="s">
        <v>1229</v>
      </c>
      <c r="R418">
        <v>641000</v>
      </c>
      <c r="S418">
        <v>793000</v>
      </c>
      <c r="T418">
        <v>840077</v>
      </c>
      <c r="U418">
        <v>709690</v>
      </c>
      <c r="V418">
        <v>1678829</v>
      </c>
      <c r="W418">
        <v>1773696</v>
      </c>
      <c r="X418" s="140">
        <v>1628330</v>
      </c>
      <c r="Y418" s="140">
        <v>1744709</v>
      </c>
      <c r="Z418" s="140">
        <v>1949157</v>
      </c>
      <c r="AA418" s="140">
        <v>2126380</v>
      </c>
      <c r="AB418" s="419" t="s">
        <v>2778</v>
      </c>
      <c r="AC418" s="419" t="s">
        <v>2451</v>
      </c>
      <c r="AD418" s="419" t="s">
        <v>2451</v>
      </c>
    </row>
    <row r="419" spans="1:31" x14ac:dyDescent="0.25">
      <c r="A419" s="206" t="s">
        <v>846</v>
      </c>
      <c r="B419" t="s">
        <v>278</v>
      </c>
      <c r="D419" t="s">
        <v>57</v>
      </c>
      <c r="E419" s="140">
        <v>641000</v>
      </c>
      <c r="F419" s="140">
        <v>793000</v>
      </c>
      <c r="G419" s="140">
        <v>840077</v>
      </c>
      <c r="H419" s="140">
        <v>709690</v>
      </c>
      <c r="I419" s="140">
        <v>1245800</v>
      </c>
      <c r="J419" s="140">
        <v>1345984</v>
      </c>
      <c r="K419" s="140">
        <v>1235669</v>
      </c>
      <c r="L419" s="140">
        <v>1301761</v>
      </c>
      <c r="M419" s="140">
        <v>1431370</v>
      </c>
      <c r="N419" s="140">
        <v>1608573</v>
      </c>
      <c r="O419" t="s">
        <v>1283</v>
      </c>
      <c r="Q419" s="140" t="s">
        <v>1229</v>
      </c>
      <c r="R419">
        <v>641000</v>
      </c>
      <c r="S419">
        <v>793000</v>
      </c>
      <c r="T419">
        <v>840077</v>
      </c>
      <c r="U419">
        <v>709690</v>
      </c>
      <c r="V419">
        <v>1245800</v>
      </c>
      <c r="W419">
        <v>1345984</v>
      </c>
      <c r="X419" s="140">
        <v>1235669</v>
      </c>
      <c r="Y419" s="140">
        <v>1301761</v>
      </c>
      <c r="Z419" s="140">
        <v>1431370</v>
      </c>
      <c r="AA419" s="140">
        <v>1608573</v>
      </c>
      <c r="AB419" s="419" t="s">
        <v>2778</v>
      </c>
      <c r="AC419" s="419" t="s">
        <v>2451</v>
      </c>
      <c r="AD419" s="419" t="s">
        <v>2451</v>
      </c>
    </row>
    <row r="420" spans="1:31" x14ac:dyDescent="0.25">
      <c r="A420" s="206" t="s">
        <v>847</v>
      </c>
      <c r="B420" t="s">
        <v>851</v>
      </c>
      <c r="D420" t="s">
        <v>57</v>
      </c>
      <c r="E420" s="140" t="s">
        <v>73</v>
      </c>
      <c r="F420" s="140" t="s">
        <v>73</v>
      </c>
      <c r="G420" s="140" t="s">
        <v>73</v>
      </c>
      <c r="H420" s="140" t="s">
        <v>73</v>
      </c>
      <c r="I420" s="140">
        <v>433029</v>
      </c>
      <c r="J420" s="140">
        <v>427713</v>
      </c>
      <c r="K420" s="140">
        <v>392660</v>
      </c>
      <c r="L420" s="140">
        <v>442948</v>
      </c>
      <c r="M420" s="140">
        <v>517787</v>
      </c>
      <c r="N420" s="140">
        <v>517807</v>
      </c>
      <c r="O420" t="s">
        <v>1289</v>
      </c>
      <c r="Q420" s="140" t="s">
        <v>1229</v>
      </c>
      <c r="R420" t="s">
        <v>73</v>
      </c>
      <c r="S420" t="s">
        <v>73</v>
      </c>
      <c r="T420" t="s">
        <v>73</v>
      </c>
      <c r="U420" t="s">
        <v>73</v>
      </c>
      <c r="V420">
        <v>433029</v>
      </c>
      <c r="W420">
        <v>427713</v>
      </c>
      <c r="X420" s="140">
        <v>392660</v>
      </c>
      <c r="Y420" s="140">
        <v>442948</v>
      </c>
      <c r="Z420" s="140">
        <v>517787</v>
      </c>
      <c r="AA420" s="140">
        <v>517807</v>
      </c>
      <c r="AB420" s="419" t="s">
        <v>2778</v>
      </c>
      <c r="AC420" s="419" t="s">
        <v>2451</v>
      </c>
      <c r="AD420" s="419" t="s">
        <v>2451</v>
      </c>
    </row>
    <row r="421" spans="1:31" x14ac:dyDescent="0.25">
      <c r="A421" s="206" t="s">
        <v>848</v>
      </c>
      <c r="B421" t="s">
        <v>297</v>
      </c>
      <c r="D421" t="s">
        <v>56</v>
      </c>
      <c r="E421" s="140" t="s">
        <v>73</v>
      </c>
      <c r="F421" s="140" t="s">
        <v>73</v>
      </c>
      <c r="G421" s="140" t="s">
        <v>73</v>
      </c>
      <c r="H421" s="140" t="s">
        <v>73</v>
      </c>
      <c r="I421" s="140">
        <v>0</v>
      </c>
      <c r="J421" s="140">
        <v>0.1</v>
      </c>
      <c r="K421" s="140">
        <v>3</v>
      </c>
      <c r="L421" s="140">
        <v>18</v>
      </c>
      <c r="M421" s="140">
        <v>30</v>
      </c>
      <c r="N421" s="140">
        <v>28</v>
      </c>
      <c r="O421" s="140" t="s">
        <v>1284</v>
      </c>
      <c r="Q421" t="s">
        <v>56</v>
      </c>
      <c r="R421" t="s">
        <v>73</v>
      </c>
      <c r="S421" t="s">
        <v>73</v>
      </c>
      <c r="T421" t="s">
        <v>73</v>
      </c>
      <c r="U421" t="s">
        <v>73</v>
      </c>
      <c r="V421">
        <v>0</v>
      </c>
      <c r="W421">
        <v>0.1</v>
      </c>
      <c r="X421" s="140">
        <v>3</v>
      </c>
      <c r="Y421" s="140">
        <v>18</v>
      </c>
      <c r="Z421" s="140">
        <v>30</v>
      </c>
      <c r="AA421" s="140">
        <v>28</v>
      </c>
      <c r="AB421" s="419" t="s">
        <v>2782</v>
      </c>
      <c r="AC421" s="419" t="s">
        <v>2781</v>
      </c>
      <c r="AD421" s="419" t="s">
        <v>2451</v>
      </c>
    </row>
    <row r="422" spans="1:31" x14ac:dyDescent="0.25">
      <c r="A422" s="206" t="s">
        <v>849</v>
      </c>
      <c r="B422" t="s">
        <v>298</v>
      </c>
      <c r="D422" t="s">
        <v>56</v>
      </c>
      <c r="E422" s="140" t="s">
        <v>73</v>
      </c>
      <c r="F422" s="140" t="s">
        <v>73</v>
      </c>
      <c r="G422" s="140" t="s">
        <v>73</v>
      </c>
      <c r="H422" s="140" t="s">
        <v>73</v>
      </c>
      <c r="I422" s="140">
        <v>0</v>
      </c>
      <c r="J422" s="140">
        <v>0.4</v>
      </c>
      <c r="K422" s="140">
        <v>0.4</v>
      </c>
      <c r="L422" s="140">
        <v>0.4</v>
      </c>
      <c r="M422" s="140">
        <v>1.0999999999999999</v>
      </c>
      <c r="N422" s="140">
        <v>1</v>
      </c>
      <c r="O422" s="140" t="s">
        <v>1285</v>
      </c>
      <c r="Q422" t="s">
        <v>56</v>
      </c>
      <c r="R422" t="s">
        <v>73</v>
      </c>
      <c r="S422" t="s">
        <v>73</v>
      </c>
      <c r="T422" t="s">
        <v>73</v>
      </c>
      <c r="U422" t="s">
        <v>73</v>
      </c>
      <c r="V422">
        <v>0</v>
      </c>
      <c r="W422">
        <v>0.4</v>
      </c>
      <c r="X422" s="140">
        <v>0.4</v>
      </c>
      <c r="Y422" s="140">
        <v>0.4</v>
      </c>
      <c r="Z422" s="140">
        <v>1.0999999999999999</v>
      </c>
      <c r="AA422" s="140">
        <v>1</v>
      </c>
      <c r="AB422" s="419" t="s">
        <v>2782</v>
      </c>
      <c r="AC422" s="419" t="s">
        <v>2781</v>
      </c>
      <c r="AD422" s="419" t="s">
        <v>2451</v>
      </c>
    </row>
    <row r="423" spans="1:31" x14ac:dyDescent="0.25">
      <c r="A423" s="206" t="s">
        <v>850</v>
      </c>
      <c r="B423" t="s">
        <v>299</v>
      </c>
      <c r="D423" t="s">
        <v>56</v>
      </c>
      <c r="E423" s="140" t="s">
        <v>73</v>
      </c>
      <c r="F423" s="140" t="s">
        <v>73</v>
      </c>
      <c r="G423" s="140" t="s">
        <v>73</v>
      </c>
      <c r="H423" s="140" t="s">
        <v>73</v>
      </c>
      <c r="I423" s="140">
        <v>26</v>
      </c>
      <c r="J423" s="140">
        <v>24</v>
      </c>
      <c r="K423" s="140">
        <v>24</v>
      </c>
      <c r="L423" s="140">
        <v>25</v>
      </c>
      <c r="M423" s="140">
        <v>27</v>
      </c>
      <c r="N423" s="140">
        <v>24</v>
      </c>
      <c r="O423" s="140" t="s">
        <v>1286</v>
      </c>
      <c r="Q423" t="s">
        <v>56</v>
      </c>
      <c r="R423" t="s">
        <v>73</v>
      </c>
      <c r="S423" t="s">
        <v>73</v>
      </c>
      <c r="T423" t="s">
        <v>73</v>
      </c>
      <c r="U423" t="s">
        <v>73</v>
      </c>
      <c r="V423">
        <v>26</v>
      </c>
      <c r="W423">
        <v>24</v>
      </c>
      <c r="X423" s="140">
        <v>24</v>
      </c>
      <c r="Y423" s="140">
        <v>25</v>
      </c>
      <c r="Z423" s="140">
        <v>27</v>
      </c>
      <c r="AA423" s="140">
        <v>24</v>
      </c>
      <c r="AB423" s="419" t="s">
        <v>2782</v>
      </c>
      <c r="AC423" s="419" t="s">
        <v>2451</v>
      </c>
      <c r="AD423" s="419" t="s">
        <v>2451</v>
      </c>
    </row>
    <row r="424" spans="1:31" s="140" customFormat="1" x14ac:dyDescent="0.25">
      <c r="A424" s="327" t="s">
        <v>2405</v>
      </c>
      <c r="B424" s="140" t="s">
        <v>2424</v>
      </c>
      <c r="O424" s="140" t="s">
        <v>2418</v>
      </c>
    </row>
    <row r="425" spans="1:31" s="140" customFormat="1" x14ac:dyDescent="0.25">
      <c r="A425" s="327" t="s">
        <v>2406</v>
      </c>
      <c r="B425" s="140" t="s">
        <v>296</v>
      </c>
      <c r="D425" s="140" t="s">
        <v>57</v>
      </c>
      <c r="J425" s="328">
        <f>J426+J427+J428+J429</f>
        <v>930691</v>
      </c>
      <c r="K425" s="328">
        <f t="shared" ref="K425:N425" si="8">K426+K427+K428+K429</f>
        <v>975327</v>
      </c>
      <c r="L425" s="328">
        <f t="shared" si="8"/>
        <v>1022637</v>
      </c>
      <c r="M425" s="328">
        <f t="shared" si="8"/>
        <v>1042913</v>
      </c>
      <c r="N425" s="328">
        <f t="shared" si="8"/>
        <v>1049165</v>
      </c>
      <c r="O425" s="140" t="s">
        <v>1277</v>
      </c>
      <c r="Q425" s="140" t="s">
        <v>1229</v>
      </c>
      <c r="W425" s="328">
        <f>W426+W427+W428+W429</f>
        <v>930691</v>
      </c>
      <c r="X425" s="328">
        <f t="shared" ref="X425" si="9">X426+X427+X428+X429</f>
        <v>975327</v>
      </c>
      <c r="Y425" s="328">
        <f t="shared" ref="Y425" si="10">Y426+Y427+Y428+Y429</f>
        <v>1022637</v>
      </c>
      <c r="Z425" s="328">
        <f t="shared" ref="Z425" si="11">Z426+Z427+Z428+Z429</f>
        <v>1042913</v>
      </c>
      <c r="AA425" s="328">
        <f t="shared" ref="AA425" si="12">AA426+AA427+AA428+AA429</f>
        <v>1049165</v>
      </c>
      <c r="AB425" s="419" t="s">
        <v>2778</v>
      </c>
      <c r="AC425" s="419" t="s">
        <v>2451</v>
      </c>
      <c r="AD425" s="419" t="s">
        <v>2451</v>
      </c>
      <c r="AE425" s="328"/>
    </row>
    <row r="426" spans="1:31" s="140" customFormat="1" x14ac:dyDescent="0.25">
      <c r="A426" s="327" t="s">
        <v>2407</v>
      </c>
      <c r="B426" s="140" t="s">
        <v>274</v>
      </c>
      <c r="D426" s="140" t="s">
        <v>57</v>
      </c>
      <c r="J426" s="328">
        <v>0</v>
      </c>
      <c r="K426" s="328">
        <v>160</v>
      </c>
      <c r="L426" s="328">
        <v>195</v>
      </c>
      <c r="M426" s="328">
        <v>38</v>
      </c>
      <c r="N426" s="328">
        <v>274</v>
      </c>
      <c r="O426" s="140" t="s">
        <v>1278</v>
      </c>
      <c r="Q426" s="140" t="s">
        <v>1229</v>
      </c>
      <c r="W426" s="328">
        <v>0</v>
      </c>
      <c r="X426" s="328">
        <v>160</v>
      </c>
      <c r="Y426" s="328">
        <v>195</v>
      </c>
      <c r="Z426" s="328">
        <v>38</v>
      </c>
      <c r="AA426" s="328">
        <v>274</v>
      </c>
      <c r="AB426" s="419" t="s">
        <v>2778</v>
      </c>
      <c r="AC426" s="419" t="s">
        <v>2451</v>
      </c>
      <c r="AD426" s="419" t="s">
        <v>2451</v>
      </c>
      <c r="AE426" s="328"/>
    </row>
    <row r="427" spans="1:31" s="140" customFormat="1" x14ac:dyDescent="0.25">
      <c r="A427" s="327" t="s">
        <v>2408</v>
      </c>
      <c r="B427" s="140" t="s">
        <v>2419</v>
      </c>
      <c r="D427" s="140" t="s">
        <v>57</v>
      </c>
      <c r="J427" s="328">
        <v>0</v>
      </c>
      <c r="K427" s="328">
        <v>11</v>
      </c>
      <c r="L427" s="328">
        <v>16</v>
      </c>
      <c r="M427" s="328">
        <v>19</v>
      </c>
      <c r="N427" s="328">
        <v>19</v>
      </c>
      <c r="O427" s="140" t="s">
        <v>2420</v>
      </c>
      <c r="Q427" s="140" t="s">
        <v>1229</v>
      </c>
      <c r="W427" s="328">
        <v>0</v>
      </c>
      <c r="X427" s="328">
        <v>11</v>
      </c>
      <c r="Y427" s="328">
        <v>16</v>
      </c>
      <c r="Z427" s="328">
        <v>19</v>
      </c>
      <c r="AA427" s="328">
        <v>19</v>
      </c>
      <c r="AB427" s="419" t="s">
        <v>2778</v>
      </c>
      <c r="AC427" s="419" t="s">
        <v>2451</v>
      </c>
      <c r="AD427" s="419" t="s">
        <v>2451</v>
      </c>
      <c r="AE427" s="328"/>
    </row>
    <row r="428" spans="1:31" s="140" customFormat="1" x14ac:dyDescent="0.25">
      <c r="A428" s="327" t="s">
        <v>2409</v>
      </c>
      <c r="B428" s="140" t="s">
        <v>276</v>
      </c>
      <c r="D428" s="140" t="s">
        <v>57</v>
      </c>
      <c r="J428" s="328">
        <v>930691</v>
      </c>
      <c r="K428" s="328">
        <v>881412</v>
      </c>
      <c r="L428" s="328">
        <v>903494</v>
      </c>
      <c r="M428" s="328">
        <v>831119</v>
      </c>
      <c r="N428" s="328">
        <v>964126</v>
      </c>
      <c r="O428" s="140" t="s">
        <v>1280</v>
      </c>
      <c r="Q428" s="140" t="s">
        <v>1229</v>
      </c>
      <c r="W428" s="328">
        <v>930691</v>
      </c>
      <c r="X428" s="328">
        <v>881412</v>
      </c>
      <c r="Y428" s="328">
        <v>903494</v>
      </c>
      <c r="Z428" s="328">
        <v>831119</v>
      </c>
      <c r="AA428" s="328">
        <v>964126</v>
      </c>
      <c r="AB428" s="419" t="s">
        <v>2778</v>
      </c>
      <c r="AC428" s="419" t="s">
        <v>2781</v>
      </c>
      <c r="AD428" s="419" t="s">
        <v>2451</v>
      </c>
      <c r="AE428" s="328"/>
    </row>
    <row r="429" spans="1:31" s="140" customFormat="1" x14ac:dyDescent="0.25">
      <c r="A429" s="327" t="s">
        <v>2410</v>
      </c>
      <c r="B429" s="140" t="s">
        <v>277</v>
      </c>
      <c r="D429" s="140" t="s">
        <v>57</v>
      </c>
      <c r="J429" s="328">
        <v>0</v>
      </c>
      <c r="K429" s="328">
        <v>93744</v>
      </c>
      <c r="L429" s="328">
        <v>118932</v>
      </c>
      <c r="M429" s="328">
        <v>211737</v>
      </c>
      <c r="N429" s="328">
        <v>84746</v>
      </c>
      <c r="O429" s="140" t="s">
        <v>1281</v>
      </c>
      <c r="Q429" s="140" t="s">
        <v>1229</v>
      </c>
      <c r="W429" s="328">
        <v>0</v>
      </c>
      <c r="X429" s="328">
        <v>93744</v>
      </c>
      <c r="Y429" s="328">
        <v>118932</v>
      </c>
      <c r="Z429" s="328">
        <v>211737</v>
      </c>
      <c r="AA429" s="328">
        <v>84746</v>
      </c>
      <c r="AB429" s="419" t="s">
        <v>2778</v>
      </c>
      <c r="AC429" s="419" t="s">
        <v>2781</v>
      </c>
      <c r="AD429" s="419" t="s">
        <v>2451</v>
      </c>
      <c r="AE429" s="328"/>
    </row>
    <row r="430" spans="1:31" s="140" customFormat="1" x14ac:dyDescent="0.25">
      <c r="A430" s="327" t="s">
        <v>2411</v>
      </c>
      <c r="B430" s="140" t="s">
        <v>1019</v>
      </c>
      <c r="D430" s="140" t="s">
        <v>57</v>
      </c>
      <c r="J430" s="328">
        <v>0</v>
      </c>
      <c r="K430" s="328">
        <v>0</v>
      </c>
      <c r="L430" s="328">
        <v>0</v>
      </c>
      <c r="M430" s="328">
        <v>0</v>
      </c>
      <c r="N430" s="328">
        <v>0</v>
      </c>
      <c r="O430" s="140" t="s">
        <v>1288</v>
      </c>
      <c r="Q430" s="140" t="s">
        <v>1229</v>
      </c>
      <c r="W430" s="328">
        <v>0</v>
      </c>
      <c r="X430" s="328">
        <v>0</v>
      </c>
      <c r="Y430" s="328">
        <v>0</v>
      </c>
      <c r="Z430" s="328">
        <v>0</v>
      </c>
      <c r="AA430" s="328">
        <v>0</v>
      </c>
      <c r="AB430" s="419" t="s">
        <v>2778</v>
      </c>
      <c r="AC430" s="419" t="s">
        <v>2781</v>
      </c>
      <c r="AD430" s="419" t="s">
        <v>2451</v>
      </c>
      <c r="AE430" s="328"/>
    </row>
    <row r="431" spans="1:31" s="140" customFormat="1" x14ac:dyDescent="0.25">
      <c r="A431" s="327" t="s">
        <v>2412</v>
      </c>
      <c r="B431" s="140" t="s">
        <v>337</v>
      </c>
      <c r="D431" s="140" t="s">
        <v>57</v>
      </c>
      <c r="J431" s="328">
        <v>271998</v>
      </c>
      <c r="K431" s="328">
        <v>181820</v>
      </c>
      <c r="L431" s="328">
        <v>169689</v>
      </c>
      <c r="M431" s="328">
        <v>138949</v>
      </c>
      <c r="N431" s="328">
        <v>150652</v>
      </c>
      <c r="O431" s="140" t="s">
        <v>1282</v>
      </c>
      <c r="Q431" s="140" t="s">
        <v>1229</v>
      </c>
      <c r="W431" s="328">
        <v>271998</v>
      </c>
      <c r="X431" s="328">
        <v>181820</v>
      </c>
      <c r="Y431" s="328">
        <v>169689</v>
      </c>
      <c r="Z431" s="328">
        <v>138949</v>
      </c>
      <c r="AA431" s="328">
        <v>150652</v>
      </c>
      <c r="AB431" s="419" t="s">
        <v>2778</v>
      </c>
      <c r="AC431" s="419" t="s">
        <v>2451</v>
      </c>
      <c r="AD431" s="419" t="s">
        <v>2451</v>
      </c>
      <c r="AE431" s="328"/>
    </row>
    <row r="432" spans="1:31" s="140" customFormat="1" x14ac:dyDescent="0.25">
      <c r="A432" s="327" t="s">
        <v>2413</v>
      </c>
      <c r="B432" s="140" t="s">
        <v>278</v>
      </c>
      <c r="D432" s="140" t="s">
        <v>57</v>
      </c>
      <c r="J432" s="328">
        <v>271998</v>
      </c>
      <c r="K432" s="328">
        <v>181820</v>
      </c>
      <c r="L432" s="328">
        <v>169689</v>
      </c>
      <c r="M432" s="328">
        <v>138949</v>
      </c>
      <c r="N432" s="328">
        <v>150652</v>
      </c>
      <c r="O432" s="140" t="s">
        <v>1283</v>
      </c>
      <c r="Q432" s="140" t="s">
        <v>1229</v>
      </c>
      <c r="W432" s="328">
        <v>271998</v>
      </c>
      <c r="X432" s="328">
        <v>181820</v>
      </c>
      <c r="Y432" s="328">
        <v>169689</v>
      </c>
      <c r="Z432" s="328">
        <v>138949</v>
      </c>
      <c r="AA432" s="328">
        <v>150652</v>
      </c>
      <c r="AB432" s="419" t="s">
        <v>2778</v>
      </c>
      <c r="AC432" s="419" t="s">
        <v>2451</v>
      </c>
      <c r="AD432" s="419" t="s">
        <v>2451</v>
      </c>
      <c r="AE432" s="328"/>
    </row>
    <row r="433" spans="1:31" s="140" customFormat="1" x14ac:dyDescent="0.25">
      <c r="A433" s="327" t="s">
        <v>2414</v>
      </c>
      <c r="B433" s="140" t="s">
        <v>851</v>
      </c>
      <c r="D433" s="140" t="s">
        <v>57</v>
      </c>
      <c r="J433" s="328">
        <v>0</v>
      </c>
      <c r="K433" s="328">
        <v>0</v>
      </c>
      <c r="L433" s="328">
        <v>0</v>
      </c>
      <c r="M433" s="328">
        <v>0</v>
      </c>
      <c r="N433" s="328">
        <v>0</v>
      </c>
      <c r="O433" s="140" t="s">
        <v>1289</v>
      </c>
      <c r="Q433" s="140" t="s">
        <v>1229</v>
      </c>
      <c r="W433" s="328">
        <v>0</v>
      </c>
      <c r="X433" s="328">
        <v>0</v>
      </c>
      <c r="Y433" s="328">
        <v>0</v>
      </c>
      <c r="Z433" s="328">
        <v>0</v>
      </c>
      <c r="AA433" s="328">
        <v>0</v>
      </c>
      <c r="AB433" s="419" t="s">
        <v>2778</v>
      </c>
      <c r="AC433" s="419" t="s">
        <v>2451</v>
      </c>
      <c r="AD433" s="419" t="s">
        <v>2451</v>
      </c>
      <c r="AE433" s="328"/>
    </row>
    <row r="434" spans="1:31" s="140" customFormat="1" x14ac:dyDescent="0.25">
      <c r="A434" s="327" t="s">
        <v>2415</v>
      </c>
      <c r="B434" s="140" t="s">
        <v>297</v>
      </c>
      <c r="D434" s="140" t="s">
        <v>56</v>
      </c>
      <c r="J434" s="329">
        <v>0</v>
      </c>
      <c r="K434" s="329">
        <v>10</v>
      </c>
      <c r="L434" s="329">
        <v>12</v>
      </c>
      <c r="M434" s="329">
        <v>20</v>
      </c>
      <c r="N434" s="329">
        <v>8</v>
      </c>
      <c r="O434" s="140" t="s">
        <v>1284</v>
      </c>
      <c r="Q434" s="140" t="s">
        <v>56</v>
      </c>
      <c r="W434" s="329">
        <v>0</v>
      </c>
      <c r="X434" s="329">
        <v>10</v>
      </c>
      <c r="Y434" s="329">
        <v>12</v>
      </c>
      <c r="Z434" s="329">
        <v>20</v>
      </c>
      <c r="AA434" s="329">
        <v>8</v>
      </c>
      <c r="AB434" s="419" t="s">
        <v>2782</v>
      </c>
      <c r="AC434" s="419" t="s">
        <v>2781</v>
      </c>
      <c r="AD434" s="419" t="s">
        <v>2451</v>
      </c>
      <c r="AE434" s="329"/>
    </row>
    <row r="435" spans="1:31" s="140" customFormat="1" x14ac:dyDescent="0.25">
      <c r="A435" s="327" t="s">
        <v>2416</v>
      </c>
      <c r="B435" s="140" t="s">
        <v>298</v>
      </c>
      <c r="D435" s="140" t="s">
        <v>56</v>
      </c>
      <c r="J435" s="328">
        <v>0</v>
      </c>
      <c r="K435" s="329">
        <v>6</v>
      </c>
      <c r="L435" s="329">
        <v>8</v>
      </c>
      <c r="M435" s="329">
        <v>33</v>
      </c>
      <c r="N435" s="329">
        <v>6</v>
      </c>
      <c r="O435" s="140" t="s">
        <v>1285</v>
      </c>
      <c r="Q435" s="140" t="s">
        <v>56</v>
      </c>
      <c r="W435" s="328">
        <v>0</v>
      </c>
      <c r="X435" s="329">
        <v>6</v>
      </c>
      <c r="Y435" s="329">
        <v>8</v>
      </c>
      <c r="Z435" s="329">
        <v>33</v>
      </c>
      <c r="AA435" s="329">
        <v>6</v>
      </c>
      <c r="AB435" s="419" t="s">
        <v>2782</v>
      </c>
      <c r="AC435" s="419" t="s">
        <v>2781</v>
      </c>
      <c r="AD435" s="419" t="s">
        <v>2451</v>
      </c>
      <c r="AE435" s="329"/>
    </row>
    <row r="436" spans="1:31" s="140" customFormat="1" x14ac:dyDescent="0.25">
      <c r="A436" s="327" t="s">
        <v>2417</v>
      </c>
      <c r="B436" s="140" t="s">
        <v>299</v>
      </c>
      <c r="D436" s="140" t="s">
        <v>56</v>
      </c>
      <c r="J436" s="328">
        <v>0</v>
      </c>
      <c r="K436" s="328">
        <v>0</v>
      </c>
      <c r="L436" s="328">
        <v>0</v>
      </c>
      <c r="M436" s="328">
        <v>0</v>
      </c>
      <c r="N436" s="328">
        <v>0</v>
      </c>
      <c r="O436" s="140" t="s">
        <v>1286</v>
      </c>
      <c r="Q436" s="140" t="s">
        <v>56</v>
      </c>
      <c r="W436" s="328">
        <v>0</v>
      </c>
      <c r="X436" s="328">
        <v>0</v>
      </c>
      <c r="Y436" s="328">
        <v>0</v>
      </c>
      <c r="Z436" s="328">
        <v>0</v>
      </c>
      <c r="AA436" s="328">
        <v>0</v>
      </c>
      <c r="AB436" s="419" t="s">
        <v>2782</v>
      </c>
      <c r="AC436" s="419" t="s">
        <v>2451</v>
      </c>
      <c r="AD436" s="419" t="s">
        <v>2451</v>
      </c>
      <c r="AE436" s="328"/>
    </row>
    <row r="437" spans="1:31" x14ac:dyDescent="0.25">
      <c r="A437" s="206" t="s">
        <v>1012</v>
      </c>
      <c r="B437" t="s">
        <v>808</v>
      </c>
      <c r="O437" s="140" t="s">
        <v>1398</v>
      </c>
    </row>
    <row r="438" spans="1:31" x14ac:dyDescent="0.25">
      <c r="A438" s="206" t="s">
        <v>1013</v>
      </c>
      <c r="B438" t="s">
        <v>822</v>
      </c>
      <c r="O438" s="140" t="s">
        <v>1399</v>
      </c>
    </row>
    <row r="439" spans="1:31" x14ac:dyDescent="0.25">
      <c r="A439" s="206">
        <v>5</v>
      </c>
      <c r="B439" t="s">
        <v>254</v>
      </c>
      <c r="O439" t="s">
        <v>1291</v>
      </c>
    </row>
    <row r="440" spans="1:31" x14ac:dyDescent="0.25">
      <c r="A440" s="206" t="s">
        <v>881</v>
      </c>
      <c r="B440" t="s">
        <v>192</v>
      </c>
      <c r="O440" t="s">
        <v>1292</v>
      </c>
    </row>
    <row r="441" spans="1:31" x14ac:dyDescent="0.25">
      <c r="A441" s="206" t="s">
        <v>885</v>
      </c>
      <c r="B441" t="s">
        <v>269</v>
      </c>
      <c r="D441" t="s">
        <v>62</v>
      </c>
      <c r="E441" s="140">
        <v>4978</v>
      </c>
      <c r="F441" s="140">
        <v>3606</v>
      </c>
      <c r="G441" s="140">
        <v>5023</v>
      </c>
      <c r="H441" s="140">
        <v>11772</v>
      </c>
      <c r="I441" s="140">
        <v>10092.128999999999</v>
      </c>
      <c r="J441" s="140">
        <v>15148</v>
      </c>
      <c r="K441" s="140">
        <v>17897</v>
      </c>
      <c r="L441" s="140">
        <v>19966</v>
      </c>
      <c r="M441" s="140">
        <v>23226</v>
      </c>
      <c r="N441" s="140">
        <v>17644</v>
      </c>
      <c r="O441" t="s">
        <v>1293</v>
      </c>
      <c r="Q441" t="s">
        <v>1091</v>
      </c>
      <c r="R441">
        <v>4978</v>
      </c>
      <c r="S441">
        <v>3606</v>
      </c>
      <c r="T441">
        <v>5023</v>
      </c>
      <c r="U441">
        <v>11772</v>
      </c>
      <c r="V441">
        <v>10092.128999999999</v>
      </c>
      <c r="W441">
        <v>15148</v>
      </c>
      <c r="X441" s="140">
        <v>17897</v>
      </c>
      <c r="Y441" s="140">
        <v>19966</v>
      </c>
      <c r="Z441" s="140">
        <v>23226</v>
      </c>
      <c r="AA441" s="140">
        <v>17644</v>
      </c>
      <c r="AB441" s="419" t="s">
        <v>2783</v>
      </c>
      <c r="AC441" s="419" t="s">
        <v>2788</v>
      </c>
      <c r="AD441" s="419" t="s">
        <v>2826</v>
      </c>
    </row>
    <row r="442" spans="1:31" x14ac:dyDescent="0.25">
      <c r="A442" s="206" t="s">
        <v>889</v>
      </c>
      <c r="B442" t="s">
        <v>353</v>
      </c>
      <c r="D442" t="s">
        <v>62</v>
      </c>
      <c r="J442" s="140">
        <v>7071</v>
      </c>
      <c r="K442" s="140">
        <v>7254</v>
      </c>
      <c r="L442" s="140">
        <v>7437</v>
      </c>
      <c r="M442" s="140">
        <v>8823</v>
      </c>
      <c r="N442" s="140">
        <v>7282</v>
      </c>
      <c r="O442" t="s">
        <v>1093</v>
      </c>
      <c r="Q442" s="140" t="s">
        <v>1091</v>
      </c>
      <c r="W442">
        <v>7071</v>
      </c>
      <c r="X442" s="140">
        <v>7254</v>
      </c>
      <c r="Y442" s="140">
        <v>7437</v>
      </c>
      <c r="Z442" s="140">
        <v>8823</v>
      </c>
      <c r="AA442" s="140">
        <v>7282</v>
      </c>
      <c r="AB442" s="419" t="s">
        <v>2783</v>
      </c>
      <c r="AC442" s="419" t="s">
        <v>2788</v>
      </c>
      <c r="AD442" s="419" t="s">
        <v>2826</v>
      </c>
    </row>
    <row r="443" spans="1:31" x14ac:dyDescent="0.25">
      <c r="A443" s="206" t="s">
        <v>891</v>
      </c>
      <c r="B443" t="s">
        <v>13</v>
      </c>
      <c r="D443" t="s">
        <v>62</v>
      </c>
      <c r="J443" s="140">
        <v>4467</v>
      </c>
      <c r="K443" s="140">
        <v>705</v>
      </c>
      <c r="L443" s="140">
        <v>1416</v>
      </c>
      <c r="M443" s="140">
        <v>1106</v>
      </c>
      <c r="N443" s="140">
        <v>1920</v>
      </c>
      <c r="O443" t="s">
        <v>1294</v>
      </c>
      <c r="Q443" t="s">
        <v>1091</v>
      </c>
      <c r="W443">
        <v>4467</v>
      </c>
      <c r="X443" s="140">
        <v>705</v>
      </c>
      <c r="Y443" s="140">
        <v>1416</v>
      </c>
      <c r="Z443" s="140">
        <v>1106</v>
      </c>
      <c r="AA443" s="140">
        <v>1920</v>
      </c>
      <c r="AB443" s="419" t="s">
        <v>2783</v>
      </c>
      <c r="AC443" s="419" t="s">
        <v>2788</v>
      </c>
      <c r="AD443" s="419" t="s">
        <v>2826</v>
      </c>
    </row>
    <row r="444" spans="1:31" x14ac:dyDescent="0.25">
      <c r="A444" s="206" t="s">
        <v>892</v>
      </c>
      <c r="B444" t="s">
        <v>77</v>
      </c>
      <c r="D444" t="s">
        <v>62</v>
      </c>
      <c r="J444" s="140">
        <v>26</v>
      </c>
      <c r="K444" s="140">
        <v>5874</v>
      </c>
      <c r="L444" s="140">
        <v>4277</v>
      </c>
      <c r="M444" s="140">
        <v>4561</v>
      </c>
      <c r="N444" s="140">
        <v>5</v>
      </c>
      <c r="O444" t="s">
        <v>1295</v>
      </c>
      <c r="Q444" t="s">
        <v>1091</v>
      </c>
      <c r="W444">
        <v>26</v>
      </c>
      <c r="X444" s="140">
        <v>5874</v>
      </c>
      <c r="Y444" s="140">
        <v>4277</v>
      </c>
      <c r="Z444" s="140">
        <v>4561</v>
      </c>
      <c r="AA444" s="140">
        <v>5</v>
      </c>
      <c r="AB444" s="419" t="s">
        <v>2783</v>
      </c>
      <c r="AC444" s="419" t="s">
        <v>2788</v>
      </c>
      <c r="AD444" s="419" t="s">
        <v>2826</v>
      </c>
    </row>
    <row r="445" spans="1:31" x14ac:dyDescent="0.25">
      <c r="A445" s="206" t="s">
        <v>893</v>
      </c>
      <c r="B445" t="s">
        <v>78</v>
      </c>
      <c r="D445" t="s">
        <v>62</v>
      </c>
      <c r="J445" s="140">
        <v>80</v>
      </c>
      <c r="K445" s="140">
        <v>209</v>
      </c>
      <c r="L445" s="140">
        <v>310</v>
      </c>
      <c r="M445" s="140">
        <v>641</v>
      </c>
      <c r="N445" s="140">
        <v>251</v>
      </c>
      <c r="O445" t="s">
        <v>1306</v>
      </c>
      <c r="Q445" t="s">
        <v>1091</v>
      </c>
      <c r="W445">
        <v>80</v>
      </c>
      <c r="X445" s="140">
        <v>209</v>
      </c>
      <c r="Y445" s="140">
        <v>310</v>
      </c>
      <c r="Z445" s="140">
        <v>641</v>
      </c>
      <c r="AA445" s="140">
        <v>251</v>
      </c>
      <c r="AB445" s="419" t="s">
        <v>2783</v>
      </c>
      <c r="AC445" s="419" t="s">
        <v>2788</v>
      </c>
      <c r="AD445" s="419" t="s">
        <v>2826</v>
      </c>
    </row>
    <row r="446" spans="1:31" x14ac:dyDescent="0.25">
      <c r="A446" s="206" t="s">
        <v>894</v>
      </c>
      <c r="B446" t="s">
        <v>14</v>
      </c>
      <c r="D446" t="s">
        <v>62</v>
      </c>
      <c r="J446" s="140">
        <v>53</v>
      </c>
      <c r="K446" s="140">
        <v>32</v>
      </c>
      <c r="L446" s="140">
        <v>238</v>
      </c>
      <c r="M446" s="140">
        <v>67</v>
      </c>
      <c r="N446" s="140">
        <v>96</v>
      </c>
      <c r="O446" t="s">
        <v>1296</v>
      </c>
      <c r="Q446" t="s">
        <v>1091</v>
      </c>
      <c r="W446">
        <v>53</v>
      </c>
      <c r="X446" s="140">
        <v>32</v>
      </c>
      <c r="Y446" s="140">
        <v>238</v>
      </c>
      <c r="Z446" s="140">
        <v>67</v>
      </c>
      <c r="AA446" s="140">
        <v>96</v>
      </c>
      <c r="AB446" s="419" t="s">
        <v>2783</v>
      </c>
      <c r="AC446" s="419" t="s">
        <v>2788</v>
      </c>
      <c r="AD446" s="419" t="s">
        <v>2826</v>
      </c>
    </row>
    <row r="447" spans="1:31" x14ac:dyDescent="0.25">
      <c r="A447" s="206" t="s">
        <v>895</v>
      </c>
      <c r="B447" t="s">
        <v>15</v>
      </c>
      <c r="D447" t="s">
        <v>62</v>
      </c>
      <c r="J447" s="140">
        <v>925</v>
      </c>
      <c r="K447" s="140">
        <v>232</v>
      </c>
      <c r="L447" s="140">
        <v>1014</v>
      </c>
      <c r="M447" s="140">
        <v>1711</v>
      </c>
      <c r="N447" s="140">
        <v>4871</v>
      </c>
      <c r="O447" t="s">
        <v>1297</v>
      </c>
      <c r="Q447" t="s">
        <v>1091</v>
      </c>
      <c r="W447">
        <v>925</v>
      </c>
      <c r="X447" s="140">
        <v>232</v>
      </c>
      <c r="Y447" s="140">
        <v>1014</v>
      </c>
      <c r="Z447" s="140">
        <v>1711</v>
      </c>
      <c r="AA447" s="140">
        <v>4871</v>
      </c>
      <c r="AB447" s="419" t="s">
        <v>2783</v>
      </c>
      <c r="AC447" s="419" t="s">
        <v>2788</v>
      </c>
      <c r="AD447" s="419" t="s">
        <v>2826</v>
      </c>
    </row>
    <row r="448" spans="1:31" x14ac:dyDescent="0.25">
      <c r="A448" s="206" t="s">
        <v>896</v>
      </c>
      <c r="B448" t="s">
        <v>63</v>
      </c>
      <c r="D448" t="s">
        <v>62</v>
      </c>
      <c r="J448" s="140">
        <v>1520</v>
      </c>
      <c r="K448" s="140">
        <v>202</v>
      </c>
      <c r="L448" s="140">
        <v>182</v>
      </c>
      <c r="M448" s="140">
        <v>737</v>
      </c>
      <c r="N448" s="140">
        <v>139</v>
      </c>
      <c r="O448" s="140" t="s">
        <v>1298</v>
      </c>
      <c r="Q448" s="140" t="s">
        <v>1091</v>
      </c>
      <c r="W448">
        <v>1520</v>
      </c>
      <c r="X448" s="140">
        <v>202</v>
      </c>
      <c r="Y448" s="140">
        <v>182</v>
      </c>
      <c r="Z448" s="140">
        <v>737</v>
      </c>
      <c r="AA448" s="140">
        <v>139</v>
      </c>
      <c r="AB448" s="419" t="s">
        <v>2783</v>
      </c>
      <c r="AC448" s="419" t="s">
        <v>2788</v>
      </c>
      <c r="AD448" s="419" t="s">
        <v>2826</v>
      </c>
    </row>
    <row r="449" spans="1:30" x14ac:dyDescent="0.25">
      <c r="A449" s="206" t="s">
        <v>890</v>
      </c>
      <c r="B449" t="s">
        <v>354</v>
      </c>
      <c r="D449" t="s">
        <v>62</v>
      </c>
      <c r="J449" s="140">
        <v>8077</v>
      </c>
      <c r="K449" s="140">
        <v>10643</v>
      </c>
      <c r="L449" s="140">
        <v>12529</v>
      </c>
      <c r="M449" s="140">
        <v>14403</v>
      </c>
      <c r="N449" s="140">
        <v>10361</v>
      </c>
      <c r="O449" s="140" t="s">
        <v>1259</v>
      </c>
      <c r="Q449" s="140" t="s">
        <v>1091</v>
      </c>
      <c r="W449">
        <v>8077</v>
      </c>
      <c r="X449" s="140">
        <v>10643</v>
      </c>
      <c r="Y449" s="140">
        <v>12529</v>
      </c>
      <c r="Z449" s="140">
        <v>14403</v>
      </c>
      <c r="AA449" s="140">
        <v>10361</v>
      </c>
      <c r="AB449" s="419" t="s">
        <v>2783</v>
      </c>
      <c r="AC449" s="419" t="s">
        <v>2788</v>
      </c>
      <c r="AD449" s="419" t="s">
        <v>2826</v>
      </c>
    </row>
    <row r="450" spans="1:30" x14ac:dyDescent="0.25">
      <c r="A450" s="206" t="s">
        <v>886</v>
      </c>
      <c r="B450" t="s">
        <v>883</v>
      </c>
      <c r="D450" t="s">
        <v>62</v>
      </c>
      <c r="E450" s="140">
        <v>0</v>
      </c>
      <c r="F450" s="140">
        <v>0</v>
      </c>
      <c r="G450" s="140">
        <v>0</v>
      </c>
      <c r="H450" s="140">
        <v>0</v>
      </c>
      <c r="I450" s="140">
        <v>0</v>
      </c>
      <c r="J450" s="140">
        <v>0</v>
      </c>
      <c r="K450" s="140">
        <v>0</v>
      </c>
      <c r="L450" s="140">
        <v>0</v>
      </c>
      <c r="M450" s="140">
        <v>0</v>
      </c>
      <c r="N450" s="140">
        <v>0</v>
      </c>
      <c r="O450" s="140" t="s">
        <v>1300</v>
      </c>
      <c r="Q450" s="140" t="s">
        <v>1091</v>
      </c>
      <c r="R450">
        <v>0</v>
      </c>
      <c r="S450">
        <v>0</v>
      </c>
      <c r="T450">
        <v>0</v>
      </c>
      <c r="U450">
        <v>0</v>
      </c>
      <c r="V450">
        <v>0</v>
      </c>
      <c r="W450">
        <v>0</v>
      </c>
      <c r="X450" s="140">
        <v>0</v>
      </c>
      <c r="Y450" s="140">
        <v>0</v>
      </c>
      <c r="Z450" s="140">
        <v>0</v>
      </c>
      <c r="AA450" s="140">
        <v>0</v>
      </c>
      <c r="AB450" s="419" t="s">
        <v>2784</v>
      </c>
      <c r="AC450" s="419" t="s">
        <v>2451</v>
      </c>
      <c r="AD450" s="419" t="s">
        <v>2811</v>
      </c>
    </row>
    <row r="451" spans="1:30" x14ac:dyDescent="0.25">
      <c r="A451" s="206" t="s">
        <v>897</v>
      </c>
      <c r="B451" t="s">
        <v>353</v>
      </c>
      <c r="D451" t="s">
        <v>62</v>
      </c>
      <c r="E451" s="140">
        <v>0</v>
      </c>
      <c r="F451" s="140">
        <v>0</v>
      </c>
      <c r="G451" s="140">
        <v>0</v>
      </c>
      <c r="H451" s="140">
        <v>0</v>
      </c>
      <c r="I451" s="140">
        <v>0</v>
      </c>
      <c r="J451" s="140">
        <v>0</v>
      </c>
      <c r="K451" s="140">
        <v>0</v>
      </c>
      <c r="L451" s="140">
        <v>0</v>
      </c>
      <c r="M451" s="140">
        <v>0</v>
      </c>
      <c r="N451" s="140">
        <v>0</v>
      </c>
      <c r="O451" s="140" t="s">
        <v>1093</v>
      </c>
      <c r="Q451" s="140" t="s">
        <v>1091</v>
      </c>
      <c r="R451">
        <v>0</v>
      </c>
      <c r="S451">
        <v>0</v>
      </c>
      <c r="T451">
        <v>0</v>
      </c>
      <c r="U451">
        <v>0</v>
      </c>
      <c r="V451">
        <v>0</v>
      </c>
      <c r="W451">
        <v>0</v>
      </c>
      <c r="X451" s="140">
        <v>0</v>
      </c>
      <c r="Y451" s="140">
        <v>0</v>
      </c>
      <c r="Z451" s="140">
        <v>0</v>
      </c>
      <c r="AA451" s="140">
        <v>0</v>
      </c>
      <c r="AB451" s="419" t="s">
        <v>2784</v>
      </c>
      <c r="AC451" s="419" t="s">
        <v>2451</v>
      </c>
      <c r="AD451" s="419" t="s">
        <v>2811</v>
      </c>
    </row>
    <row r="452" spans="1:30" x14ac:dyDescent="0.25">
      <c r="A452" s="206" t="s">
        <v>898</v>
      </c>
      <c r="B452" t="s">
        <v>354</v>
      </c>
      <c r="D452" t="s">
        <v>62</v>
      </c>
      <c r="E452" s="140">
        <v>0</v>
      </c>
      <c r="F452" s="140">
        <v>0</v>
      </c>
      <c r="G452" s="140">
        <v>0</v>
      </c>
      <c r="H452" s="140">
        <v>0</v>
      </c>
      <c r="I452" s="140">
        <v>0</v>
      </c>
      <c r="J452" s="140">
        <v>0</v>
      </c>
      <c r="K452" s="140">
        <v>0</v>
      </c>
      <c r="L452" s="140">
        <v>0</v>
      </c>
      <c r="M452" s="140">
        <v>0</v>
      </c>
      <c r="N452" s="140">
        <v>0</v>
      </c>
      <c r="O452" s="140" t="s">
        <v>1259</v>
      </c>
      <c r="Q452" s="140" t="s">
        <v>1091</v>
      </c>
      <c r="R452">
        <v>0</v>
      </c>
      <c r="S452">
        <v>0</v>
      </c>
      <c r="T452">
        <v>0</v>
      </c>
      <c r="U452">
        <v>0</v>
      </c>
      <c r="V452">
        <v>0</v>
      </c>
      <c r="W452">
        <v>0</v>
      </c>
      <c r="X452" s="140">
        <v>0</v>
      </c>
      <c r="Y452" s="140">
        <v>0</v>
      </c>
      <c r="Z452" s="140">
        <v>0</v>
      </c>
      <c r="AA452" s="140">
        <v>0</v>
      </c>
      <c r="AB452" s="419" t="s">
        <v>2784</v>
      </c>
      <c r="AC452" s="419" t="s">
        <v>2451</v>
      </c>
      <c r="AD452" s="419" t="s">
        <v>2811</v>
      </c>
    </row>
    <row r="453" spans="1:30" x14ac:dyDescent="0.25">
      <c r="A453" s="206" t="s">
        <v>887</v>
      </c>
      <c r="B453" t="s">
        <v>257</v>
      </c>
      <c r="D453" t="s">
        <v>56</v>
      </c>
      <c r="E453" s="140">
        <v>0.28999999999999998</v>
      </c>
      <c r="F453" s="140">
        <v>0.25</v>
      </c>
      <c r="G453" s="140">
        <v>0.32</v>
      </c>
      <c r="H453" s="140">
        <v>0.65</v>
      </c>
      <c r="I453" s="140">
        <v>0.54</v>
      </c>
      <c r="J453" s="140">
        <v>0.67</v>
      </c>
      <c r="K453" s="140">
        <v>0.62</v>
      </c>
      <c r="L453" s="140">
        <v>0.69</v>
      </c>
      <c r="M453" s="140">
        <v>0.83</v>
      </c>
      <c r="N453" s="140">
        <v>0.57999999999999996</v>
      </c>
      <c r="O453" s="140" t="s">
        <v>1299</v>
      </c>
      <c r="Q453" s="140" t="s">
        <v>56</v>
      </c>
      <c r="R453">
        <v>0.28999999999999998</v>
      </c>
      <c r="S453">
        <v>0.25</v>
      </c>
      <c r="T453">
        <v>0.32</v>
      </c>
      <c r="U453">
        <v>0.65</v>
      </c>
      <c r="V453">
        <v>0.54</v>
      </c>
      <c r="W453">
        <v>0.67</v>
      </c>
      <c r="X453" s="140">
        <v>0.62</v>
      </c>
      <c r="Y453" s="140">
        <v>0.69</v>
      </c>
      <c r="Z453" s="140">
        <v>0.83</v>
      </c>
      <c r="AA453" s="140">
        <v>0.57999999999999996</v>
      </c>
      <c r="AB453" s="419" t="s">
        <v>2783</v>
      </c>
      <c r="AC453" s="419" t="s">
        <v>2788</v>
      </c>
      <c r="AD453" s="419" t="s">
        <v>2826</v>
      </c>
    </row>
    <row r="454" spans="1:30" x14ac:dyDescent="0.25">
      <c r="A454" s="206" t="s">
        <v>899</v>
      </c>
      <c r="B454" t="s">
        <v>353</v>
      </c>
      <c r="D454" t="s">
        <v>56</v>
      </c>
      <c r="J454" s="140">
        <v>1.0383259911894271</v>
      </c>
      <c r="K454" s="140">
        <v>0.77170212765957447</v>
      </c>
      <c r="L454" s="140">
        <v>0.756561546286877</v>
      </c>
      <c r="M454" s="140">
        <v>0.94565916398713823</v>
      </c>
      <c r="N454" s="140">
        <v>0.81545352743561028</v>
      </c>
      <c r="O454" s="140" t="s">
        <v>1093</v>
      </c>
      <c r="Q454" s="140" t="s">
        <v>56</v>
      </c>
      <c r="W454">
        <v>1.0383259911894271</v>
      </c>
      <c r="X454" s="140">
        <v>0.77170212765957447</v>
      </c>
      <c r="Y454" s="140">
        <v>0.756561546286877</v>
      </c>
      <c r="Z454" s="140">
        <v>0.94565916398713823</v>
      </c>
      <c r="AA454" s="140">
        <v>0.81545352743561028</v>
      </c>
      <c r="AB454" s="419" t="s">
        <v>2783</v>
      </c>
      <c r="AC454" s="419" t="s">
        <v>2788</v>
      </c>
      <c r="AD454" s="419" t="s">
        <v>2826</v>
      </c>
    </row>
    <row r="455" spans="1:30" x14ac:dyDescent="0.25">
      <c r="A455" s="206" t="s">
        <v>900</v>
      </c>
      <c r="B455" t="s">
        <v>354</v>
      </c>
      <c r="D455" t="s">
        <v>56</v>
      </c>
      <c r="J455" s="140">
        <v>0.51610223642172526</v>
      </c>
      <c r="K455" s="140">
        <v>0.55288311688311698</v>
      </c>
      <c r="L455" s="140">
        <v>0.65700052438384893</v>
      </c>
      <c r="M455" s="140">
        <v>0.77103854389721638</v>
      </c>
      <c r="N455" s="140">
        <v>0.48597560975609755</v>
      </c>
      <c r="O455" s="140" t="s">
        <v>1259</v>
      </c>
      <c r="Q455" s="140" t="s">
        <v>56</v>
      </c>
      <c r="W455">
        <v>0.51610223642172526</v>
      </c>
      <c r="X455" s="140">
        <v>0.55288311688311698</v>
      </c>
      <c r="Y455" s="140">
        <v>0.65700052438384893</v>
      </c>
      <c r="Z455" s="140">
        <v>0.77103854389721638</v>
      </c>
      <c r="AA455" s="140">
        <v>0.48597560975609755</v>
      </c>
      <c r="AB455" s="419" t="s">
        <v>2783</v>
      </c>
      <c r="AC455" s="419" t="s">
        <v>2788</v>
      </c>
      <c r="AD455" s="419" t="s">
        <v>2826</v>
      </c>
    </row>
    <row r="456" spans="1:30" x14ac:dyDescent="0.25">
      <c r="A456" s="206" t="s">
        <v>888</v>
      </c>
      <c r="B456" t="s">
        <v>884</v>
      </c>
      <c r="D456" t="s">
        <v>58</v>
      </c>
      <c r="J456" s="140">
        <v>7</v>
      </c>
      <c r="K456" s="140">
        <v>6</v>
      </c>
      <c r="L456" s="140">
        <v>6</v>
      </c>
      <c r="M456" s="140">
        <v>6</v>
      </c>
      <c r="N456" s="140">
        <v>3</v>
      </c>
      <c r="O456" s="140" t="s">
        <v>1307</v>
      </c>
      <c r="Q456" s="140" t="s">
        <v>1029</v>
      </c>
      <c r="W456">
        <v>7</v>
      </c>
      <c r="X456" s="140">
        <v>6</v>
      </c>
      <c r="Y456" s="140">
        <v>6</v>
      </c>
      <c r="Z456" s="140">
        <v>6</v>
      </c>
      <c r="AA456" s="140">
        <v>3</v>
      </c>
      <c r="AB456" s="419" t="s">
        <v>2785</v>
      </c>
      <c r="AC456" s="419" t="s">
        <v>2788</v>
      </c>
      <c r="AD456" s="419" t="s">
        <v>2826</v>
      </c>
    </row>
    <row r="457" spans="1:30" x14ac:dyDescent="0.25">
      <c r="A457" s="206" t="s">
        <v>882</v>
      </c>
      <c r="B457" t="s">
        <v>193</v>
      </c>
      <c r="O457" s="140" t="s">
        <v>1301</v>
      </c>
      <c r="Q457" s="140"/>
    </row>
    <row r="458" spans="1:30" x14ac:dyDescent="0.25">
      <c r="A458" s="206" t="s">
        <v>905</v>
      </c>
      <c r="B458" t="s">
        <v>901</v>
      </c>
      <c r="O458" t="s">
        <v>1092</v>
      </c>
    </row>
    <row r="459" spans="1:30" x14ac:dyDescent="0.25">
      <c r="A459" s="206" t="s">
        <v>907</v>
      </c>
      <c r="B459" t="s">
        <v>65</v>
      </c>
      <c r="D459" t="s">
        <v>58</v>
      </c>
      <c r="E459" s="140" t="s">
        <v>73</v>
      </c>
      <c r="F459" s="140">
        <v>100</v>
      </c>
      <c r="G459" s="140">
        <v>270</v>
      </c>
      <c r="H459" s="140">
        <v>516</v>
      </c>
      <c r="I459" s="140">
        <v>755</v>
      </c>
      <c r="J459" s="140">
        <v>588</v>
      </c>
      <c r="K459" s="140">
        <v>572</v>
      </c>
      <c r="L459" s="140">
        <v>588</v>
      </c>
      <c r="M459" s="140">
        <v>839</v>
      </c>
      <c r="N459" s="140">
        <v>780</v>
      </c>
      <c r="O459" t="s">
        <v>1490</v>
      </c>
      <c r="Q459" s="140" t="s">
        <v>1029</v>
      </c>
      <c r="R459" t="s">
        <v>73</v>
      </c>
      <c r="S459">
        <v>100</v>
      </c>
      <c r="T459">
        <v>270</v>
      </c>
      <c r="U459">
        <v>516</v>
      </c>
      <c r="V459">
        <v>755</v>
      </c>
      <c r="W459">
        <v>588</v>
      </c>
      <c r="X459" s="140">
        <v>572</v>
      </c>
      <c r="Y459" s="140">
        <v>588</v>
      </c>
      <c r="Z459" s="140">
        <v>839</v>
      </c>
      <c r="AA459" s="140">
        <v>780</v>
      </c>
      <c r="AB459" s="419" t="s">
        <v>2789</v>
      </c>
      <c r="AC459" s="419" t="s">
        <v>2788</v>
      </c>
      <c r="AD459" s="419" t="s">
        <v>2828</v>
      </c>
    </row>
    <row r="460" spans="1:30" x14ac:dyDescent="0.25">
      <c r="A460" s="206" t="s">
        <v>908</v>
      </c>
      <c r="B460" t="s">
        <v>1309</v>
      </c>
      <c r="D460" t="s">
        <v>58</v>
      </c>
      <c r="E460" s="140">
        <v>58</v>
      </c>
      <c r="F460" s="140">
        <v>39</v>
      </c>
      <c r="G460" s="140">
        <v>47</v>
      </c>
      <c r="H460" s="140">
        <v>57</v>
      </c>
      <c r="I460" s="140">
        <v>59</v>
      </c>
      <c r="J460" s="140">
        <v>77</v>
      </c>
      <c r="K460" s="140">
        <v>44</v>
      </c>
      <c r="L460" s="140">
        <v>59</v>
      </c>
      <c r="M460" s="140">
        <v>80</v>
      </c>
      <c r="N460" s="140">
        <v>90</v>
      </c>
      <c r="O460" s="140" t="s">
        <v>1308</v>
      </c>
      <c r="Q460" s="140" t="s">
        <v>1029</v>
      </c>
      <c r="R460">
        <v>58</v>
      </c>
      <c r="S460">
        <v>39</v>
      </c>
      <c r="T460">
        <v>47</v>
      </c>
      <c r="U460">
        <v>57</v>
      </c>
      <c r="V460">
        <v>59</v>
      </c>
      <c r="W460">
        <v>77</v>
      </c>
      <c r="X460" s="140">
        <v>44</v>
      </c>
      <c r="Y460" s="140">
        <v>59</v>
      </c>
      <c r="Z460" s="140">
        <v>80</v>
      </c>
      <c r="AA460" s="140">
        <v>90</v>
      </c>
      <c r="AB460" s="419" t="s">
        <v>2785</v>
      </c>
      <c r="AC460" s="419" t="s">
        <v>2788</v>
      </c>
      <c r="AD460" s="419" t="s">
        <v>2828</v>
      </c>
    </row>
    <row r="461" spans="1:30" x14ac:dyDescent="0.25">
      <c r="A461" s="206" t="s">
        <v>906</v>
      </c>
      <c r="B461" t="s">
        <v>353</v>
      </c>
      <c r="O461" s="140" t="s">
        <v>1093</v>
      </c>
    </row>
    <row r="462" spans="1:30" x14ac:dyDescent="0.25">
      <c r="A462" s="206" t="s">
        <v>909</v>
      </c>
      <c r="B462" t="s">
        <v>902</v>
      </c>
      <c r="D462" t="s">
        <v>58</v>
      </c>
      <c r="J462" s="140">
        <v>173</v>
      </c>
      <c r="K462" s="140">
        <v>150</v>
      </c>
      <c r="L462" s="140">
        <v>129</v>
      </c>
      <c r="M462" s="140">
        <v>223</v>
      </c>
      <c r="N462" s="140">
        <v>335</v>
      </c>
      <c r="O462" s="140" t="s">
        <v>1489</v>
      </c>
      <c r="Q462" s="140" t="s">
        <v>1029</v>
      </c>
      <c r="W462">
        <v>173</v>
      </c>
      <c r="X462" s="140">
        <v>150</v>
      </c>
      <c r="Y462" s="140">
        <v>129</v>
      </c>
      <c r="Z462" s="140">
        <v>223</v>
      </c>
      <c r="AA462" s="140">
        <v>335</v>
      </c>
      <c r="AB462" s="419" t="s">
        <v>2789</v>
      </c>
      <c r="AC462" s="419" t="s">
        <v>2788</v>
      </c>
      <c r="AD462" s="419" t="s">
        <v>2828</v>
      </c>
    </row>
    <row r="463" spans="1:30" x14ac:dyDescent="0.25">
      <c r="A463" s="206" t="s">
        <v>910</v>
      </c>
      <c r="B463" t="s">
        <v>77</v>
      </c>
      <c r="D463" t="s">
        <v>58</v>
      </c>
      <c r="J463" s="140">
        <v>4</v>
      </c>
      <c r="K463" s="140">
        <v>20</v>
      </c>
      <c r="L463" s="140">
        <v>9</v>
      </c>
      <c r="M463" s="140">
        <v>0</v>
      </c>
      <c r="N463" s="140">
        <v>3</v>
      </c>
      <c r="O463" s="140" t="s">
        <v>1295</v>
      </c>
      <c r="Q463" s="140" t="s">
        <v>1029</v>
      </c>
      <c r="W463">
        <v>4</v>
      </c>
      <c r="X463" s="140">
        <v>20</v>
      </c>
      <c r="Y463" s="140">
        <v>9</v>
      </c>
      <c r="Z463" s="140">
        <v>0</v>
      </c>
      <c r="AA463" s="140">
        <v>3</v>
      </c>
      <c r="AB463" s="419" t="s">
        <v>2789</v>
      </c>
      <c r="AC463" s="419" t="s">
        <v>2788</v>
      </c>
      <c r="AD463" s="419" t="s">
        <v>2828</v>
      </c>
    </row>
    <row r="464" spans="1:30" x14ac:dyDescent="0.25">
      <c r="A464" s="206" t="s">
        <v>911</v>
      </c>
      <c r="B464" t="s">
        <v>78</v>
      </c>
      <c r="D464" t="s">
        <v>58</v>
      </c>
      <c r="J464" s="140">
        <v>30</v>
      </c>
      <c r="K464" s="140">
        <v>15</v>
      </c>
      <c r="L464" s="140">
        <v>11</v>
      </c>
      <c r="M464" s="140">
        <v>17</v>
      </c>
      <c r="N464" s="140">
        <v>15</v>
      </c>
      <c r="O464" s="140" t="s">
        <v>1306</v>
      </c>
      <c r="Q464" s="140" t="s">
        <v>1029</v>
      </c>
      <c r="W464">
        <v>30</v>
      </c>
      <c r="X464" s="140">
        <v>15</v>
      </c>
      <c r="Y464" s="140">
        <v>11</v>
      </c>
      <c r="Z464" s="140">
        <v>17</v>
      </c>
      <c r="AA464" s="140">
        <v>15</v>
      </c>
      <c r="AB464" s="419" t="s">
        <v>2789</v>
      </c>
      <c r="AC464" s="419" t="s">
        <v>2788</v>
      </c>
      <c r="AD464" s="419" t="s">
        <v>2828</v>
      </c>
    </row>
    <row r="465" spans="1:30" x14ac:dyDescent="0.25">
      <c r="A465" s="206" t="s">
        <v>912</v>
      </c>
      <c r="B465" t="s">
        <v>903</v>
      </c>
      <c r="D465" t="s">
        <v>58</v>
      </c>
      <c r="J465" s="140">
        <v>50</v>
      </c>
      <c r="K465" s="140">
        <v>58</v>
      </c>
      <c r="L465" s="140">
        <v>46</v>
      </c>
      <c r="M465" s="140">
        <v>112</v>
      </c>
      <c r="N465" s="140">
        <v>125</v>
      </c>
      <c r="O465" s="140" t="s">
        <v>1298</v>
      </c>
      <c r="Q465" s="140" t="s">
        <v>1029</v>
      </c>
      <c r="W465">
        <v>50</v>
      </c>
      <c r="X465" s="140">
        <v>58</v>
      </c>
      <c r="Y465" s="140">
        <v>46</v>
      </c>
      <c r="Z465" s="140">
        <v>112</v>
      </c>
      <c r="AA465" s="140">
        <v>125</v>
      </c>
      <c r="AB465" s="419" t="s">
        <v>2789</v>
      </c>
      <c r="AC465" s="419" t="s">
        <v>2788</v>
      </c>
      <c r="AD465" s="419" t="s">
        <v>2828</v>
      </c>
    </row>
    <row r="466" spans="1:30" x14ac:dyDescent="0.25">
      <c r="A466" s="206" t="s">
        <v>913</v>
      </c>
      <c r="B466" t="s">
        <v>137</v>
      </c>
      <c r="D466" t="s">
        <v>58</v>
      </c>
      <c r="J466" s="140">
        <v>17</v>
      </c>
      <c r="K466" s="140">
        <v>19</v>
      </c>
      <c r="L466" s="140">
        <v>19</v>
      </c>
      <c r="M466" s="140">
        <v>26</v>
      </c>
      <c r="N466" s="140">
        <v>34</v>
      </c>
      <c r="O466" s="140" t="s">
        <v>1297</v>
      </c>
      <c r="Q466" s="140" t="s">
        <v>1029</v>
      </c>
      <c r="W466">
        <v>17</v>
      </c>
      <c r="X466" s="140">
        <v>19</v>
      </c>
      <c r="Y466" s="140">
        <v>19</v>
      </c>
      <c r="Z466" s="140">
        <v>26</v>
      </c>
      <c r="AA466" s="140">
        <v>34</v>
      </c>
      <c r="AB466" s="419" t="s">
        <v>2789</v>
      </c>
      <c r="AC466" s="419" t="s">
        <v>2788</v>
      </c>
      <c r="AD466" s="419" t="s">
        <v>2828</v>
      </c>
    </row>
    <row r="467" spans="1:30" x14ac:dyDescent="0.25">
      <c r="A467" s="206" t="s">
        <v>914</v>
      </c>
      <c r="B467" t="s">
        <v>138</v>
      </c>
      <c r="D467" t="s">
        <v>58</v>
      </c>
      <c r="J467" s="140">
        <v>20</v>
      </c>
      <c r="K467" s="140">
        <v>6</v>
      </c>
      <c r="L467" s="140">
        <v>2</v>
      </c>
      <c r="M467" s="140">
        <v>5</v>
      </c>
      <c r="N467" s="140">
        <v>16</v>
      </c>
      <c r="O467" s="140" t="s">
        <v>1296</v>
      </c>
      <c r="Q467" s="140" t="s">
        <v>1029</v>
      </c>
      <c r="W467">
        <v>20</v>
      </c>
      <c r="X467" s="140">
        <v>6</v>
      </c>
      <c r="Y467" s="140">
        <v>2</v>
      </c>
      <c r="Z467" s="140">
        <v>5</v>
      </c>
      <c r="AA467" s="140">
        <v>16</v>
      </c>
      <c r="AB467" s="419" t="s">
        <v>2789</v>
      </c>
      <c r="AC467" s="419" t="s">
        <v>2788</v>
      </c>
      <c r="AD467" s="419" t="s">
        <v>2828</v>
      </c>
    </row>
    <row r="468" spans="1:30" x14ac:dyDescent="0.25">
      <c r="A468" s="206" t="s">
        <v>915</v>
      </c>
      <c r="B468" t="s">
        <v>904</v>
      </c>
      <c r="D468" t="s">
        <v>58</v>
      </c>
      <c r="J468" s="140">
        <v>21</v>
      </c>
      <c r="K468" s="140">
        <v>5</v>
      </c>
      <c r="L468" s="140">
        <v>18</v>
      </c>
      <c r="M468" s="140">
        <v>16</v>
      </c>
      <c r="N468" s="140">
        <v>29</v>
      </c>
      <c r="O468" s="140" t="s">
        <v>1294</v>
      </c>
      <c r="Q468" s="140" t="s">
        <v>1029</v>
      </c>
      <c r="W468">
        <v>21</v>
      </c>
      <c r="X468" s="140">
        <v>5</v>
      </c>
      <c r="Y468" s="140">
        <v>18</v>
      </c>
      <c r="Z468" s="140">
        <v>16</v>
      </c>
      <c r="AA468" s="140">
        <v>29</v>
      </c>
      <c r="AB468" s="419" t="s">
        <v>2789</v>
      </c>
      <c r="AC468" s="419" t="s">
        <v>2788</v>
      </c>
      <c r="AD468" s="419" t="s">
        <v>2828</v>
      </c>
    </row>
    <row r="469" spans="1:30" x14ac:dyDescent="0.25">
      <c r="A469" s="206" t="s">
        <v>916</v>
      </c>
      <c r="B469" t="s">
        <v>139</v>
      </c>
      <c r="D469" t="s">
        <v>58</v>
      </c>
      <c r="J469" s="140">
        <v>13</v>
      </c>
      <c r="K469" s="140">
        <v>9</v>
      </c>
      <c r="L469" s="140">
        <v>8</v>
      </c>
      <c r="M469" s="140">
        <v>9</v>
      </c>
      <c r="N469" s="140">
        <v>51</v>
      </c>
      <c r="O469" t="s">
        <v>1310</v>
      </c>
      <c r="Q469" s="140" t="s">
        <v>1029</v>
      </c>
      <c r="W469">
        <v>13</v>
      </c>
      <c r="X469" s="140">
        <v>9</v>
      </c>
      <c r="Y469" s="140">
        <v>8</v>
      </c>
      <c r="Z469" s="140">
        <v>9</v>
      </c>
      <c r="AA469" s="140">
        <v>51</v>
      </c>
      <c r="AB469" s="419" t="s">
        <v>2789</v>
      </c>
      <c r="AC469" s="419" t="s">
        <v>2788</v>
      </c>
      <c r="AD469" s="419" t="s">
        <v>2828</v>
      </c>
    </row>
    <row r="470" spans="1:30" x14ac:dyDescent="0.25">
      <c r="A470" s="206" t="s">
        <v>917</v>
      </c>
      <c r="B470" t="s">
        <v>141</v>
      </c>
      <c r="D470" t="s">
        <v>58</v>
      </c>
      <c r="J470" s="140">
        <v>3</v>
      </c>
      <c r="K470" s="140">
        <v>1</v>
      </c>
      <c r="L470" s="140">
        <v>2</v>
      </c>
      <c r="M470" s="140">
        <v>7</v>
      </c>
      <c r="N470" s="140">
        <v>4</v>
      </c>
      <c r="O470" t="s">
        <v>1311</v>
      </c>
      <c r="Q470" s="140" t="s">
        <v>1029</v>
      </c>
      <c r="W470">
        <v>3</v>
      </c>
      <c r="X470" s="140">
        <v>1</v>
      </c>
      <c r="Y470" s="140">
        <v>2</v>
      </c>
      <c r="Z470" s="140">
        <v>7</v>
      </c>
      <c r="AA470" s="140">
        <v>4</v>
      </c>
      <c r="AB470" s="419" t="s">
        <v>2789</v>
      </c>
      <c r="AC470" s="419" t="s">
        <v>2788</v>
      </c>
      <c r="AD470" s="419" t="s">
        <v>2828</v>
      </c>
    </row>
    <row r="471" spans="1:30" x14ac:dyDescent="0.25">
      <c r="A471" s="206" t="s">
        <v>918</v>
      </c>
      <c r="B471" t="s">
        <v>140</v>
      </c>
      <c r="D471" t="s">
        <v>58</v>
      </c>
      <c r="J471" s="140">
        <v>0</v>
      </c>
      <c r="K471" s="140">
        <v>4</v>
      </c>
      <c r="L471" s="140">
        <v>0</v>
      </c>
      <c r="M471" s="140">
        <v>0</v>
      </c>
      <c r="N471" s="140">
        <v>0</v>
      </c>
      <c r="O471" t="s">
        <v>1312</v>
      </c>
      <c r="Q471" s="140" t="s">
        <v>1029</v>
      </c>
      <c r="W471">
        <v>0</v>
      </c>
      <c r="X471" s="140">
        <v>4</v>
      </c>
      <c r="Y471" s="140">
        <v>0</v>
      </c>
      <c r="Z471" s="140">
        <v>0</v>
      </c>
      <c r="AA471" s="140">
        <v>0</v>
      </c>
      <c r="AB471" s="419" t="s">
        <v>2789</v>
      </c>
      <c r="AC471" s="419" t="s">
        <v>2788</v>
      </c>
      <c r="AD471" s="419" t="s">
        <v>2828</v>
      </c>
    </row>
    <row r="472" spans="1:30" x14ac:dyDescent="0.25">
      <c r="A472" s="206" t="s">
        <v>919</v>
      </c>
      <c r="B472" t="s">
        <v>120</v>
      </c>
      <c r="D472" t="s">
        <v>58</v>
      </c>
      <c r="J472" s="140">
        <v>15</v>
      </c>
      <c r="K472" s="140">
        <v>13</v>
      </c>
      <c r="L472" s="140">
        <v>14</v>
      </c>
      <c r="M472" s="140">
        <v>31</v>
      </c>
      <c r="N472" s="140">
        <v>58</v>
      </c>
      <c r="O472" s="140" t="s">
        <v>181</v>
      </c>
      <c r="Q472" s="140" t="s">
        <v>1029</v>
      </c>
      <c r="W472">
        <v>15</v>
      </c>
      <c r="X472" s="140">
        <v>13</v>
      </c>
      <c r="Y472" s="140">
        <v>14</v>
      </c>
      <c r="Z472" s="140">
        <v>31</v>
      </c>
      <c r="AA472" s="140">
        <v>58</v>
      </c>
      <c r="AB472" s="419" t="s">
        <v>2789</v>
      </c>
      <c r="AC472" s="419" t="s">
        <v>2788</v>
      </c>
      <c r="AD472" s="419" t="s">
        <v>2828</v>
      </c>
    </row>
    <row r="473" spans="1:30" x14ac:dyDescent="0.25">
      <c r="A473" s="206" t="s">
        <v>920</v>
      </c>
      <c r="B473" t="s">
        <v>183</v>
      </c>
      <c r="D473" t="s">
        <v>56</v>
      </c>
      <c r="J473" s="140">
        <v>100</v>
      </c>
      <c r="K473" s="140">
        <v>100</v>
      </c>
      <c r="L473" s="140">
        <v>100</v>
      </c>
      <c r="M473" s="140">
        <v>100</v>
      </c>
      <c r="N473" s="140">
        <v>100</v>
      </c>
      <c r="O473" s="140" t="s">
        <v>1302</v>
      </c>
      <c r="Q473" s="140" t="s">
        <v>56</v>
      </c>
      <c r="W473">
        <v>100</v>
      </c>
      <c r="X473" s="140">
        <v>100</v>
      </c>
      <c r="Y473" s="140">
        <v>100</v>
      </c>
      <c r="Z473" s="140">
        <v>100</v>
      </c>
      <c r="AA473" s="140">
        <v>100</v>
      </c>
      <c r="AB473" s="419" t="s">
        <v>2789</v>
      </c>
      <c r="AC473" s="419" t="s">
        <v>2788</v>
      </c>
      <c r="AD473" s="419" t="s">
        <v>2828</v>
      </c>
    </row>
    <row r="474" spans="1:30" x14ac:dyDescent="0.25">
      <c r="A474" s="206" t="s">
        <v>921</v>
      </c>
      <c r="B474" t="s">
        <v>101</v>
      </c>
      <c r="D474" t="s">
        <v>58</v>
      </c>
      <c r="J474" s="140">
        <v>22</v>
      </c>
      <c r="K474" s="140">
        <v>15</v>
      </c>
      <c r="L474" s="140">
        <v>14</v>
      </c>
      <c r="M474" s="140">
        <v>22</v>
      </c>
      <c r="N474" s="140">
        <v>21</v>
      </c>
      <c r="O474" s="140" t="s">
        <v>1303</v>
      </c>
      <c r="Q474" s="140" t="s">
        <v>1029</v>
      </c>
      <c r="W474">
        <v>22</v>
      </c>
      <c r="X474" s="140">
        <v>15</v>
      </c>
      <c r="Y474" s="140">
        <v>14</v>
      </c>
      <c r="Z474" s="140">
        <v>22</v>
      </c>
      <c r="AA474" s="140">
        <v>21</v>
      </c>
      <c r="AB474" s="419" t="s">
        <v>2785</v>
      </c>
      <c r="AC474" s="419" t="s">
        <v>2788</v>
      </c>
      <c r="AD474" s="419" t="s">
        <v>2828</v>
      </c>
    </row>
    <row r="475" spans="1:30" x14ac:dyDescent="0.25">
      <c r="A475" s="206" t="s">
        <v>922</v>
      </c>
      <c r="B475" t="s">
        <v>103</v>
      </c>
      <c r="D475" t="s">
        <v>58</v>
      </c>
      <c r="J475" s="140">
        <v>17</v>
      </c>
      <c r="K475" s="140">
        <v>15</v>
      </c>
      <c r="L475" s="140">
        <v>14</v>
      </c>
      <c r="M475" s="140">
        <v>18</v>
      </c>
      <c r="N475" s="140">
        <v>17</v>
      </c>
      <c r="O475" s="140" t="s">
        <v>1304</v>
      </c>
      <c r="Q475" s="140" t="s">
        <v>1029</v>
      </c>
      <c r="W475">
        <v>17</v>
      </c>
      <c r="X475" s="140">
        <v>15</v>
      </c>
      <c r="Y475" s="140">
        <v>14</v>
      </c>
      <c r="Z475" s="140">
        <v>18</v>
      </c>
      <c r="AA475" s="140">
        <v>17</v>
      </c>
      <c r="AB475" s="419" t="s">
        <v>2785</v>
      </c>
      <c r="AC475" s="419" t="s">
        <v>2788</v>
      </c>
      <c r="AD475" s="419" t="s">
        <v>2828</v>
      </c>
    </row>
    <row r="476" spans="1:30" x14ac:dyDescent="0.25">
      <c r="A476" s="206" t="s">
        <v>923</v>
      </c>
      <c r="B476" t="s">
        <v>66</v>
      </c>
      <c r="D476" t="s">
        <v>58</v>
      </c>
      <c r="J476" s="140">
        <v>5</v>
      </c>
      <c r="K476" s="140">
        <v>0</v>
      </c>
      <c r="L476" s="140">
        <v>0</v>
      </c>
      <c r="M476" s="140">
        <v>4</v>
      </c>
      <c r="N476" s="140">
        <v>4</v>
      </c>
      <c r="O476" s="140" t="s">
        <v>1305</v>
      </c>
      <c r="Q476" s="140" t="s">
        <v>1029</v>
      </c>
      <c r="W476">
        <v>5</v>
      </c>
      <c r="X476" s="140">
        <v>0</v>
      </c>
      <c r="Y476" s="140">
        <v>0</v>
      </c>
      <c r="Z476" s="140">
        <v>4</v>
      </c>
      <c r="AA476" s="140">
        <v>4</v>
      </c>
      <c r="AB476" s="419" t="s">
        <v>2785</v>
      </c>
      <c r="AC476" s="419" t="s">
        <v>2788</v>
      </c>
      <c r="AD476" s="419" t="s">
        <v>2828</v>
      </c>
    </row>
    <row r="477" spans="1:30" x14ac:dyDescent="0.25">
      <c r="A477" s="206">
        <v>6</v>
      </c>
      <c r="B477" t="s">
        <v>258</v>
      </c>
      <c r="O477" t="s">
        <v>1313</v>
      </c>
    </row>
    <row r="478" spans="1:30" x14ac:dyDescent="0.25">
      <c r="A478" s="206" t="s">
        <v>927</v>
      </c>
      <c r="B478" t="s">
        <v>201</v>
      </c>
      <c r="O478" s="140" t="s">
        <v>1314</v>
      </c>
      <c r="Q478" s="140"/>
    </row>
    <row r="479" spans="1:30" x14ac:dyDescent="0.25">
      <c r="A479" s="206" t="s">
        <v>928</v>
      </c>
      <c r="B479" t="s">
        <v>202</v>
      </c>
      <c r="D479" t="s">
        <v>58</v>
      </c>
      <c r="J479" s="140">
        <v>1</v>
      </c>
      <c r="K479" s="140">
        <v>1</v>
      </c>
      <c r="L479" s="140">
        <v>1</v>
      </c>
      <c r="M479" s="140" t="s">
        <v>73</v>
      </c>
      <c r="N479" s="140" t="s">
        <v>73</v>
      </c>
      <c r="O479" s="140" t="s">
        <v>1315</v>
      </c>
      <c r="Q479" s="140" t="s">
        <v>1062</v>
      </c>
      <c r="W479">
        <v>1</v>
      </c>
      <c r="X479" s="140">
        <v>1</v>
      </c>
      <c r="Y479" s="140">
        <v>1</v>
      </c>
      <c r="Z479" s="140" t="s">
        <v>73</v>
      </c>
      <c r="AA479" s="140" t="s">
        <v>73</v>
      </c>
      <c r="AB479" s="419" t="s">
        <v>2790</v>
      </c>
      <c r="AC479" s="419" t="s">
        <v>2451</v>
      </c>
      <c r="AD479" s="419" t="s">
        <v>2451</v>
      </c>
    </row>
    <row r="480" spans="1:30" x14ac:dyDescent="0.25">
      <c r="A480" s="206" t="s">
        <v>929</v>
      </c>
      <c r="B480" t="s">
        <v>203</v>
      </c>
      <c r="D480" t="s">
        <v>234</v>
      </c>
      <c r="J480" s="140" t="s">
        <v>200</v>
      </c>
      <c r="K480" s="140" t="s">
        <v>200</v>
      </c>
      <c r="L480" s="140" t="s">
        <v>200</v>
      </c>
      <c r="M480" s="140" t="s">
        <v>73</v>
      </c>
      <c r="N480" s="140" t="s">
        <v>73</v>
      </c>
      <c r="O480" s="140" t="s">
        <v>1316</v>
      </c>
      <c r="Q480" s="140"/>
      <c r="W480" t="s">
        <v>200</v>
      </c>
      <c r="X480" s="140" t="s">
        <v>200</v>
      </c>
      <c r="Y480" s="140" t="s">
        <v>200</v>
      </c>
      <c r="Z480" s="140" t="s">
        <v>73</v>
      </c>
      <c r="AA480" s="140" t="s">
        <v>73</v>
      </c>
      <c r="AB480" s="419" t="s">
        <v>2791</v>
      </c>
      <c r="AC480" s="419" t="s">
        <v>2451</v>
      </c>
      <c r="AD480" s="419" t="s">
        <v>2451</v>
      </c>
    </row>
    <row r="481" spans="1:30" x14ac:dyDescent="0.25">
      <c r="A481" s="206" t="s">
        <v>930</v>
      </c>
      <c r="B481" t="s">
        <v>204</v>
      </c>
      <c r="D481" t="s">
        <v>58</v>
      </c>
      <c r="J481" s="140">
        <v>6</v>
      </c>
      <c r="K481" s="140">
        <v>6</v>
      </c>
      <c r="L481" s="140">
        <v>6</v>
      </c>
      <c r="M481" s="140">
        <v>6</v>
      </c>
      <c r="N481" s="140">
        <v>5</v>
      </c>
      <c r="O481" s="140" t="s">
        <v>1317</v>
      </c>
      <c r="Q481" s="140" t="s">
        <v>1062</v>
      </c>
      <c r="W481">
        <v>6</v>
      </c>
      <c r="X481" s="140">
        <v>6</v>
      </c>
      <c r="Y481" s="140">
        <v>6</v>
      </c>
      <c r="Z481" s="140">
        <v>6</v>
      </c>
      <c r="AA481" s="140">
        <v>5</v>
      </c>
      <c r="AB481" s="419" t="s">
        <v>2436</v>
      </c>
      <c r="AC481" s="419" t="s">
        <v>2451</v>
      </c>
      <c r="AD481" s="419" t="s">
        <v>2451</v>
      </c>
    </row>
    <row r="482" spans="1:30" x14ac:dyDescent="0.25">
      <c r="A482" s="206" t="s">
        <v>931</v>
      </c>
      <c r="B482" t="s">
        <v>250</v>
      </c>
      <c r="D482" t="s">
        <v>58</v>
      </c>
      <c r="J482" s="140">
        <v>2</v>
      </c>
      <c r="K482" s="140">
        <v>1</v>
      </c>
      <c r="L482" s="140">
        <v>1</v>
      </c>
      <c r="M482" s="140">
        <v>1</v>
      </c>
      <c r="N482" s="140">
        <v>0</v>
      </c>
      <c r="O482" s="140" t="s">
        <v>1318</v>
      </c>
      <c r="Q482" s="140" t="s">
        <v>1062</v>
      </c>
      <c r="W482">
        <v>2</v>
      </c>
      <c r="X482" s="140">
        <v>1</v>
      </c>
      <c r="Y482" s="140">
        <v>1</v>
      </c>
      <c r="Z482" s="140">
        <v>1</v>
      </c>
      <c r="AA482" s="140">
        <v>0</v>
      </c>
      <c r="AB482" s="419" t="s">
        <v>2436</v>
      </c>
      <c r="AC482" s="419" t="s">
        <v>2451</v>
      </c>
      <c r="AD482" s="419" t="s">
        <v>2451</v>
      </c>
    </row>
    <row r="483" spans="1:30" x14ac:dyDescent="0.25">
      <c r="A483" s="206" t="s">
        <v>932</v>
      </c>
      <c r="B483" t="s">
        <v>205</v>
      </c>
      <c r="D483" t="s">
        <v>58</v>
      </c>
      <c r="J483" s="140">
        <v>1</v>
      </c>
      <c r="K483" s="140">
        <v>1</v>
      </c>
      <c r="L483" s="140">
        <v>1</v>
      </c>
      <c r="M483" s="140">
        <v>1</v>
      </c>
      <c r="N483" s="140">
        <v>1</v>
      </c>
      <c r="O483" s="140" t="s">
        <v>1319</v>
      </c>
      <c r="Q483" s="140" t="s">
        <v>1062</v>
      </c>
      <c r="W483">
        <v>1</v>
      </c>
      <c r="X483" s="140">
        <v>1</v>
      </c>
      <c r="Y483" s="140">
        <v>1</v>
      </c>
      <c r="Z483" s="140">
        <v>1</v>
      </c>
      <c r="AA483" s="140">
        <v>1</v>
      </c>
      <c r="AB483" s="419" t="s">
        <v>2436</v>
      </c>
      <c r="AC483" s="419" t="s">
        <v>2451</v>
      </c>
      <c r="AD483" s="419" t="s">
        <v>2451</v>
      </c>
    </row>
    <row r="484" spans="1:30" x14ac:dyDescent="0.25">
      <c r="A484" s="206" t="s">
        <v>933</v>
      </c>
      <c r="B484" t="s">
        <v>143</v>
      </c>
      <c r="D484" t="s">
        <v>58</v>
      </c>
      <c r="J484" s="140">
        <v>10</v>
      </c>
      <c r="K484" s="140">
        <v>9</v>
      </c>
      <c r="L484" s="140">
        <v>9</v>
      </c>
      <c r="M484" s="140">
        <v>8</v>
      </c>
      <c r="N484" s="140">
        <v>6</v>
      </c>
      <c r="O484" s="140" t="s">
        <v>182</v>
      </c>
      <c r="Q484" s="140" t="s">
        <v>1062</v>
      </c>
      <c r="W484">
        <v>10</v>
      </c>
      <c r="X484" s="140">
        <v>9</v>
      </c>
      <c r="Y484" s="140">
        <v>9</v>
      </c>
      <c r="Z484" s="140">
        <v>8</v>
      </c>
      <c r="AA484" s="140">
        <v>6</v>
      </c>
      <c r="AB484" s="419" t="s">
        <v>2436</v>
      </c>
      <c r="AC484" s="419" t="s">
        <v>2451</v>
      </c>
      <c r="AD484" s="419" t="s">
        <v>2451</v>
      </c>
    </row>
    <row r="485" spans="1:30" x14ac:dyDescent="0.25">
      <c r="A485" s="206" t="s">
        <v>934</v>
      </c>
      <c r="B485" t="s">
        <v>206</v>
      </c>
      <c r="D485" t="s">
        <v>56</v>
      </c>
      <c r="J485" s="140">
        <v>60</v>
      </c>
      <c r="K485" s="140">
        <v>66</v>
      </c>
      <c r="L485" s="140">
        <v>66</v>
      </c>
      <c r="M485" s="140">
        <v>75</v>
      </c>
      <c r="N485" s="140">
        <v>83</v>
      </c>
      <c r="O485" t="s">
        <v>1320</v>
      </c>
      <c r="Q485" t="s">
        <v>56</v>
      </c>
      <c r="W485">
        <v>60</v>
      </c>
      <c r="X485" s="140">
        <v>66</v>
      </c>
      <c r="Y485" s="140">
        <v>66</v>
      </c>
      <c r="Z485" s="140">
        <v>75</v>
      </c>
      <c r="AA485" s="140">
        <v>83</v>
      </c>
      <c r="AB485" s="419" t="s">
        <v>2436</v>
      </c>
      <c r="AC485" s="419" t="s">
        <v>2451</v>
      </c>
      <c r="AD485" s="419" t="s">
        <v>2451</v>
      </c>
    </row>
    <row r="486" spans="1:30" x14ac:dyDescent="0.25">
      <c r="A486" s="206" t="s">
        <v>935</v>
      </c>
      <c r="B486" t="s">
        <v>207</v>
      </c>
      <c r="D486" t="s">
        <v>234</v>
      </c>
      <c r="O486" t="s">
        <v>1321</v>
      </c>
    </row>
    <row r="487" spans="1:30" x14ac:dyDescent="0.25">
      <c r="A487" s="206" t="s">
        <v>936</v>
      </c>
      <c r="B487" t="s">
        <v>208</v>
      </c>
      <c r="D487" t="s">
        <v>56</v>
      </c>
      <c r="J487" s="140">
        <v>100</v>
      </c>
      <c r="K487" s="140">
        <v>100</v>
      </c>
      <c r="L487" s="140">
        <v>100</v>
      </c>
      <c r="M487" s="140">
        <v>100</v>
      </c>
      <c r="N487" s="140">
        <v>100</v>
      </c>
      <c r="O487" t="s">
        <v>1322</v>
      </c>
      <c r="Q487" t="s">
        <v>56</v>
      </c>
      <c r="W487">
        <v>100</v>
      </c>
      <c r="X487" s="140">
        <v>100</v>
      </c>
      <c r="Y487" s="140">
        <v>100</v>
      </c>
      <c r="Z487" s="140">
        <v>100</v>
      </c>
      <c r="AA487" s="140">
        <v>100</v>
      </c>
      <c r="AB487" s="419" t="s">
        <v>2436</v>
      </c>
      <c r="AC487" s="419" t="s">
        <v>2451</v>
      </c>
      <c r="AD487" s="419" t="s">
        <v>2451</v>
      </c>
    </row>
    <row r="488" spans="1:30" x14ac:dyDescent="0.25">
      <c r="A488" s="206" t="s">
        <v>937</v>
      </c>
      <c r="B488" t="s">
        <v>209</v>
      </c>
      <c r="D488" t="s">
        <v>56</v>
      </c>
      <c r="J488" s="140">
        <v>100</v>
      </c>
      <c r="K488" s="140">
        <v>100</v>
      </c>
      <c r="L488" s="140">
        <v>100</v>
      </c>
      <c r="M488" s="140">
        <v>100</v>
      </c>
      <c r="N488" s="140">
        <v>100</v>
      </c>
      <c r="O488" t="s">
        <v>1323</v>
      </c>
      <c r="Q488" t="s">
        <v>56</v>
      </c>
      <c r="W488">
        <v>100</v>
      </c>
      <c r="X488" s="140">
        <v>100</v>
      </c>
      <c r="Y488" s="140">
        <v>100</v>
      </c>
      <c r="Z488" s="140">
        <v>100</v>
      </c>
      <c r="AA488" s="140">
        <v>100</v>
      </c>
      <c r="AB488" s="419" t="s">
        <v>2436</v>
      </c>
      <c r="AC488" s="419" t="s">
        <v>2451</v>
      </c>
      <c r="AD488" s="419" t="s">
        <v>2451</v>
      </c>
    </row>
    <row r="489" spans="1:30" x14ac:dyDescent="0.25">
      <c r="A489" s="206" t="s">
        <v>938</v>
      </c>
      <c r="B489" t="s">
        <v>210</v>
      </c>
      <c r="D489" t="s">
        <v>56</v>
      </c>
      <c r="J489" s="140">
        <v>100</v>
      </c>
      <c r="K489" s="140">
        <v>100</v>
      </c>
      <c r="L489" s="140">
        <v>100</v>
      </c>
      <c r="M489" s="140">
        <v>100</v>
      </c>
      <c r="N489" s="140">
        <v>100</v>
      </c>
      <c r="O489" t="s">
        <v>1324</v>
      </c>
      <c r="Q489" t="s">
        <v>56</v>
      </c>
      <c r="W489">
        <v>100</v>
      </c>
      <c r="X489" s="140">
        <v>100</v>
      </c>
      <c r="Y489" s="140">
        <v>100</v>
      </c>
      <c r="Z489" s="140">
        <v>100</v>
      </c>
      <c r="AA489" s="140">
        <v>100</v>
      </c>
      <c r="AB489" s="419" t="s">
        <v>2436</v>
      </c>
      <c r="AC489" s="419" t="s">
        <v>2451</v>
      </c>
      <c r="AD489" s="419" t="s">
        <v>2451</v>
      </c>
    </row>
    <row r="490" spans="1:30" x14ac:dyDescent="0.25">
      <c r="A490" s="206" t="s">
        <v>939</v>
      </c>
      <c r="B490" t="s">
        <v>211</v>
      </c>
      <c r="D490" t="s">
        <v>56</v>
      </c>
      <c r="J490" s="140">
        <v>33</v>
      </c>
      <c r="K490" s="140">
        <v>75</v>
      </c>
      <c r="L490" s="140">
        <v>75</v>
      </c>
      <c r="M490" s="140">
        <v>75</v>
      </c>
      <c r="N490" s="140">
        <v>75</v>
      </c>
      <c r="O490" t="s">
        <v>1325</v>
      </c>
      <c r="Q490" t="s">
        <v>56</v>
      </c>
      <c r="W490">
        <v>33</v>
      </c>
      <c r="X490" s="140">
        <v>75</v>
      </c>
      <c r="Y490" s="140">
        <v>75</v>
      </c>
      <c r="Z490" s="140">
        <v>75</v>
      </c>
      <c r="AA490" s="140">
        <v>75</v>
      </c>
      <c r="AB490" s="419" t="s">
        <v>2436</v>
      </c>
      <c r="AC490" s="419" t="s">
        <v>2451</v>
      </c>
      <c r="AD490" s="419" t="s">
        <v>2814</v>
      </c>
    </row>
    <row r="491" spans="1:30" x14ac:dyDescent="0.25">
      <c r="A491" s="206" t="s">
        <v>940</v>
      </c>
      <c r="B491" t="s">
        <v>212</v>
      </c>
      <c r="O491" t="s">
        <v>1326</v>
      </c>
    </row>
    <row r="492" spans="1:30" x14ac:dyDescent="0.25">
      <c r="A492" s="206" t="s">
        <v>941</v>
      </c>
      <c r="B492" t="s">
        <v>108</v>
      </c>
      <c r="D492" t="s">
        <v>58</v>
      </c>
      <c r="J492" s="140">
        <v>7</v>
      </c>
      <c r="K492" s="140">
        <v>6</v>
      </c>
      <c r="L492" s="140">
        <v>6</v>
      </c>
      <c r="M492" s="140">
        <v>6</v>
      </c>
      <c r="N492" s="140">
        <v>4</v>
      </c>
      <c r="O492" t="s">
        <v>1055</v>
      </c>
      <c r="Q492" t="s">
        <v>1062</v>
      </c>
      <c r="W492">
        <v>7</v>
      </c>
      <c r="X492" s="140">
        <v>6</v>
      </c>
      <c r="Y492" s="140">
        <v>6</v>
      </c>
      <c r="Z492" s="140">
        <v>6</v>
      </c>
      <c r="AA492" s="140">
        <v>4</v>
      </c>
      <c r="AB492" s="419" t="s">
        <v>2474</v>
      </c>
      <c r="AC492" s="419" t="s">
        <v>2451</v>
      </c>
      <c r="AD492" s="419" t="s">
        <v>2451</v>
      </c>
    </row>
    <row r="493" spans="1:30" x14ac:dyDescent="0.25">
      <c r="A493" s="206" t="s">
        <v>942</v>
      </c>
      <c r="B493" t="s">
        <v>109</v>
      </c>
      <c r="D493" t="s">
        <v>58</v>
      </c>
      <c r="J493" s="140">
        <v>3</v>
      </c>
      <c r="K493" s="140">
        <v>3</v>
      </c>
      <c r="L493" s="140">
        <v>3</v>
      </c>
      <c r="M493" s="140">
        <v>2</v>
      </c>
      <c r="N493" s="140">
        <v>2</v>
      </c>
      <c r="O493" t="s">
        <v>1054</v>
      </c>
      <c r="Q493" t="s">
        <v>1062</v>
      </c>
      <c r="W493">
        <v>3</v>
      </c>
      <c r="X493" s="140">
        <v>3</v>
      </c>
      <c r="Y493" s="140">
        <v>3</v>
      </c>
      <c r="Z493" s="140">
        <v>2</v>
      </c>
      <c r="AA493" s="140">
        <v>2</v>
      </c>
      <c r="AB493" s="419" t="s">
        <v>2474</v>
      </c>
      <c r="AC493" s="419" t="s">
        <v>2451</v>
      </c>
      <c r="AD493" s="419" t="s">
        <v>2451</v>
      </c>
    </row>
    <row r="494" spans="1:30" x14ac:dyDescent="0.25">
      <c r="A494" s="206" t="s">
        <v>943</v>
      </c>
      <c r="B494" t="s">
        <v>213</v>
      </c>
      <c r="D494" t="s">
        <v>56</v>
      </c>
      <c r="J494" s="140">
        <v>30</v>
      </c>
      <c r="K494" s="140">
        <v>33</v>
      </c>
      <c r="L494" s="140">
        <v>33</v>
      </c>
      <c r="M494" s="140">
        <v>25</v>
      </c>
      <c r="N494" s="140">
        <v>33</v>
      </c>
      <c r="O494" t="s">
        <v>1327</v>
      </c>
      <c r="Q494" t="s">
        <v>56</v>
      </c>
      <c r="W494">
        <v>30</v>
      </c>
      <c r="X494" s="140">
        <v>33</v>
      </c>
      <c r="Y494" s="140">
        <v>33</v>
      </c>
      <c r="Z494" s="140">
        <v>25</v>
      </c>
      <c r="AA494" s="140">
        <v>33</v>
      </c>
      <c r="AB494" s="419" t="s">
        <v>2474</v>
      </c>
      <c r="AC494" s="419" t="s">
        <v>2451</v>
      </c>
      <c r="AD494" s="419" t="s">
        <v>2451</v>
      </c>
    </row>
    <row r="495" spans="1:30" x14ac:dyDescent="0.25">
      <c r="A495" s="206" t="s">
        <v>944</v>
      </c>
      <c r="B495" t="s">
        <v>214</v>
      </c>
      <c r="D495" t="s">
        <v>1329</v>
      </c>
      <c r="J495" s="140">
        <v>55</v>
      </c>
      <c r="K495" s="140">
        <v>56</v>
      </c>
      <c r="L495" s="140">
        <v>57</v>
      </c>
      <c r="M495" s="140">
        <v>56</v>
      </c>
      <c r="N495" s="140">
        <v>56</v>
      </c>
      <c r="O495" t="s">
        <v>1328</v>
      </c>
      <c r="Q495" t="s">
        <v>1330</v>
      </c>
      <c r="W495">
        <v>55</v>
      </c>
      <c r="X495" s="140">
        <v>56</v>
      </c>
      <c r="Y495" s="140">
        <v>57</v>
      </c>
      <c r="Z495" s="140">
        <v>56</v>
      </c>
      <c r="AA495" s="140">
        <v>56</v>
      </c>
      <c r="AB495" s="419" t="s">
        <v>2474</v>
      </c>
      <c r="AC495" s="419" t="s">
        <v>2451</v>
      </c>
      <c r="AD495" s="419" t="s">
        <v>2451</v>
      </c>
    </row>
    <row r="496" spans="1:30" x14ac:dyDescent="0.25">
      <c r="A496" s="206" t="s">
        <v>945</v>
      </c>
      <c r="B496" t="s">
        <v>215</v>
      </c>
      <c r="D496" t="s">
        <v>234</v>
      </c>
      <c r="O496" t="s">
        <v>1331</v>
      </c>
    </row>
    <row r="497" spans="1:32" x14ac:dyDescent="0.25">
      <c r="A497" s="206" t="s">
        <v>946</v>
      </c>
      <c r="B497" t="s">
        <v>108</v>
      </c>
      <c r="D497" t="s">
        <v>58</v>
      </c>
      <c r="J497" s="140">
        <v>9</v>
      </c>
      <c r="K497" s="140">
        <v>9</v>
      </c>
      <c r="L497" s="140">
        <v>9</v>
      </c>
      <c r="M497" s="140">
        <v>9</v>
      </c>
      <c r="N497" s="140">
        <v>3</v>
      </c>
      <c r="O497" t="s">
        <v>1055</v>
      </c>
      <c r="Q497" t="s">
        <v>1062</v>
      </c>
      <c r="W497">
        <v>9</v>
      </c>
      <c r="X497" s="140">
        <v>9</v>
      </c>
      <c r="Y497" s="140">
        <v>9</v>
      </c>
      <c r="Z497" s="140">
        <v>9</v>
      </c>
      <c r="AA497" s="140">
        <v>3</v>
      </c>
      <c r="AB497" s="419" t="s">
        <v>2474</v>
      </c>
      <c r="AC497" s="419" t="s">
        <v>2451</v>
      </c>
      <c r="AD497" s="419" t="s">
        <v>2451</v>
      </c>
    </row>
    <row r="498" spans="1:32" x14ac:dyDescent="0.25">
      <c r="A498" s="206" t="s">
        <v>947</v>
      </c>
      <c r="B498" t="s">
        <v>109</v>
      </c>
      <c r="D498" t="s">
        <v>58</v>
      </c>
      <c r="J498" s="140">
        <v>3</v>
      </c>
      <c r="K498" s="140">
        <v>3</v>
      </c>
      <c r="L498" s="140">
        <v>3</v>
      </c>
      <c r="M498" s="140">
        <v>3</v>
      </c>
      <c r="N498" s="140">
        <v>4</v>
      </c>
      <c r="O498" t="s">
        <v>1054</v>
      </c>
      <c r="Q498" t="s">
        <v>1062</v>
      </c>
      <c r="W498">
        <v>3</v>
      </c>
      <c r="X498" s="140">
        <v>3</v>
      </c>
      <c r="Y498" s="140">
        <v>3</v>
      </c>
      <c r="Z498" s="140">
        <v>3</v>
      </c>
      <c r="AA498" s="140">
        <v>4</v>
      </c>
      <c r="AB498" s="419" t="s">
        <v>2474</v>
      </c>
      <c r="AC498" s="419" t="s">
        <v>2451</v>
      </c>
      <c r="AD498" s="419" t="s">
        <v>2451</v>
      </c>
    </row>
    <row r="499" spans="1:32" x14ac:dyDescent="0.25">
      <c r="A499" s="206" t="s">
        <v>948</v>
      </c>
      <c r="B499" t="s">
        <v>213</v>
      </c>
      <c r="D499" t="s">
        <v>56</v>
      </c>
      <c r="J499" s="140">
        <v>25</v>
      </c>
      <c r="K499" s="140">
        <v>25</v>
      </c>
      <c r="L499" s="140">
        <v>25</v>
      </c>
      <c r="M499" s="140">
        <v>25</v>
      </c>
      <c r="N499" s="140">
        <v>57</v>
      </c>
      <c r="O499" t="s">
        <v>1327</v>
      </c>
      <c r="Q499" t="s">
        <v>56</v>
      </c>
      <c r="W499">
        <v>25</v>
      </c>
      <c r="X499" s="140">
        <v>25</v>
      </c>
      <c r="Y499" s="140">
        <v>25</v>
      </c>
      <c r="Z499" s="140">
        <v>25</v>
      </c>
      <c r="AA499" s="140">
        <v>57</v>
      </c>
      <c r="AB499" s="419" t="s">
        <v>2474</v>
      </c>
      <c r="AC499" s="419" t="s">
        <v>2451</v>
      </c>
      <c r="AD499" s="419" t="s">
        <v>2451</v>
      </c>
    </row>
    <row r="500" spans="1:32" x14ac:dyDescent="0.25">
      <c r="A500" s="206" t="s">
        <v>949</v>
      </c>
      <c r="B500" t="s">
        <v>216</v>
      </c>
      <c r="O500" t="s">
        <v>1332</v>
      </c>
    </row>
    <row r="501" spans="1:32" x14ac:dyDescent="0.25">
      <c r="A501" s="206" t="s">
        <v>950</v>
      </c>
      <c r="B501" t="s">
        <v>217</v>
      </c>
      <c r="D501" t="s">
        <v>56</v>
      </c>
      <c r="J501" s="140">
        <v>60</v>
      </c>
      <c r="K501" s="140">
        <v>45</v>
      </c>
      <c r="L501" s="140">
        <v>33</v>
      </c>
      <c r="M501" s="140">
        <v>75</v>
      </c>
      <c r="N501" s="140">
        <v>80</v>
      </c>
      <c r="O501" t="s">
        <v>1333</v>
      </c>
      <c r="Q501" t="s">
        <v>56</v>
      </c>
      <c r="W501">
        <v>60</v>
      </c>
      <c r="X501" s="140">
        <v>45</v>
      </c>
      <c r="Y501" s="140">
        <v>33</v>
      </c>
      <c r="Z501" s="140">
        <v>75</v>
      </c>
      <c r="AA501" s="140">
        <v>80</v>
      </c>
      <c r="AB501" s="419" t="s">
        <v>2436</v>
      </c>
      <c r="AC501" s="419" t="s">
        <v>2451</v>
      </c>
      <c r="AD501" s="419" t="s">
        <v>2451</v>
      </c>
    </row>
    <row r="502" spans="1:32" x14ac:dyDescent="0.25">
      <c r="A502" s="206" t="s">
        <v>951</v>
      </c>
      <c r="B502" t="s">
        <v>218</v>
      </c>
      <c r="D502" t="s">
        <v>56</v>
      </c>
      <c r="J502" s="140">
        <v>10</v>
      </c>
      <c r="K502" s="140">
        <v>33</v>
      </c>
      <c r="L502" s="140">
        <v>45</v>
      </c>
      <c r="M502" s="140">
        <v>0</v>
      </c>
      <c r="N502" s="140">
        <v>0</v>
      </c>
      <c r="O502" t="s">
        <v>1334</v>
      </c>
      <c r="Q502" t="s">
        <v>56</v>
      </c>
      <c r="W502">
        <v>10</v>
      </c>
      <c r="X502" s="140">
        <v>33</v>
      </c>
      <c r="Y502" s="140">
        <v>45</v>
      </c>
      <c r="Z502" s="140">
        <v>0</v>
      </c>
      <c r="AA502" s="140">
        <v>0</v>
      </c>
      <c r="AB502" s="419" t="s">
        <v>2436</v>
      </c>
      <c r="AC502" s="419" t="s">
        <v>2451</v>
      </c>
      <c r="AD502" s="419" t="s">
        <v>2451</v>
      </c>
    </row>
    <row r="503" spans="1:32" x14ac:dyDescent="0.25">
      <c r="A503" s="206" t="s">
        <v>952</v>
      </c>
      <c r="B503" t="s">
        <v>2331</v>
      </c>
      <c r="D503" t="s">
        <v>56</v>
      </c>
      <c r="J503" s="140">
        <v>30</v>
      </c>
      <c r="K503" s="140">
        <v>22</v>
      </c>
      <c r="L503" s="140">
        <v>22</v>
      </c>
      <c r="M503" s="140">
        <v>25</v>
      </c>
      <c r="N503" s="140">
        <v>20</v>
      </c>
      <c r="O503" t="s">
        <v>2332</v>
      </c>
      <c r="Q503" t="s">
        <v>56</v>
      </c>
      <c r="W503">
        <v>30</v>
      </c>
      <c r="X503" s="140">
        <v>22</v>
      </c>
      <c r="Y503" s="140">
        <v>22</v>
      </c>
      <c r="Z503" s="140">
        <v>25</v>
      </c>
      <c r="AA503" s="140">
        <v>20</v>
      </c>
      <c r="AB503" s="419" t="s">
        <v>2436</v>
      </c>
      <c r="AC503" s="419" t="s">
        <v>2451</v>
      </c>
      <c r="AD503" s="419" t="s">
        <v>2451</v>
      </c>
    </row>
    <row r="504" spans="1:32" x14ac:dyDescent="0.25">
      <c r="A504" s="206" t="s">
        <v>954</v>
      </c>
      <c r="B504" t="s">
        <v>219</v>
      </c>
      <c r="O504" t="s">
        <v>1335</v>
      </c>
    </row>
    <row r="505" spans="1:32" x14ac:dyDescent="0.25">
      <c r="A505" s="206" t="s">
        <v>953</v>
      </c>
      <c r="B505" t="s">
        <v>244</v>
      </c>
      <c r="D505" t="s">
        <v>56</v>
      </c>
      <c r="J505" s="140">
        <v>50</v>
      </c>
      <c r="K505" s="140">
        <v>44</v>
      </c>
      <c r="L505" s="140">
        <v>44</v>
      </c>
      <c r="M505" s="140">
        <v>88</v>
      </c>
      <c r="N505" s="140">
        <v>75</v>
      </c>
      <c r="O505" t="s">
        <v>1336</v>
      </c>
      <c r="Q505" t="s">
        <v>56</v>
      </c>
      <c r="W505">
        <v>50</v>
      </c>
      <c r="X505" s="140">
        <v>44</v>
      </c>
      <c r="Y505" s="140">
        <v>44</v>
      </c>
      <c r="Z505" s="140">
        <v>88</v>
      </c>
      <c r="AA505" s="140">
        <v>75</v>
      </c>
      <c r="AB505" s="419" t="s">
        <v>2438</v>
      </c>
      <c r="AC505" s="419" t="s">
        <v>2451</v>
      </c>
      <c r="AD505" s="419" t="s">
        <v>2814</v>
      </c>
    </row>
    <row r="506" spans="1:32" x14ac:dyDescent="0.25">
      <c r="A506" s="206" t="s">
        <v>955</v>
      </c>
      <c r="B506" t="s">
        <v>245</v>
      </c>
      <c r="D506" t="s">
        <v>56</v>
      </c>
      <c r="J506" s="140">
        <v>90</v>
      </c>
      <c r="K506" s="140">
        <v>78</v>
      </c>
      <c r="L506" s="140">
        <v>78</v>
      </c>
      <c r="M506" s="140">
        <v>100</v>
      </c>
      <c r="N506" s="140">
        <v>88</v>
      </c>
      <c r="O506" t="s">
        <v>1337</v>
      </c>
      <c r="Q506" t="s">
        <v>56</v>
      </c>
      <c r="W506">
        <v>90</v>
      </c>
      <c r="X506" s="140">
        <v>78</v>
      </c>
      <c r="Y506" s="140">
        <v>78</v>
      </c>
      <c r="Z506" s="140">
        <v>100</v>
      </c>
      <c r="AA506" s="140">
        <v>88</v>
      </c>
      <c r="AB506" s="419" t="s">
        <v>2438</v>
      </c>
      <c r="AC506" s="419" t="s">
        <v>2451</v>
      </c>
      <c r="AD506" s="419" t="s">
        <v>2451</v>
      </c>
    </row>
    <row r="507" spans="1:32" x14ac:dyDescent="0.25">
      <c r="A507" s="206" t="s">
        <v>956</v>
      </c>
      <c r="B507" t="s">
        <v>246</v>
      </c>
      <c r="D507" t="s">
        <v>56</v>
      </c>
      <c r="J507" s="140">
        <v>70</v>
      </c>
      <c r="K507" s="140">
        <v>33</v>
      </c>
      <c r="L507" s="140">
        <v>33</v>
      </c>
      <c r="M507" s="140">
        <v>100</v>
      </c>
      <c r="N507" s="140">
        <v>88</v>
      </c>
      <c r="O507" t="s">
        <v>1338</v>
      </c>
      <c r="Q507" t="s">
        <v>56</v>
      </c>
      <c r="W507">
        <v>70</v>
      </c>
      <c r="X507" s="140">
        <v>33</v>
      </c>
      <c r="Y507" s="140">
        <v>33</v>
      </c>
      <c r="Z507" s="140">
        <v>100</v>
      </c>
      <c r="AA507" s="140">
        <v>88</v>
      </c>
      <c r="AB507" s="419" t="s">
        <v>2438</v>
      </c>
      <c r="AC507" s="419" t="s">
        <v>2451</v>
      </c>
      <c r="AD507" s="419" t="s">
        <v>2451</v>
      </c>
    </row>
    <row r="508" spans="1:32" x14ac:dyDescent="0.25">
      <c r="A508" s="206" t="s">
        <v>957</v>
      </c>
      <c r="B508" t="s">
        <v>247</v>
      </c>
      <c r="D508" t="s">
        <v>56</v>
      </c>
      <c r="J508" s="140">
        <v>60</v>
      </c>
      <c r="K508" s="140">
        <v>22</v>
      </c>
      <c r="L508" s="140">
        <v>22</v>
      </c>
      <c r="M508" s="140">
        <v>100</v>
      </c>
      <c r="N508" s="140">
        <v>33</v>
      </c>
      <c r="O508" t="s">
        <v>1339</v>
      </c>
      <c r="Q508" t="s">
        <v>56</v>
      </c>
      <c r="W508">
        <v>60</v>
      </c>
      <c r="X508" s="140">
        <v>22</v>
      </c>
      <c r="Y508" s="140">
        <v>22</v>
      </c>
      <c r="Z508" s="140">
        <v>100</v>
      </c>
      <c r="AA508" s="140">
        <v>33</v>
      </c>
      <c r="AB508" s="419" t="s">
        <v>2438</v>
      </c>
      <c r="AC508" s="419" t="s">
        <v>2451</v>
      </c>
      <c r="AD508" s="419" t="s">
        <v>2451</v>
      </c>
    </row>
    <row r="509" spans="1:32" x14ac:dyDescent="0.25">
      <c r="A509" s="206" t="s">
        <v>958</v>
      </c>
      <c r="B509" t="s">
        <v>248</v>
      </c>
      <c r="D509" t="s">
        <v>56</v>
      </c>
      <c r="J509" s="140">
        <v>40</v>
      </c>
      <c r="K509" s="140">
        <v>56.000000000000007</v>
      </c>
      <c r="L509" s="140">
        <v>56.000000000000007</v>
      </c>
      <c r="M509" s="140">
        <v>88</v>
      </c>
      <c r="N509" s="140">
        <v>88</v>
      </c>
      <c r="O509" t="s">
        <v>1340</v>
      </c>
      <c r="Q509" t="s">
        <v>56</v>
      </c>
      <c r="W509">
        <v>40</v>
      </c>
      <c r="X509" s="140">
        <v>56.000000000000007</v>
      </c>
      <c r="Y509" s="140">
        <v>56.000000000000007</v>
      </c>
      <c r="Z509" s="140">
        <v>88</v>
      </c>
      <c r="AA509" s="140">
        <v>88</v>
      </c>
      <c r="AB509" s="419" t="s">
        <v>2438</v>
      </c>
      <c r="AC509" s="419" t="s">
        <v>2451</v>
      </c>
      <c r="AD509" s="419" t="s">
        <v>2451</v>
      </c>
    </row>
    <row r="510" spans="1:32" x14ac:dyDescent="0.25">
      <c r="A510" s="206" t="s">
        <v>959</v>
      </c>
      <c r="B510" t="s">
        <v>133</v>
      </c>
      <c r="O510" t="s">
        <v>1341</v>
      </c>
    </row>
    <row r="511" spans="1:32" x14ac:dyDescent="0.25">
      <c r="A511" s="206" t="s">
        <v>960</v>
      </c>
      <c r="B511" t="s">
        <v>220</v>
      </c>
      <c r="D511" t="s">
        <v>179</v>
      </c>
      <c r="J511" s="140">
        <v>920868</v>
      </c>
      <c r="K511" s="140">
        <v>1765488</v>
      </c>
      <c r="L511" s="140">
        <v>1802498</v>
      </c>
      <c r="M511" s="140">
        <v>1151437</v>
      </c>
      <c r="N511" s="140">
        <v>921709</v>
      </c>
      <c r="O511" t="s">
        <v>1342</v>
      </c>
      <c r="Q511" t="s">
        <v>179</v>
      </c>
      <c r="W511">
        <v>920868</v>
      </c>
      <c r="X511" s="140">
        <v>1765488</v>
      </c>
      <c r="Y511" s="140">
        <v>1802498</v>
      </c>
      <c r="Z511" s="140">
        <v>1151437</v>
      </c>
      <c r="AA511" s="140">
        <v>921709</v>
      </c>
      <c r="AB511" s="419" t="s">
        <v>2451</v>
      </c>
      <c r="AC511" s="419" t="s">
        <v>2451</v>
      </c>
      <c r="AD511" s="419" t="s">
        <v>2451</v>
      </c>
      <c r="AE511" s="419" t="s">
        <v>2451</v>
      </c>
      <c r="AF511" s="421" t="s">
        <v>2805</v>
      </c>
    </row>
    <row r="512" spans="1:32" x14ac:dyDescent="0.25">
      <c r="A512" s="206" t="s">
        <v>961</v>
      </c>
      <c r="B512" t="s">
        <v>221</v>
      </c>
      <c r="D512" t="s">
        <v>179</v>
      </c>
      <c r="J512" s="140">
        <v>1260523</v>
      </c>
      <c r="K512" s="140">
        <v>1580091</v>
      </c>
      <c r="L512" s="140">
        <v>1605797</v>
      </c>
      <c r="M512" s="140">
        <v>1688902</v>
      </c>
      <c r="N512" s="140">
        <v>1822551</v>
      </c>
      <c r="O512" t="s">
        <v>1343</v>
      </c>
      <c r="Q512" t="s">
        <v>179</v>
      </c>
      <c r="W512">
        <v>1260523</v>
      </c>
      <c r="X512" s="140">
        <v>1580091</v>
      </c>
      <c r="Y512" s="140">
        <v>1605797</v>
      </c>
      <c r="Z512" s="140">
        <v>1688902</v>
      </c>
      <c r="AA512" s="140">
        <v>1822551</v>
      </c>
      <c r="AB512" s="419" t="s">
        <v>2451</v>
      </c>
      <c r="AC512" s="419" t="s">
        <v>2451</v>
      </c>
      <c r="AD512" s="419" t="s">
        <v>2451</v>
      </c>
      <c r="AE512" s="419" t="s">
        <v>2451</v>
      </c>
      <c r="AF512" s="421" t="s">
        <v>2805</v>
      </c>
    </row>
    <row r="513" spans="1:32" x14ac:dyDescent="0.25">
      <c r="A513" s="206" t="s">
        <v>962</v>
      </c>
      <c r="B513" t="s">
        <v>222</v>
      </c>
      <c r="D513" t="s">
        <v>198</v>
      </c>
      <c r="J513" s="140" t="s">
        <v>199</v>
      </c>
      <c r="K513" s="140" t="s">
        <v>236</v>
      </c>
      <c r="L513" s="140" t="s">
        <v>318</v>
      </c>
      <c r="M513" s="140" t="s">
        <v>332</v>
      </c>
      <c r="N513" s="140" t="s">
        <v>924</v>
      </c>
      <c r="O513" t="s">
        <v>1344</v>
      </c>
      <c r="Q513" t="s">
        <v>1345</v>
      </c>
      <c r="W513" t="s">
        <v>199</v>
      </c>
      <c r="X513" s="140" t="s">
        <v>236</v>
      </c>
      <c r="Y513" s="140" t="s">
        <v>318</v>
      </c>
      <c r="Z513" s="140" t="s">
        <v>332</v>
      </c>
      <c r="AA513" s="140" t="s">
        <v>924</v>
      </c>
      <c r="AB513" s="419" t="s">
        <v>2439</v>
      </c>
      <c r="AC513" s="419" t="s">
        <v>2451</v>
      </c>
      <c r="AD513" s="419" t="s">
        <v>2816</v>
      </c>
    </row>
    <row r="514" spans="1:32" x14ac:dyDescent="0.25">
      <c r="A514" s="206" t="s">
        <v>963</v>
      </c>
      <c r="B514" t="s">
        <v>223</v>
      </c>
      <c r="D514" t="s">
        <v>234</v>
      </c>
      <c r="J514" s="140" t="s">
        <v>200</v>
      </c>
      <c r="K514" s="140" t="s">
        <v>200</v>
      </c>
      <c r="L514" s="140" t="s">
        <v>200</v>
      </c>
      <c r="M514" s="140" t="s">
        <v>200</v>
      </c>
      <c r="N514" s="140" t="s">
        <v>200</v>
      </c>
      <c r="O514" t="s">
        <v>1346</v>
      </c>
      <c r="Q514" t="s">
        <v>234</v>
      </c>
      <c r="W514" t="s">
        <v>200</v>
      </c>
      <c r="X514" s="140" t="s">
        <v>200</v>
      </c>
      <c r="Y514" s="140" t="s">
        <v>200</v>
      </c>
      <c r="Z514" s="140" t="s">
        <v>200</v>
      </c>
      <c r="AA514" s="140" t="s">
        <v>200</v>
      </c>
      <c r="AB514" s="419" t="s">
        <v>2451</v>
      </c>
      <c r="AC514" s="419" t="s">
        <v>2451</v>
      </c>
      <c r="AD514" s="419" t="s">
        <v>2814</v>
      </c>
      <c r="AE514" s="419" t="s">
        <v>2451</v>
      </c>
      <c r="AF514" s="421" t="s">
        <v>2805</v>
      </c>
    </row>
    <row r="515" spans="1:32" x14ac:dyDescent="0.25">
      <c r="A515" s="206" t="s">
        <v>964</v>
      </c>
      <c r="B515" t="s">
        <v>224</v>
      </c>
      <c r="D515" t="s">
        <v>234</v>
      </c>
      <c r="J515" s="140" t="s">
        <v>200</v>
      </c>
      <c r="K515" s="140" t="s">
        <v>200</v>
      </c>
      <c r="L515" s="140" t="s">
        <v>200</v>
      </c>
      <c r="M515" s="140" t="s">
        <v>200</v>
      </c>
      <c r="N515" s="140" t="s">
        <v>200</v>
      </c>
      <c r="O515" t="s">
        <v>1347</v>
      </c>
      <c r="Q515" t="s">
        <v>234</v>
      </c>
      <c r="W515" t="s">
        <v>200</v>
      </c>
      <c r="X515" s="140" t="s">
        <v>200</v>
      </c>
      <c r="Y515" s="140" t="s">
        <v>200</v>
      </c>
      <c r="Z515" s="140" t="s">
        <v>200</v>
      </c>
      <c r="AA515" s="140" t="s">
        <v>200</v>
      </c>
      <c r="AB515" s="419" t="s">
        <v>2451</v>
      </c>
      <c r="AC515" s="419" t="s">
        <v>2451</v>
      </c>
      <c r="AD515" s="419" t="s">
        <v>2814</v>
      </c>
      <c r="AE515" s="419" t="s">
        <v>2451</v>
      </c>
      <c r="AF515" s="421" t="s">
        <v>2805</v>
      </c>
    </row>
    <row r="516" spans="1:32" x14ac:dyDescent="0.25">
      <c r="A516" s="206" t="s">
        <v>965</v>
      </c>
      <c r="B516" t="s">
        <v>225</v>
      </c>
      <c r="O516" t="s">
        <v>1348</v>
      </c>
    </row>
    <row r="517" spans="1:32" x14ac:dyDescent="0.25">
      <c r="A517" s="206" t="s">
        <v>966</v>
      </c>
      <c r="B517" t="s">
        <v>226</v>
      </c>
      <c r="D517" t="s">
        <v>234</v>
      </c>
      <c r="J517" s="140" t="s">
        <v>200</v>
      </c>
      <c r="K517" s="140" t="s">
        <v>200</v>
      </c>
      <c r="L517" s="140" t="s">
        <v>200</v>
      </c>
      <c r="M517" s="140" t="s">
        <v>200</v>
      </c>
      <c r="N517" s="140" t="s">
        <v>200</v>
      </c>
      <c r="O517" t="s">
        <v>1349</v>
      </c>
      <c r="Q517" t="s">
        <v>234</v>
      </c>
      <c r="W517" t="s">
        <v>200</v>
      </c>
      <c r="X517" s="140" t="s">
        <v>200</v>
      </c>
      <c r="Y517" s="140" t="s">
        <v>200</v>
      </c>
      <c r="Z517" s="140" t="s">
        <v>200</v>
      </c>
      <c r="AA517" s="140" t="s">
        <v>200</v>
      </c>
      <c r="AB517" s="419" t="s">
        <v>2451</v>
      </c>
      <c r="AC517" s="419" t="s">
        <v>2451</v>
      </c>
      <c r="AD517" s="419" t="s">
        <v>2451</v>
      </c>
      <c r="AE517" s="419" t="s">
        <v>2451</v>
      </c>
    </row>
    <row r="518" spans="1:32" x14ac:dyDescent="0.25">
      <c r="A518" s="206" t="s">
        <v>967</v>
      </c>
      <c r="B518" t="s">
        <v>227</v>
      </c>
      <c r="D518" t="s">
        <v>234</v>
      </c>
      <c r="J518" s="140" t="s">
        <v>228</v>
      </c>
      <c r="K518" s="140" t="s">
        <v>228</v>
      </c>
      <c r="L518" s="140" t="s">
        <v>228</v>
      </c>
      <c r="M518" s="140" t="s">
        <v>228</v>
      </c>
      <c r="N518" s="140" t="s">
        <v>228</v>
      </c>
      <c r="O518" t="s">
        <v>1350</v>
      </c>
      <c r="Q518" t="s">
        <v>234</v>
      </c>
      <c r="W518" t="s">
        <v>228</v>
      </c>
      <c r="X518" s="140" t="s">
        <v>228</v>
      </c>
      <c r="Y518" s="140" t="s">
        <v>228</v>
      </c>
      <c r="Z518" s="140" t="s">
        <v>228</v>
      </c>
      <c r="AA518" s="140" t="s">
        <v>228</v>
      </c>
      <c r="AB518" s="419" t="s">
        <v>2451</v>
      </c>
      <c r="AC518" s="419" t="s">
        <v>2451</v>
      </c>
      <c r="AD518" s="419" t="s">
        <v>2451</v>
      </c>
      <c r="AE518" s="419" t="s">
        <v>2451</v>
      </c>
    </row>
    <row r="519" spans="1:32" x14ac:dyDescent="0.25">
      <c r="A519" s="206" t="s">
        <v>968</v>
      </c>
      <c r="B519" t="s">
        <v>926</v>
      </c>
      <c r="O519" t="s">
        <v>1351</v>
      </c>
    </row>
    <row r="520" spans="1:32" x14ac:dyDescent="0.25">
      <c r="A520" s="206" t="s">
        <v>969</v>
      </c>
      <c r="B520" t="s">
        <v>2363</v>
      </c>
      <c r="D520" t="s">
        <v>58</v>
      </c>
      <c r="J520" s="140">
        <v>451</v>
      </c>
      <c r="K520" s="140">
        <v>792</v>
      </c>
      <c r="L520" s="140">
        <v>1013</v>
      </c>
      <c r="M520" s="140">
        <v>1105</v>
      </c>
      <c r="N520" s="140" t="s">
        <v>73</v>
      </c>
      <c r="O520" t="s">
        <v>2365</v>
      </c>
      <c r="Q520" t="s">
        <v>1029</v>
      </c>
      <c r="W520">
        <v>451</v>
      </c>
      <c r="X520" s="140">
        <v>792</v>
      </c>
      <c r="Y520" s="140">
        <v>1013</v>
      </c>
      <c r="Z520" s="140">
        <v>1105</v>
      </c>
      <c r="AA520" s="140" t="s">
        <v>73</v>
      </c>
      <c r="AB520" s="419" t="s">
        <v>2451</v>
      </c>
      <c r="AC520" s="419" t="s">
        <v>2444</v>
      </c>
      <c r="AD520" s="419" t="s">
        <v>2812</v>
      </c>
    </row>
    <row r="521" spans="1:32" x14ac:dyDescent="0.25">
      <c r="A521" s="206" t="s">
        <v>970</v>
      </c>
      <c r="B521" t="s">
        <v>2364</v>
      </c>
      <c r="D521" t="s">
        <v>58</v>
      </c>
      <c r="J521" s="140">
        <v>17</v>
      </c>
      <c r="K521" s="140">
        <v>8</v>
      </c>
      <c r="L521" s="140">
        <v>4</v>
      </c>
      <c r="M521" s="140">
        <v>4</v>
      </c>
      <c r="N521" s="140">
        <v>10</v>
      </c>
      <c r="O521" t="s">
        <v>2366</v>
      </c>
      <c r="Q521" t="s">
        <v>1029</v>
      </c>
      <c r="W521">
        <v>17</v>
      </c>
      <c r="X521" s="140">
        <v>8</v>
      </c>
      <c r="Y521" s="140">
        <v>4</v>
      </c>
      <c r="Z521" s="140">
        <v>4</v>
      </c>
      <c r="AA521" s="140">
        <v>10</v>
      </c>
      <c r="AB521" s="419" t="s">
        <v>2451</v>
      </c>
      <c r="AC521" s="419" t="s">
        <v>2444</v>
      </c>
      <c r="AD521" s="419" t="s">
        <v>2812</v>
      </c>
    </row>
    <row r="522" spans="1:32" x14ac:dyDescent="0.25">
      <c r="A522" s="206" t="s">
        <v>972</v>
      </c>
      <c r="B522" t="s">
        <v>353</v>
      </c>
      <c r="D522" t="s">
        <v>58</v>
      </c>
      <c r="J522" s="140" t="s">
        <v>73</v>
      </c>
      <c r="K522" s="140" t="s">
        <v>73</v>
      </c>
      <c r="L522" s="140" t="s">
        <v>73</v>
      </c>
      <c r="M522" s="140">
        <v>3</v>
      </c>
      <c r="N522" s="140">
        <v>3</v>
      </c>
      <c r="O522" s="140" t="s">
        <v>1093</v>
      </c>
      <c r="Q522" s="140" t="s">
        <v>1029</v>
      </c>
      <c r="W522" t="s">
        <v>73</v>
      </c>
      <c r="X522" s="140" t="s">
        <v>73</v>
      </c>
      <c r="Y522" s="140" t="s">
        <v>73</v>
      </c>
      <c r="Z522" s="140">
        <v>3</v>
      </c>
      <c r="AA522" s="140">
        <v>3</v>
      </c>
      <c r="AB522" s="419" t="s">
        <v>2451</v>
      </c>
      <c r="AC522" s="419" t="s">
        <v>2444</v>
      </c>
      <c r="AD522" s="419" t="s">
        <v>2812</v>
      </c>
    </row>
    <row r="523" spans="1:32" x14ac:dyDescent="0.25">
      <c r="A523" s="206" t="s">
        <v>973</v>
      </c>
      <c r="B523" t="s">
        <v>354</v>
      </c>
      <c r="D523" t="s">
        <v>58</v>
      </c>
      <c r="J523" s="140" t="s">
        <v>73</v>
      </c>
      <c r="K523" s="140" t="s">
        <v>73</v>
      </c>
      <c r="L523" s="140" t="s">
        <v>73</v>
      </c>
      <c r="M523" s="140">
        <v>1</v>
      </c>
      <c r="N523" s="140">
        <v>7</v>
      </c>
      <c r="O523" s="140" t="s">
        <v>1259</v>
      </c>
      <c r="Q523" s="140" t="s">
        <v>1029</v>
      </c>
      <c r="W523" t="s">
        <v>73</v>
      </c>
      <c r="X523" s="140" t="s">
        <v>73</v>
      </c>
      <c r="Y523" s="140" t="s">
        <v>73</v>
      </c>
      <c r="Z523" s="140">
        <v>1</v>
      </c>
      <c r="AA523" s="140">
        <v>7</v>
      </c>
      <c r="AB523" s="419" t="s">
        <v>2451</v>
      </c>
      <c r="AC523" s="419" t="s">
        <v>2444</v>
      </c>
      <c r="AD523" s="419" t="s">
        <v>2812</v>
      </c>
    </row>
    <row r="524" spans="1:32" x14ac:dyDescent="0.25">
      <c r="A524" s="206" t="s">
        <v>971</v>
      </c>
      <c r="B524" t="s">
        <v>925</v>
      </c>
      <c r="D524" t="s">
        <v>178</v>
      </c>
      <c r="J524" s="140">
        <v>307.339</v>
      </c>
      <c r="K524" s="140">
        <v>18711.952363527493</v>
      </c>
      <c r="L524" s="140">
        <v>0</v>
      </c>
      <c r="M524" s="140">
        <v>0</v>
      </c>
      <c r="N524" s="140">
        <v>0</v>
      </c>
      <c r="O524" s="140" t="s">
        <v>1352</v>
      </c>
      <c r="Q524" s="140" t="s">
        <v>1091</v>
      </c>
      <c r="W524">
        <v>307.339</v>
      </c>
      <c r="X524" s="140">
        <v>18711.952363527493</v>
      </c>
      <c r="Y524" s="140">
        <v>0</v>
      </c>
      <c r="Z524" s="140">
        <v>0</v>
      </c>
      <c r="AA524" s="140">
        <v>0</v>
      </c>
      <c r="AB524" s="419" t="s">
        <v>2451</v>
      </c>
      <c r="AC524" s="419" t="s">
        <v>2444</v>
      </c>
      <c r="AD524" s="419" t="s">
        <v>2812</v>
      </c>
    </row>
    <row r="525" spans="1:32" x14ac:dyDescent="0.25">
      <c r="A525" s="206" t="s">
        <v>974</v>
      </c>
      <c r="B525" t="s">
        <v>270</v>
      </c>
      <c r="O525" t="s">
        <v>1353</v>
      </c>
    </row>
    <row r="526" spans="1:32" x14ac:dyDescent="0.25">
      <c r="A526" s="206" t="s">
        <v>976</v>
      </c>
      <c r="B526" t="s">
        <v>355</v>
      </c>
      <c r="O526" s="140" t="s">
        <v>1092</v>
      </c>
    </row>
    <row r="527" spans="1:32" x14ac:dyDescent="0.25">
      <c r="A527" s="206" t="s">
        <v>977</v>
      </c>
      <c r="B527" t="s">
        <v>47</v>
      </c>
      <c r="D527" t="s">
        <v>178</v>
      </c>
      <c r="J527" s="140">
        <v>0</v>
      </c>
      <c r="K527" s="140">
        <v>0</v>
      </c>
      <c r="L527" s="140">
        <v>0</v>
      </c>
      <c r="M527" s="140">
        <v>0</v>
      </c>
      <c r="N527" s="140" t="s">
        <v>73</v>
      </c>
      <c r="O527" t="s">
        <v>1354</v>
      </c>
      <c r="Q527" t="s">
        <v>1091</v>
      </c>
      <c r="W527">
        <v>0</v>
      </c>
      <c r="X527" s="140">
        <v>0</v>
      </c>
      <c r="Y527" s="140">
        <v>0</v>
      </c>
      <c r="Z527" s="140">
        <v>0</v>
      </c>
      <c r="AA527" s="140" t="s">
        <v>73</v>
      </c>
      <c r="AB527" s="419" t="s">
        <v>2451</v>
      </c>
      <c r="AC527" s="419" t="s">
        <v>2451</v>
      </c>
      <c r="AD527" s="419" t="s">
        <v>2813</v>
      </c>
      <c r="AE527" s="419" t="s">
        <v>2451</v>
      </c>
    </row>
    <row r="528" spans="1:32" x14ac:dyDescent="0.25">
      <c r="A528" s="206" t="s">
        <v>978</v>
      </c>
      <c r="B528" t="s">
        <v>48</v>
      </c>
      <c r="D528" t="s">
        <v>178</v>
      </c>
      <c r="J528" s="140">
        <v>0</v>
      </c>
      <c r="K528" s="140">
        <v>0</v>
      </c>
      <c r="L528" s="140">
        <v>0</v>
      </c>
      <c r="M528" s="140">
        <v>0</v>
      </c>
      <c r="N528" s="140" t="s">
        <v>73</v>
      </c>
      <c r="O528" t="s">
        <v>1355</v>
      </c>
      <c r="Q528" t="s">
        <v>1091</v>
      </c>
      <c r="W528">
        <v>0</v>
      </c>
      <c r="X528" s="140">
        <v>0</v>
      </c>
      <c r="Y528" s="140">
        <v>0</v>
      </c>
      <c r="Z528" s="140">
        <v>0</v>
      </c>
      <c r="AA528" s="140" t="s">
        <v>73</v>
      </c>
      <c r="AB528" s="419" t="s">
        <v>2451</v>
      </c>
      <c r="AC528" s="419" t="s">
        <v>2451</v>
      </c>
      <c r="AD528" s="419" t="s">
        <v>2813</v>
      </c>
      <c r="AE528" s="419" t="s">
        <v>2451</v>
      </c>
    </row>
    <row r="529" spans="1:31" x14ac:dyDescent="0.25">
      <c r="A529" s="206" t="s">
        <v>979</v>
      </c>
      <c r="B529" t="s">
        <v>49</v>
      </c>
      <c r="D529" t="s">
        <v>58</v>
      </c>
      <c r="J529" s="140">
        <v>0</v>
      </c>
      <c r="K529" s="140">
        <v>0</v>
      </c>
      <c r="L529" s="140">
        <v>0</v>
      </c>
      <c r="M529" s="140">
        <v>0</v>
      </c>
      <c r="N529" s="140" t="s">
        <v>73</v>
      </c>
      <c r="O529" t="s">
        <v>1356</v>
      </c>
      <c r="Q529" t="s">
        <v>1029</v>
      </c>
      <c r="W529">
        <v>0</v>
      </c>
      <c r="X529" s="140">
        <v>0</v>
      </c>
      <c r="Y529" s="140">
        <v>0</v>
      </c>
      <c r="Z529" s="140">
        <v>0</v>
      </c>
      <c r="AA529" s="140" t="s">
        <v>73</v>
      </c>
      <c r="AB529" s="419" t="s">
        <v>2451</v>
      </c>
      <c r="AC529" s="419" t="s">
        <v>2451</v>
      </c>
      <c r="AD529" s="419" t="s">
        <v>2813</v>
      </c>
      <c r="AE529" s="419" t="s">
        <v>2451</v>
      </c>
    </row>
    <row r="530" spans="1:31" x14ac:dyDescent="0.25">
      <c r="A530" s="206" t="s">
        <v>980</v>
      </c>
      <c r="B530" t="s">
        <v>80</v>
      </c>
      <c r="D530" t="s">
        <v>178</v>
      </c>
      <c r="J530" s="140">
        <v>1.4550000000000001</v>
      </c>
      <c r="K530" s="140">
        <v>0.3</v>
      </c>
      <c r="L530" s="140">
        <v>5.7</v>
      </c>
      <c r="M530" s="140">
        <v>6.2</v>
      </c>
      <c r="N530" s="140" t="s">
        <v>73</v>
      </c>
      <c r="O530" t="s">
        <v>1357</v>
      </c>
      <c r="Q530" t="s">
        <v>1091</v>
      </c>
      <c r="W530">
        <v>1.4550000000000001</v>
      </c>
      <c r="X530" s="140">
        <v>0.3</v>
      </c>
      <c r="Y530" s="140">
        <v>5.7</v>
      </c>
      <c r="Z530" s="140">
        <v>6.2</v>
      </c>
      <c r="AA530" s="140" t="s">
        <v>73</v>
      </c>
      <c r="AB530" s="419" t="s">
        <v>2451</v>
      </c>
      <c r="AC530" s="419" t="s">
        <v>2792</v>
      </c>
      <c r="AD530" s="419" t="s">
        <v>2813</v>
      </c>
    </row>
    <row r="531" spans="1:31" x14ac:dyDescent="0.25">
      <c r="A531" s="206" t="s">
        <v>981</v>
      </c>
      <c r="B531" t="s">
        <v>241</v>
      </c>
      <c r="D531" s="140" t="s">
        <v>58</v>
      </c>
      <c r="J531" s="140">
        <v>0</v>
      </c>
      <c r="K531" s="140">
        <v>0</v>
      </c>
      <c r="L531" s="140">
        <v>0</v>
      </c>
      <c r="M531" s="140">
        <v>0</v>
      </c>
      <c r="N531" s="140" t="s">
        <v>73</v>
      </c>
      <c r="O531" t="s">
        <v>1358</v>
      </c>
      <c r="Q531" s="140" t="s">
        <v>1029</v>
      </c>
      <c r="W531">
        <v>0</v>
      </c>
      <c r="X531" s="140">
        <v>0</v>
      </c>
      <c r="Y531" s="140">
        <v>0</v>
      </c>
      <c r="Z531" s="140">
        <v>0</v>
      </c>
      <c r="AA531" s="140" t="s">
        <v>73</v>
      </c>
      <c r="AB531" s="419" t="s">
        <v>2793</v>
      </c>
      <c r="AC531" s="419" t="s">
        <v>2451</v>
      </c>
      <c r="AD531" s="419" t="s">
        <v>2813</v>
      </c>
    </row>
    <row r="532" spans="1:31" x14ac:dyDescent="0.25">
      <c r="A532" s="206" t="s">
        <v>982</v>
      </c>
      <c r="B532" t="s">
        <v>242</v>
      </c>
      <c r="D532" t="s">
        <v>178</v>
      </c>
      <c r="J532" s="140">
        <v>0</v>
      </c>
      <c r="K532" s="140">
        <v>0</v>
      </c>
      <c r="L532" s="140">
        <v>0</v>
      </c>
      <c r="M532" s="140">
        <v>0</v>
      </c>
      <c r="N532" s="140" t="s">
        <v>73</v>
      </c>
      <c r="O532" t="s">
        <v>1359</v>
      </c>
      <c r="Q532" t="s">
        <v>1091</v>
      </c>
      <c r="W532">
        <v>0</v>
      </c>
      <c r="X532" s="140">
        <v>0</v>
      </c>
      <c r="Y532" s="140">
        <v>0</v>
      </c>
      <c r="Z532" s="140">
        <v>0</v>
      </c>
      <c r="AA532" s="140" t="s">
        <v>73</v>
      </c>
      <c r="AB532" s="419" t="s">
        <v>2451</v>
      </c>
      <c r="AC532" s="419" t="s">
        <v>2451</v>
      </c>
      <c r="AD532" s="419" t="s">
        <v>2813</v>
      </c>
      <c r="AE532" s="419" t="s">
        <v>2451</v>
      </c>
    </row>
    <row r="533" spans="1:31" x14ac:dyDescent="0.25">
      <c r="A533" s="206" t="s">
        <v>983</v>
      </c>
      <c r="B533" t="s">
        <v>243</v>
      </c>
      <c r="D533" s="140" t="s">
        <v>58</v>
      </c>
      <c r="J533" s="140">
        <v>0</v>
      </c>
      <c r="K533" s="140">
        <v>0</v>
      </c>
      <c r="L533" s="140">
        <v>0</v>
      </c>
      <c r="M533" s="140">
        <v>0</v>
      </c>
      <c r="N533" s="140" t="s">
        <v>73</v>
      </c>
      <c r="O533" t="s">
        <v>1360</v>
      </c>
      <c r="Q533" s="140" t="s">
        <v>1029</v>
      </c>
      <c r="W533">
        <v>0</v>
      </c>
      <c r="X533" s="140">
        <v>0</v>
      </c>
      <c r="Y533" s="140">
        <v>0</v>
      </c>
      <c r="Z533" s="140">
        <v>0</v>
      </c>
      <c r="AA533" s="140" t="s">
        <v>73</v>
      </c>
      <c r="AB533" s="419" t="s">
        <v>2451</v>
      </c>
      <c r="AC533" s="419" t="s">
        <v>2451</v>
      </c>
      <c r="AD533" s="419" t="s">
        <v>2813</v>
      </c>
      <c r="AE533" s="419" t="s">
        <v>2451</v>
      </c>
    </row>
    <row r="534" spans="1:31" x14ac:dyDescent="0.25">
      <c r="A534" s="206" t="s">
        <v>975</v>
      </c>
      <c r="B534" t="s">
        <v>353</v>
      </c>
      <c r="O534" s="140" t="s">
        <v>1093</v>
      </c>
    </row>
    <row r="535" spans="1:31" x14ac:dyDescent="0.25">
      <c r="A535" s="206" t="s">
        <v>984</v>
      </c>
      <c r="B535" t="s">
        <v>47</v>
      </c>
      <c r="D535" t="s">
        <v>178</v>
      </c>
      <c r="J535" s="140">
        <v>0</v>
      </c>
      <c r="K535" s="140">
        <v>0</v>
      </c>
      <c r="L535" s="140">
        <v>0</v>
      </c>
      <c r="M535" s="140">
        <v>0</v>
      </c>
      <c r="N535" s="140">
        <v>0</v>
      </c>
      <c r="O535" s="140" t="s">
        <v>1354</v>
      </c>
      <c r="Q535" s="140" t="s">
        <v>1091</v>
      </c>
      <c r="W535">
        <v>0</v>
      </c>
      <c r="X535" s="140">
        <v>0</v>
      </c>
      <c r="Y535" s="140">
        <v>0</v>
      </c>
      <c r="Z535" s="140">
        <v>0</v>
      </c>
      <c r="AA535" s="140">
        <v>0</v>
      </c>
      <c r="AB535" s="419" t="s">
        <v>2451</v>
      </c>
      <c r="AC535" s="419" t="s">
        <v>2451</v>
      </c>
      <c r="AD535" s="419" t="s">
        <v>2813</v>
      </c>
      <c r="AE535" s="419" t="s">
        <v>2451</v>
      </c>
    </row>
    <row r="536" spans="1:31" x14ac:dyDescent="0.25">
      <c r="A536" s="206" t="s">
        <v>985</v>
      </c>
      <c r="B536" t="s">
        <v>48</v>
      </c>
      <c r="D536" t="s">
        <v>178</v>
      </c>
      <c r="J536" s="140">
        <v>0</v>
      </c>
      <c r="K536" s="140">
        <v>0</v>
      </c>
      <c r="L536" s="140">
        <v>0</v>
      </c>
      <c r="M536" s="140">
        <v>0</v>
      </c>
      <c r="N536" s="140">
        <v>0</v>
      </c>
      <c r="O536" s="140" t="s">
        <v>1355</v>
      </c>
      <c r="Q536" s="140" t="s">
        <v>1091</v>
      </c>
      <c r="W536">
        <v>0</v>
      </c>
      <c r="X536" s="140">
        <v>0</v>
      </c>
      <c r="Y536" s="140">
        <v>0</v>
      </c>
      <c r="Z536" s="140">
        <v>0</v>
      </c>
      <c r="AA536" s="140">
        <v>0</v>
      </c>
      <c r="AB536" s="419" t="s">
        <v>2451</v>
      </c>
      <c r="AC536" s="419" t="s">
        <v>2451</v>
      </c>
      <c r="AD536" s="419" t="s">
        <v>2813</v>
      </c>
      <c r="AE536" s="419" t="s">
        <v>2451</v>
      </c>
    </row>
    <row r="537" spans="1:31" x14ac:dyDescent="0.25">
      <c r="A537" s="206" t="s">
        <v>986</v>
      </c>
      <c r="B537" t="s">
        <v>49</v>
      </c>
      <c r="D537" t="s">
        <v>58</v>
      </c>
      <c r="J537" s="140">
        <v>0</v>
      </c>
      <c r="K537" s="140">
        <v>0</v>
      </c>
      <c r="L537" s="140">
        <v>0</v>
      </c>
      <c r="M537" s="140">
        <v>0</v>
      </c>
      <c r="N537" s="140">
        <v>0</v>
      </c>
      <c r="O537" s="140" t="s">
        <v>1356</v>
      </c>
      <c r="Q537" s="140" t="s">
        <v>1029</v>
      </c>
      <c r="W537">
        <v>0</v>
      </c>
      <c r="X537" s="140">
        <v>0</v>
      </c>
      <c r="Y537" s="140">
        <v>0</v>
      </c>
      <c r="Z537" s="140">
        <v>0</v>
      </c>
      <c r="AA537" s="140">
        <v>0</v>
      </c>
      <c r="AB537" s="419" t="s">
        <v>2451</v>
      </c>
      <c r="AC537" s="419" t="s">
        <v>2451</v>
      </c>
      <c r="AD537" s="419" t="s">
        <v>2813</v>
      </c>
      <c r="AE537" s="419" t="s">
        <v>2451</v>
      </c>
    </row>
    <row r="538" spans="1:31" x14ac:dyDescent="0.25">
      <c r="A538" s="206" t="s">
        <v>987</v>
      </c>
      <c r="B538" t="s">
        <v>80</v>
      </c>
      <c r="D538" t="s">
        <v>178</v>
      </c>
      <c r="J538" s="140">
        <v>0.7</v>
      </c>
      <c r="K538" s="140">
        <v>0.3</v>
      </c>
      <c r="L538" s="140">
        <v>0</v>
      </c>
      <c r="M538" s="140">
        <v>5.6</v>
      </c>
      <c r="N538" s="140">
        <v>0</v>
      </c>
      <c r="O538" s="140" t="s">
        <v>1357</v>
      </c>
      <c r="Q538" s="140" t="s">
        <v>1091</v>
      </c>
      <c r="W538">
        <v>0.7</v>
      </c>
      <c r="X538" s="140">
        <v>0.3</v>
      </c>
      <c r="Y538" s="140">
        <v>0</v>
      </c>
      <c r="Z538" s="140">
        <v>5.6</v>
      </c>
      <c r="AA538" s="140">
        <v>0</v>
      </c>
      <c r="AB538" s="419" t="s">
        <v>2451</v>
      </c>
      <c r="AC538" s="419" t="s">
        <v>2792</v>
      </c>
      <c r="AD538" s="419" t="s">
        <v>2813</v>
      </c>
    </row>
    <row r="539" spans="1:31" x14ac:dyDescent="0.25">
      <c r="A539" s="206" t="s">
        <v>988</v>
      </c>
      <c r="B539" t="s">
        <v>241</v>
      </c>
      <c r="D539" t="s">
        <v>178</v>
      </c>
      <c r="J539" s="140">
        <v>0</v>
      </c>
      <c r="K539" s="140">
        <v>0</v>
      </c>
      <c r="L539" s="140">
        <v>0</v>
      </c>
      <c r="M539" s="140">
        <v>0</v>
      </c>
      <c r="N539" s="140">
        <v>0</v>
      </c>
      <c r="O539" s="140" t="s">
        <v>1358</v>
      </c>
      <c r="Q539" s="140" t="s">
        <v>1029</v>
      </c>
      <c r="W539">
        <v>0</v>
      </c>
      <c r="X539" s="140">
        <v>0</v>
      </c>
      <c r="Y539" s="140">
        <v>0</v>
      </c>
      <c r="Z539" s="140">
        <v>0</v>
      </c>
      <c r="AA539" s="140">
        <v>0</v>
      </c>
      <c r="AB539" s="419" t="s">
        <v>2793</v>
      </c>
      <c r="AC539" s="419" t="s">
        <v>2451</v>
      </c>
      <c r="AD539" s="419" t="s">
        <v>2813</v>
      </c>
    </row>
    <row r="540" spans="1:31" x14ac:dyDescent="0.25">
      <c r="A540" s="206" t="s">
        <v>989</v>
      </c>
      <c r="B540" t="s">
        <v>242</v>
      </c>
      <c r="D540" t="s">
        <v>178</v>
      </c>
      <c r="J540" s="140">
        <v>0</v>
      </c>
      <c r="K540" s="140">
        <v>0</v>
      </c>
      <c r="L540" s="140">
        <v>0</v>
      </c>
      <c r="M540" s="140">
        <v>0</v>
      </c>
      <c r="N540" s="140">
        <v>0</v>
      </c>
      <c r="O540" s="140" t="s">
        <v>1359</v>
      </c>
      <c r="Q540" s="140" t="s">
        <v>1091</v>
      </c>
      <c r="W540">
        <v>0</v>
      </c>
      <c r="X540" s="140">
        <v>0</v>
      </c>
      <c r="Y540" s="140">
        <v>0</v>
      </c>
      <c r="Z540" s="140">
        <v>0</v>
      </c>
      <c r="AA540" s="140">
        <v>0</v>
      </c>
      <c r="AB540" s="419" t="s">
        <v>2451</v>
      </c>
      <c r="AC540" s="419" t="s">
        <v>2451</v>
      </c>
      <c r="AD540" s="419" t="s">
        <v>2813</v>
      </c>
      <c r="AE540" s="419" t="s">
        <v>2451</v>
      </c>
    </row>
    <row r="541" spans="1:31" x14ac:dyDescent="0.25">
      <c r="A541" s="206" t="s">
        <v>990</v>
      </c>
      <c r="B541" t="s">
        <v>243</v>
      </c>
      <c r="D541" t="s">
        <v>178</v>
      </c>
      <c r="J541" s="140">
        <v>0</v>
      </c>
      <c r="K541" s="140">
        <v>0</v>
      </c>
      <c r="L541" s="140">
        <v>0</v>
      </c>
      <c r="M541" s="140">
        <v>0</v>
      </c>
      <c r="N541" s="140">
        <v>0</v>
      </c>
      <c r="O541" s="140" t="s">
        <v>1360</v>
      </c>
      <c r="Q541" s="140" t="s">
        <v>1029</v>
      </c>
      <c r="W541">
        <v>0</v>
      </c>
      <c r="X541" s="140">
        <v>0</v>
      </c>
      <c r="Y541" s="140">
        <v>0</v>
      </c>
      <c r="Z541" s="140">
        <v>0</v>
      </c>
      <c r="AA541" s="140">
        <v>0</v>
      </c>
      <c r="AB541" s="419" t="s">
        <v>2451</v>
      </c>
      <c r="AC541" s="419" t="s">
        <v>2451</v>
      </c>
      <c r="AD541" s="419" t="s">
        <v>2813</v>
      </c>
      <c r="AE541" s="419" t="s">
        <v>2451</v>
      </c>
    </row>
    <row r="542" spans="1:31" x14ac:dyDescent="0.25">
      <c r="A542" s="206" t="s">
        <v>1014</v>
      </c>
      <c r="B542" s="140" t="s">
        <v>2427</v>
      </c>
      <c r="D542" s="140"/>
      <c r="O542" s="140" t="s">
        <v>2429</v>
      </c>
    </row>
    <row r="543" spans="1:31" s="140" customFormat="1" x14ac:dyDescent="0.25">
      <c r="A543" s="206" t="s">
        <v>2428</v>
      </c>
      <c r="B543" s="140" t="s">
        <v>2348</v>
      </c>
      <c r="O543" s="140" t="s">
        <v>2430</v>
      </c>
    </row>
    <row r="544" spans="1:31" x14ac:dyDescent="0.25">
      <c r="A544" s="206" t="s">
        <v>1015</v>
      </c>
      <c r="B544" s="140" t="s">
        <v>2359</v>
      </c>
      <c r="D544" s="140"/>
      <c r="O544" s="140" t="s">
        <v>2361</v>
      </c>
    </row>
    <row r="545" spans="1:36" s="140" customFormat="1" x14ac:dyDescent="0.25">
      <c r="A545" s="206" t="s">
        <v>2333</v>
      </c>
      <c r="B545" s="140" t="s">
        <v>2360</v>
      </c>
      <c r="O545" s="140" t="s">
        <v>2362</v>
      </c>
    </row>
    <row r="546" spans="1:36" x14ac:dyDescent="0.25">
      <c r="A546" s="206" t="s">
        <v>1016</v>
      </c>
      <c r="B546" t="s">
        <v>1361</v>
      </c>
      <c r="O546" s="140" t="s">
        <v>1362</v>
      </c>
      <c r="Q546" s="140"/>
      <c r="R546" s="140"/>
      <c r="S546" s="140"/>
      <c r="T546" s="140"/>
      <c r="U546" s="140"/>
      <c r="V546" s="140"/>
      <c r="W546" s="140"/>
    </row>
    <row r="547" spans="1:36" x14ac:dyDescent="0.25">
      <c r="A547" s="206" t="s">
        <v>1017</v>
      </c>
      <c r="D547" s="140"/>
      <c r="E547" s="140" t="s">
        <v>358</v>
      </c>
      <c r="I547" s="140" t="s">
        <v>354</v>
      </c>
      <c r="J547" s="140" t="s">
        <v>355</v>
      </c>
      <c r="O547" s="140"/>
      <c r="Q547" s="140"/>
      <c r="R547" s="140" t="s">
        <v>1363</v>
      </c>
      <c r="S547" s="140"/>
      <c r="T547" s="140"/>
      <c r="U547" s="140"/>
      <c r="V547" s="140" t="s">
        <v>1259</v>
      </c>
      <c r="W547" s="140" t="s">
        <v>1092</v>
      </c>
    </row>
    <row r="548" spans="1:36" x14ac:dyDescent="0.25">
      <c r="A548" s="206" t="s">
        <v>1018</v>
      </c>
      <c r="D548" s="140" t="s">
        <v>24</v>
      </c>
      <c r="E548" s="140" t="s">
        <v>359</v>
      </c>
      <c r="F548" s="140" t="s">
        <v>111</v>
      </c>
      <c r="G548" s="140" t="s">
        <v>112</v>
      </c>
      <c r="H548" s="140" t="s">
        <v>113</v>
      </c>
      <c r="O548" s="140"/>
      <c r="Q548" s="140" t="s">
        <v>1025</v>
      </c>
      <c r="R548" s="140" t="s">
        <v>1364</v>
      </c>
      <c r="S548" s="140" t="s">
        <v>161</v>
      </c>
      <c r="T548" s="140" t="s">
        <v>1365</v>
      </c>
      <c r="U548" s="140" t="s">
        <v>1366</v>
      </c>
      <c r="V548" s="140"/>
      <c r="W548" s="140"/>
    </row>
    <row r="549" spans="1:36" x14ac:dyDescent="0.25">
      <c r="A549" s="206" t="s">
        <v>356</v>
      </c>
      <c r="B549" t="s">
        <v>357</v>
      </c>
      <c r="O549" t="s">
        <v>2337</v>
      </c>
    </row>
    <row r="550" spans="1:36" x14ac:dyDescent="0.25">
      <c r="A550" s="206" t="s">
        <v>360</v>
      </c>
      <c r="B550" t="s">
        <v>12</v>
      </c>
      <c r="D550" t="s">
        <v>61</v>
      </c>
      <c r="E550" s="140">
        <v>0</v>
      </c>
      <c r="F550" s="140">
        <v>0</v>
      </c>
      <c r="G550" s="140">
        <v>0</v>
      </c>
      <c r="H550" s="140">
        <v>0</v>
      </c>
      <c r="I550" s="140">
        <v>0.09</v>
      </c>
      <c r="J550" s="140">
        <v>7.0000000000000007E-2</v>
      </c>
      <c r="O550" t="s">
        <v>12</v>
      </c>
      <c r="Q550" t="s">
        <v>1030</v>
      </c>
      <c r="R550" s="140">
        <v>0</v>
      </c>
      <c r="S550" s="140">
        <v>0</v>
      </c>
      <c r="T550" s="140">
        <v>0</v>
      </c>
      <c r="U550" s="140">
        <v>0</v>
      </c>
      <c r="V550" s="140">
        <v>0.09</v>
      </c>
      <c r="W550" s="140">
        <v>7.0000000000000007E-2</v>
      </c>
      <c r="AB550" s="419" t="s">
        <v>2451</v>
      </c>
      <c r="AC550" s="419" t="s">
        <v>2734</v>
      </c>
      <c r="AD550" s="419" t="s">
        <v>2820</v>
      </c>
      <c r="AE550" s="419"/>
    </row>
    <row r="551" spans="1:36" x14ac:dyDescent="0.25">
      <c r="A551" s="206" t="s">
        <v>361</v>
      </c>
      <c r="B551" t="s">
        <v>91</v>
      </c>
      <c r="D551" t="s">
        <v>58</v>
      </c>
      <c r="E551" s="140">
        <v>0</v>
      </c>
      <c r="F551" s="140">
        <v>0</v>
      </c>
      <c r="G551" s="140">
        <v>0</v>
      </c>
      <c r="H551" s="140">
        <v>0</v>
      </c>
      <c r="I551" s="140">
        <v>0</v>
      </c>
      <c r="J551" s="140">
        <v>0</v>
      </c>
      <c r="O551" t="s">
        <v>1031</v>
      </c>
      <c r="Q551" t="s">
        <v>1029</v>
      </c>
      <c r="R551" s="140">
        <v>0</v>
      </c>
      <c r="S551" s="140">
        <v>0</v>
      </c>
      <c r="T551" s="140">
        <v>0</v>
      </c>
      <c r="U551" s="140">
        <v>0</v>
      </c>
      <c r="V551" s="140">
        <v>0</v>
      </c>
      <c r="W551" s="140">
        <v>0</v>
      </c>
      <c r="AB551" s="419" t="s">
        <v>2732</v>
      </c>
      <c r="AC551" s="419" t="s">
        <v>2734</v>
      </c>
      <c r="AD551" s="419" t="s">
        <v>2820</v>
      </c>
      <c r="AE551" s="419"/>
    </row>
    <row r="552" spans="1:36" x14ac:dyDescent="0.25">
      <c r="A552" s="206" t="s">
        <v>362</v>
      </c>
      <c r="B552" t="s">
        <v>92</v>
      </c>
      <c r="D552" t="s">
        <v>58</v>
      </c>
      <c r="E552" s="140">
        <v>0</v>
      </c>
      <c r="F552" s="140">
        <v>0</v>
      </c>
      <c r="G552" s="140">
        <v>0</v>
      </c>
      <c r="H552" s="140">
        <v>0</v>
      </c>
      <c r="I552" s="140">
        <v>2</v>
      </c>
      <c r="J552" s="140">
        <v>2</v>
      </c>
      <c r="O552" t="s">
        <v>1032</v>
      </c>
      <c r="Q552" t="s">
        <v>1029</v>
      </c>
      <c r="R552" s="140">
        <v>0</v>
      </c>
      <c r="S552" s="140">
        <v>0</v>
      </c>
      <c r="T552" s="140">
        <v>0</v>
      </c>
      <c r="U552" s="140">
        <v>0</v>
      </c>
      <c r="V552" s="140">
        <v>2</v>
      </c>
      <c r="W552" s="140">
        <v>2</v>
      </c>
      <c r="AB552" s="419" t="s">
        <v>2732</v>
      </c>
      <c r="AC552" s="419" t="s">
        <v>2451</v>
      </c>
      <c r="AD552" s="419" t="s">
        <v>2820</v>
      </c>
      <c r="AE552" s="419"/>
    </row>
    <row r="553" spans="1:36" x14ac:dyDescent="0.25">
      <c r="A553" s="206" t="s">
        <v>363</v>
      </c>
      <c r="B553" t="s">
        <v>127</v>
      </c>
      <c r="D553" t="s">
        <v>58</v>
      </c>
      <c r="E553" s="140">
        <v>0</v>
      </c>
      <c r="F553" s="140">
        <v>0</v>
      </c>
      <c r="G553" s="140">
        <v>0</v>
      </c>
      <c r="H553" s="140">
        <v>0</v>
      </c>
      <c r="I553" s="140">
        <v>8</v>
      </c>
      <c r="J553" s="140">
        <v>8</v>
      </c>
      <c r="O553" t="s">
        <v>1033</v>
      </c>
      <c r="Q553" t="s">
        <v>1029</v>
      </c>
      <c r="R553" s="140">
        <v>0</v>
      </c>
      <c r="S553" s="140">
        <v>0</v>
      </c>
      <c r="T553" s="140">
        <v>0</v>
      </c>
      <c r="U553" s="140">
        <v>0</v>
      </c>
      <c r="V553" s="140">
        <v>8</v>
      </c>
      <c r="W553" s="140">
        <v>8</v>
      </c>
      <c r="AB553" s="419" t="s">
        <v>2732</v>
      </c>
      <c r="AC553" s="419" t="s">
        <v>2451</v>
      </c>
      <c r="AD553" s="419" t="s">
        <v>2820</v>
      </c>
      <c r="AE553" s="419"/>
    </row>
    <row r="554" spans="1:36" x14ac:dyDescent="0.25">
      <c r="A554" s="206" t="s">
        <v>364</v>
      </c>
      <c r="B554" t="s">
        <v>146</v>
      </c>
      <c r="D554" t="s">
        <v>58</v>
      </c>
      <c r="E554" s="140">
        <v>0</v>
      </c>
      <c r="F554" s="140">
        <v>0</v>
      </c>
      <c r="G554" s="140">
        <v>0</v>
      </c>
      <c r="H554" s="140">
        <v>0</v>
      </c>
      <c r="I554" s="140">
        <v>1156</v>
      </c>
      <c r="J554" s="140">
        <v>1156</v>
      </c>
      <c r="O554" s="140" t="s">
        <v>2317</v>
      </c>
      <c r="Q554" s="140" t="s">
        <v>1036</v>
      </c>
      <c r="R554" s="140">
        <v>0</v>
      </c>
      <c r="S554" s="140">
        <v>0</v>
      </c>
      <c r="T554" s="140">
        <v>0</v>
      </c>
      <c r="U554" s="140">
        <v>0</v>
      </c>
      <c r="V554" s="140">
        <v>1156</v>
      </c>
      <c r="W554" s="140">
        <v>1156</v>
      </c>
      <c r="AB554" s="419" t="s">
        <v>2451</v>
      </c>
      <c r="AC554" s="419" t="s">
        <v>2451</v>
      </c>
      <c r="AD554" s="419" t="s">
        <v>2820</v>
      </c>
      <c r="AE554" s="419" t="s">
        <v>2744</v>
      </c>
    </row>
    <row r="555" spans="1:36" x14ac:dyDescent="0.25">
      <c r="A555" s="206" t="s">
        <v>365</v>
      </c>
      <c r="B555" t="s">
        <v>102</v>
      </c>
      <c r="D555" t="s">
        <v>58</v>
      </c>
      <c r="E555" s="140">
        <v>477</v>
      </c>
      <c r="F555" s="140">
        <v>179</v>
      </c>
      <c r="G555" s="140">
        <v>233</v>
      </c>
      <c r="H555" s="140">
        <v>65</v>
      </c>
      <c r="I555" s="140">
        <v>4404</v>
      </c>
      <c r="J555" s="140">
        <v>4881</v>
      </c>
      <c r="O555" s="140" t="s">
        <v>1037</v>
      </c>
      <c r="Q555" s="140" t="s">
        <v>1029</v>
      </c>
      <c r="R555" s="140">
        <v>477</v>
      </c>
      <c r="S555" s="140">
        <v>179</v>
      </c>
      <c r="T555" s="140">
        <v>233</v>
      </c>
      <c r="U555" s="140">
        <v>65</v>
      </c>
      <c r="V555" s="140">
        <v>4404</v>
      </c>
      <c r="W555" s="140">
        <v>4881</v>
      </c>
      <c r="AB555" s="419" t="s">
        <v>2451</v>
      </c>
      <c r="AC555" s="419" t="s">
        <v>2734</v>
      </c>
      <c r="AD555" s="419" t="s">
        <v>2820</v>
      </c>
      <c r="AE555" s="419"/>
    </row>
    <row r="556" spans="1:36" x14ac:dyDescent="0.25">
      <c r="A556" s="206" t="s">
        <v>366</v>
      </c>
      <c r="B556" t="s">
        <v>67</v>
      </c>
      <c r="D556" t="s">
        <v>58</v>
      </c>
      <c r="E556" s="140">
        <v>0</v>
      </c>
      <c r="F556" s="140">
        <v>0</v>
      </c>
      <c r="G556" s="140">
        <v>0</v>
      </c>
      <c r="H556" s="140">
        <v>0</v>
      </c>
      <c r="I556" s="140">
        <v>8</v>
      </c>
      <c r="J556" s="140">
        <v>8</v>
      </c>
      <c r="O556" s="140" t="s">
        <v>1035</v>
      </c>
      <c r="Q556" s="140" t="s">
        <v>1029</v>
      </c>
      <c r="R556" s="140">
        <v>0</v>
      </c>
      <c r="S556" s="140">
        <v>0</v>
      </c>
      <c r="T556" s="140">
        <v>0</v>
      </c>
      <c r="U556" s="140">
        <v>0</v>
      </c>
      <c r="V556" s="140">
        <v>8</v>
      </c>
      <c r="W556" s="140">
        <v>8</v>
      </c>
      <c r="AB556" s="419" t="s">
        <v>2733</v>
      </c>
      <c r="AC556" s="419" t="s">
        <v>2451</v>
      </c>
      <c r="AD556" s="419" t="s">
        <v>2820</v>
      </c>
      <c r="AE556" s="419"/>
      <c r="AJ556" s="140"/>
    </row>
    <row r="557" spans="1:36" x14ac:dyDescent="0.25">
      <c r="A557" s="206" t="s">
        <v>375</v>
      </c>
      <c r="B557" t="s">
        <v>1367</v>
      </c>
      <c r="O557" t="s">
        <v>1407</v>
      </c>
      <c r="R557" s="140"/>
      <c r="S557" s="140"/>
      <c r="T557" s="140"/>
      <c r="U557" s="140"/>
      <c r="V557" s="140"/>
      <c r="W557" s="140"/>
      <c r="AI557" s="140"/>
      <c r="AJ557" s="140"/>
    </row>
    <row r="558" spans="1:36" x14ac:dyDescent="0.25">
      <c r="A558" s="206" t="s">
        <v>376</v>
      </c>
      <c r="B558" t="s">
        <v>12</v>
      </c>
      <c r="D558" t="s">
        <v>61</v>
      </c>
      <c r="E558" s="140">
        <v>0</v>
      </c>
      <c r="F558" s="140">
        <v>0</v>
      </c>
      <c r="G558" s="140">
        <v>0</v>
      </c>
      <c r="H558" s="140">
        <v>0</v>
      </c>
      <c r="I558" s="140">
        <v>0.12</v>
      </c>
      <c r="J558" s="140">
        <v>0.08</v>
      </c>
      <c r="O558" s="140" t="s">
        <v>12</v>
      </c>
      <c r="Q558" s="140" t="s">
        <v>1030</v>
      </c>
      <c r="R558" s="140">
        <v>0</v>
      </c>
      <c r="S558" s="140">
        <v>0</v>
      </c>
      <c r="T558" s="140">
        <v>0</v>
      </c>
      <c r="U558" s="140">
        <v>0</v>
      </c>
      <c r="V558" s="140">
        <v>0.12</v>
      </c>
      <c r="W558" s="140">
        <v>0.08</v>
      </c>
      <c r="AB558" s="419" t="s">
        <v>2451</v>
      </c>
      <c r="AC558" s="419" t="s">
        <v>2734</v>
      </c>
      <c r="AD558" s="419" t="s">
        <v>2820</v>
      </c>
      <c r="AE558" s="419"/>
      <c r="AI558" s="140"/>
      <c r="AJ558" s="140"/>
    </row>
    <row r="559" spans="1:36" x14ac:dyDescent="0.25">
      <c r="A559" s="206" t="s">
        <v>377</v>
      </c>
      <c r="B559" t="s">
        <v>91</v>
      </c>
      <c r="D559" t="s">
        <v>58</v>
      </c>
      <c r="E559" s="140">
        <v>0</v>
      </c>
      <c r="F559" s="140">
        <v>0</v>
      </c>
      <c r="G559" s="140">
        <v>0</v>
      </c>
      <c r="H559" s="140">
        <v>0</v>
      </c>
      <c r="I559" s="140">
        <v>0</v>
      </c>
      <c r="J559" s="140">
        <v>0</v>
      </c>
      <c r="O559" s="140" t="s">
        <v>1031</v>
      </c>
      <c r="Q559" s="140" t="s">
        <v>1029</v>
      </c>
      <c r="R559" s="140">
        <v>0</v>
      </c>
      <c r="S559" s="140">
        <v>0</v>
      </c>
      <c r="T559" s="140">
        <v>0</v>
      </c>
      <c r="U559" s="140">
        <v>0</v>
      </c>
      <c r="V559" s="140">
        <v>0</v>
      </c>
      <c r="W559" s="140">
        <v>0</v>
      </c>
      <c r="AB559" s="419" t="s">
        <v>2732</v>
      </c>
      <c r="AC559" s="419" t="s">
        <v>2734</v>
      </c>
      <c r="AD559" s="419" t="s">
        <v>2820</v>
      </c>
      <c r="AE559" s="419"/>
      <c r="AI559" s="140"/>
      <c r="AJ559" s="140"/>
    </row>
    <row r="560" spans="1:36" x14ac:dyDescent="0.25">
      <c r="A560" s="206" t="s">
        <v>378</v>
      </c>
      <c r="B560" t="s">
        <v>92</v>
      </c>
      <c r="D560" t="s">
        <v>58</v>
      </c>
      <c r="E560" s="140">
        <v>0</v>
      </c>
      <c r="F560" s="140">
        <v>0</v>
      </c>
      <c r="G560" s="140">
        <v>0</v>
      </c>
      <c r="H560" s="140">
        <v>0</v>
      </c>
      <c r="I560" s="140">
        <v>0</v>
      </c>
      <c r="J560" s="140">
        <v>0</v>
      </c>
      <c r="O560" s="140" t="s">
        <v>1032</v>
      </c>
      <c r="Q560" s="140" t="s">
        <v>1029</v>
      </c>
      <c r="R560" s="140">
        <v>0</v>
      </c>
      <c r="S560" s="140">
        <v>0</v>
      </c>
      <c r="T560" s="140">
        <v>0</v>
      </c>
      <c r="U560" s="140">
        <v>0</v>
      </c>
      <c r="V560" s="140">
        <v>0</v>
      </c>
      <c r="W560" s="140">
        <v>0</v>
      </c>
      <c r="AB560" s="419" t="s">
        <v>2732</v>
      </c>
      <c r="AC560" s="419" t="s">
        <v>2451</v>
      </c>
      <c r="AD560" s="419" t="s">
        <v>2820</v>
      </c>
      <c r="AE560" s="419"/>
      <c r="AI560" s="140"/>
      <c r="AJ560" s="140"/>
    </row>
    <row r="561" spans="1:36" x14ac:dyDescent="0.25">
      <c r="A561" s="206" t="s">
        <v>379</v>
      </c>
      <c r="B561" t="s">
        <v>127</v>
      </c>
      <c r="D561" t="s">
        <v>58</v>
      </c>
      <c r="E561" s="140">
        <v>0</v>
      </c>
      <c r="F561" s="140">
        <v>0</v>
      </c>
      <c r="G561" s="140">
        <v>0</v>
      </c>
      <c r="H561" s="140">
        <v>0</v>
      </c>
      <c r="I561" s="140">
        <v>4</v>
      </c>
      <c r="J561" s="140">
        <v>4</v>
      </c>
      <c r="O561" s="140" t="s">
        <v>1033</v>
      </c>
      <c r="Q561" s="140" t="s">
        <v>1029</v>
      </c>
      <c r="R561" s="140">
        <v>0</v>
      </c>
      <c r="S561" s="140">
        <v>0</v>
      </c>
      <c r="T561" s="140">
        <v>0</v>
      </c>
      <c r="U561" s="140">
        <v>0</v>
      </c>
      <c r="V561" s="140">
        <v>4</v>
      </c>
      <c r="W561" s="140">
        <v>4</v>
      </c>
      <c r="AB561" s="419" t="s">
        <v>2732</v>
      </c>
      <c r="AC561" s="419" t="s">
        <v>2451</v>
      </c>
      <c r="AD561" s="419" t="s">
        <v>2820</v>
      </c>
      <c r="AE561" s="419"/>
      <c r="AI561" s="140"/>
      <c r="AJ561" s="140"/>
    </row>
    <row r="562" spans="1:36" x14ac:dyDescent="0.25">
      <c r="A562" s="206" t="s">
        <v>589</v>
      </c>
      <c r="B562" t="s">
        <v>1368</v>
      </c>
      <c r="O562" s="140" t="s">
        <v>1369</v>
      </c>
      <c r="R562" s="140"/>
      <c r="S562" s="140"/>
      <c r="T562" s="140"/>
      <c r="U562" s="140"/>
      <c r="V562" s="140"/>
      <c r="W562" s="140"/>
      <c r="AI562" s="140"/>
      <c r="AJ562" s="140"/>
    </row>
    <row r="563" spans="1:36" x14ac:dyDescent="0.25">
      <c r="A563" s="206" t="s">
        <v>594</v>
      </c>
      <c r="B563" t="s">
        <v>590</v>
      </c>
      <c r="D563" s="140" t="s">
        <v>1469</v>
      </c>
      <c r="E563" s="140">
        <v>5096</v>
      </c>
      <c r="F563" s="140">
        <v>1502</v>
      </c>
      <c r="G563" s="140">
        <v>2142</v>
      </c>
      <c r="H563" s="140">
        <v>1454</v>
      </c>
      <c r="I563" s="140">
        <v>8515</v>
      </c>
      <c r="J563" s="140">
        <v>13611</v>
      </c>
      <c r="O563" s="140" t="s">
        <v>1134</v>
      </c>
      <c r="Q563" t="s">
        <v>1122</v>
      </c>
      <c r="R563" s="140">
        <v>5096</v>
      </c>
      <c r="S563" s="140">
        <v>1502</v>
      </c>
      <c r="T563" s="140">
        <v>2142</v>
      </c>
      <c r="U563" s="140">
        <v>1454</v>
      </c>
      <c r="V563" s="140">
        <v>8515</v>
      </c>
      <c r="W563" s="140">
        <v>13611</v>
      </c>
      <c r="AB563" s="419" t="s">
        <v>2753</v>
      </c>
      <c r="AC563" s="419" t="s">
        <v>2752</v>
      </c>
      <c r="AD563" s="419" t="s">
        <v>2806</v>
      </c>
      <c r="AI563" s="140"/>
      <c r="AJ563" s="140"/>
    </row>
    <row r="564" spans="1:36" x14ac:dyDescent="0.25">
      <c r="A564" s="206" t="s">
        <v>597</v>
      </c>
      <c r="B564" t="s">
        <v>50</v>
      </c>
      <c r="D564" s="140" t="s">
        <v>1469</v>
      </c>
      <c r="E564" s="140">
        <v>211</v>
      </c>
      <c r="F564" s="140">
        <v>180</v>
      </c>
      <c r="G564" s="140">
        <v>31</v>
      </c>
      <c r="H564" s="140">
        <v>0</v>
      </c>
      <c r="I564" s="140">
        <v>1363</v>
      </c>
      <c r="J564" s="140">
        <v>1574</v>
      </c>
      <c r="O564" s="140" t="s">
        <v>164</v>
      </c>
      <c r="Q564" t="s">
        <v>1122</v>
      </c>
      <c r="R564" s="140">
        <v>211</v>
      </c>
      <c r="S564" s="140">
        <v>180</v>
      </c>
      <c r="T564" s="140">
        <v>31</v>
      </c>
      <c r="U564" s="140">
        <v>0</v>
      </c>
      <c r="V564" s="140">
        <v>1363</v>
      </c>
      <c r="W564" s="140">
        <v>1574</v>
      </c>
      <c r="AB564" s="419" t="s">
        <v>2753</v>
      </c>
      <c r="AC564" s="419" t="s">
        <v>2752</v>
      </c>
      <c r="AD564" s="419" t="s">
        <v>2806</v>
      </c>
      <c r="AI564" s="140"/>
      <c r="AJ564" s="140"/>
    </row>
    <row r="565" spans="1:36" x14ac:dyDescent="0.25">
      <c r="A565" s="206" t="s">
        <v>598</v>
      </c>
      <c r="B565" t="s">
        <v>51</v>
      </c>
      <c r="D565" s="140" t="s">
        <v>1469</v>
      </c>
      <c r="E565" s="140">
        <v>634</v>
      </c>
      <c r="F565" s="140">
        <v>0</v>
      </c>
      <c r="G565" s="140">
        <v>634</v>
      </c>
      <c r="H565" s="140">
        <v>0</v>
      </c>
      <c r="I565" s="140">
        <v>183</v>
      </c>
      <c r="J565" s="140">
        <v>817</v>
      </c>
      <c r="O565" s="140" t="s">
        <v>165</v>
      </c>
      <c r="Q565" t="s">
        <v>1122</v>
      </c>
      <c r="R565" s="140">
        <v>634</v>
      </c>
      <c r="S565" s="140">
        <v>0</v>
      </c>
      <c r="T565" s="140">
        <v>634</v>
      </c>
      <c r="U565" s="140">
        <v>0</v>
      </c>
      <c r="V565" s="140">
        <v>183</v>
      </c>
      <c r="W565" s="140">
        <v>817</v>
      </c>
      <c r="AB565" s="419" t="s">
        <v>2753</v>
      </c>
      <c r="AC565" s="419" t="s">
        <v>2752</v>
      </c>
      <c r="AD565" s="419" t="s">
        <v>2806</v>
      </c>
      <c r="AI565" s="140"/>
      <c r="AJ565" s="140"/>
    </row>
    <row r="566" spans="1:36" x14ac:dyDescent="0.25">
      <c r="A566" s="206" t="s">
        <v>599</v>
      </c>
      <c r="B566" t="s">
        <v>52</v>
      </c>
      <c r="D566" s="140" t="s">
        <v>1469</v>
      </c>
      <c r="E566" s="140">
        <v>428</v>
      </c>
      <c r="F566" s="140">
        <v>417</v>
      </c>
      <c r="G566" s="140">
        <v>0</v>
      </c>
      <c r="H566" s="140">
        <v>12</v>
      </c>
      <c r="I566" s="140">
        <v>464</v>
      </c>
      <c r="J566" s="140">
        <v>892</v>
      </c>
      <c r="O566" s="140" t="s">
        <v>1127</v>
      </c>
      <c r="Q566" t="s">
        <v>1122</v>
      </c>
      <c r="R566" s="140">
        <v>428</v>
      </c>
      <c r="S566" s="140">
        <v>417</v>
      </c>
      <c r="T566" s="140">
        <v>0</v>
      </c>
      <c r="U566" s="140">
        <v>12</v>
      </c>
      <c r="V566" s="140">
        <v>464</v>
      </c>
      <c r="W566" s="140">
        <v>892</v>
      </c>
      <c r="AB566" s="419" t="s">
        <v>2753</v>
      </c>
      <c r="AC566" s="419" t="s">
        <v>2752</v>
      </c>
      <c r="AD566" s="419" t="s">
        <v>2806</v>
      </c>
      <c r="AI566" s="140"/>
      <c r="AJ566" s="140"/>
    </row>
    <row r="567" spans="1:36" x14ac:dyDescent="0.25">
      <c r="A567" s="206" t="s">
        <v>600</v>
      </c>
      <c r="B567" t="s">
        <v>591</v>
      </c>
      <c r="D567" s="140" t="s">
        <v>1469</v>
      </c>
      <c r="E567" s="140">
        <v>3824</v>
      </c>
      <c r="F567" s="140">
        <v>905</v>
      </c>
      <c r="G567" s="140">
        <v>1477</v>
      </c>
      <c r="H567" s="140">
        <v>1442</v>
      </c>
      <c r="I567" s="140">
        <v>6505</v>
      </c>
      <c r="J567" s="140">
        <v>10329</v>
      </c>
      <c r="O567" s="140" t="s">
        <v>1136</v>
      </c>
      <c r="Q567" t="s">
        <v>1122</v>
      </c>
      <c r="R567" s="140">
        <v>3824</v>
      </c>
      <c r="S567" s="140">
        <v>905</v>
      </c>
      <c r="T567" s="140">
        <v>1477</v>
      </c>
      <c r="U567" s="140">
        <v>1442</v>
      </c>
      <c r="V567" s="140">
        <v>6505</v>
      </c>
      <c r="W567" s="140">
        <v>10329</v>
      </c>
      <c r="AB567" s="419" t="s">
        <v>2753</v>
      </c>
      <c r="AC567" s="419" t="s">
        <v>2752</v>
      </c>
      <c r="AD567" s="419" t="s">
        <v>2807</v>
      </c>
      <c r="AI567" s="140"/>
      <c r="AJ567" s="140"/>
    </row>
    <row r="568" spans="1:36" x14ac:dyDescent="0.25">
      <c r="A568" s="206" t="s">
        <v>595</v>
      </c>
      <c r="B568" t="s">
        <v>592</v>
      </c>
      <c r="D568" s="140" t="s">
        <v>1469</v>
      </c>
      <c r="E568" s="140">
        <v>12842</v>
      </c>
      <c r="F568" s="140">
        <v>6243</v>
      </c>
      <c r="G568" s="140">
        <v>6490</v>
      </c>
      <c r="H568" s="140">
        <v>108</v>
      </c>
      <c r="I568" s="140">
        <v>36339</v>
      </c>
      <c r="J568" s="140">
        <v>49181</v>
      </c>
      <c r="O568" s="140" t="s">
        <v>1140</v>
      </c>
      <c r="Q568" t="s">
        <v>1122</v>
      </c>
      <c r="R568" s="140">
        <v>12842</v>
      </c>
      <c r="S568" s="140">
        <v>6243</v>
      </c>
      <c r="T568" s="140">
        <v>6490</v>
      </c>
      <c r="U568" s="140">
        <v>108</v>
      </c>
      <c r="V568" s="140">
        <v>36339</v>
      </c>
      <c r="W568" s="140">
        <v>49181</v>
      </c>
      <c r="AB568" s="419" t="s">
        <v>2754</v>
      </c>
      <c r="AC568" s="419" t="s">
        <v>2752</v>
      </c>
      <c r="AD568" s="419" t="s">
        <v>2810</v>
      </c>
      <c r="AI568" s="140"/>
      <c r="AJ568" s="140"/>
    </row>
    <row r="569" spans="1:36" x14ac:dyDescent="0.25">
      <c r="A569" s="206" t="s">
        <v>601</v>
      </c>
      <c r="B569" t="s">
        <v>593</v>
      </c>
      <c r="D569" s="140" t="s">
        <v>1469</v>
      </c>
      <c r="E569" s="140">
        <v>1273</v>
      </c>
      <c r="F569" s="140">
        <v>596</v>
      </c>
      <c r="G569" s="140">
        <v>664</v>
      </c>
      <c r="H569" s="140">
        <v>12</v>
      </c>
      <c r="I569" s="140">
        <v>2010</v>
      </c>
      <c r="J569" s="140">
        <v>3283</v>
      </c>
      <c r="O569" s="140" t="s">
        <v>1141</v>
      </c>
      <c r="Q569" t="s">
        <v>1122</v>
      </c>
      <c r="R569" s="140">
        <v>1273</v>
      </c>
      <c r="S569" s="140">
        <v>596</v>
      </c>
      <c r="T569" s="140">
        <v>664</v>
      </c>
      <c r="U569" s="140">
        <v>12</v>
      </c>
      <c r="V569" s="140">
        <v>2010</v>
      </c>
      <c r="W569" s="140">
        <v>3283</v>
      </c>
      <c r="AB569" s="419" t="s">
        <v>2754</v>
      </c>
      <c r="AC569" s="419" t="s">
        <v>2752</v>
      </c>
      <c r="AD569" s="419" t="s">
        <v>2810</v>
      </c>
      <c r="AI569" s="140"/>
      <c r="AJ569" s="140"/>
    </row>
    <row r="570" spans="1:36" x14ac:dyDescent="0.25">
      <c r="A570" s="206" t="s">
        <v>602</v>
      </c>
      <c r="B570" t="s">
        <v>70</v>
      </c>
      <c r="D570" s="140" t="s">
        <v>1469</v>
      </c>
      <c r="E570" s="140">
        <v>8602</v>
      </c>
      <c r="F570" s="140">
        <v>4742</v>
      </c>
      <c r="G570" s="140">
        <v>3860</v>
      </c>
      <c r="H570" s="140">
        <v>0</v>
      </c>
      <c r="I570" s="140">
        <v>33385</v>
      </c>
      <c r="J570" s="140">
        <v>41987</v>
      </c>
      <c r="O570" s="140" t="s">
        <v>166</v>
      </c>
      <c r="Q570" t="s">
        <v>1122</v>
      </c>
      <c r="R570" s="140">
        <v>8602</v>
      </c>
      <c r="S570" s="140">
        <v>4742</v>
      </c>
      <c r="T570" s="140">
        <v>3860</v>
      </c>
      <c r="U570" s="140">
        <v>0</v>
      </c>
      <c r="V570" s="140">
        <v>33385</v>
      </c>
      <c r="W570" s="140">
        <v>41987</v>
      </c>
      <c r="AB570" s="419" t="s">
        <v>2754</v>
      </c>
      <c r="AC570" s="419" t="s">
        <v>2752</v>
      </c>
      <c r="AD570" s="419" t="s">
        <v>2810</v>
      </c>
      <c r="AI570" s="140"/>
      <c r="AJ570" s="140"/>
    </row>
    <row r="571" spans="1:36" x14ac:dyDescent="0.25">
      <c r="A571" s="206" t="s">
        <v>603</v>
      </c>
      <c r="B571" t="s">
        <v>69</v>
      </c>
      <c r="D571" s="140" t="s">
        <v>1469</v>
      </c>
      <c r="E571" s="140">
        <v>2967</v>
      </c>
      <c r="F571" s="140">
        <v>905</v>
      </c>
      <c r="G571" s="140">
        <v>1966</v>
      </c>
      <c r="H571" s="140">
        <v>96</v>
      </c>
      <c r="I571" s="140">
        <v>944</v>
      </c>
      <c r="J571" s="140">
        <v>3911</v>
      </c>
      <c r="O571" s="140" t="s">
        <v>1129</v>
      </c>
      <c r="Q571" t="s">
        <v>1122</v>
      </c>
      <c r="R571" s="140">
        <v>2967</v>
      </c>
      <c r="S571" s="140">
        <v>905</v>
      </c>
      <c r="T571" s="140">
        <v>1966</v>
      </c>
      <c r="U571" s="140">
        <v>96</v>
      </c>
      <c r="V571" s="140">
        <v>944</v>
      </c>
      <c r="W571" s="140">
        <v>3911</v>
      </c>
      <c r="AB571" s="419" t="s">
        <v>2754</v>
      </c>
      <c r="AC571" s="419" t="s">
        <v>2752</v>
      </c>
      <c r="AD571" s="419" t="s">
        <v>2810</v>
      </c>
      <c r="AI571" s="140"/>
      <c r="AJ571" s="140"/>
    </row>
    <row r="572" spans="1:36" x14ac:dyDescent="0.25">
      <c r="A572" s="206" t="s">
        <v>596</v>
      </c>
      <c r="B572" t="s">
        <v>259</v>
      </c>
      <c r="D572" s="140" t="s">
        <v>1469</v>
      </c>
      <c r="E572" s="140">
        <v>1408</v>
      </c>
      <c r="F572" s="140">
        <v>52</v>
      </c>
      <c r="G572" s="140">
        <v>0</v>
      </c>
      <c r="H572" s="140">
        <v>1357</v>
      </c>
      <c r="I572" s="140">
        <v>5384</v>
      </c>
      <c r="J572" s="140">
        <v>6793</v>
      </c>
      <c r="O572" s="140" t="s">
        <v>1137</v>
      </c>
      <c r="Q572" t="s">
        <v>1122</v>
      </c>
      <c r="R572" s="140">
        <v>1408</v>
      </c>
      <c r="S572" s="140">
        <v>52</v>
      </c>
      <c r="T572" s="140">
        <v>0</v>
      </c>
      <c r="U572" s="140">
        <v>1357</v>
      </c>
      <c r="V572" s="140">
        <v>5384</v>
      </c>
      <c r="W572" s="140">
        <v>6793</v>
      </c>
      <c r="AB572" s="419" t="s">
        <v>2755</v>
      </c>
      <c r="AC572" s="419" t="s">
        <v>2451</v>
      </c>
      <c r="AD572" s="419" t="s">
        <v>2809</v>
      </c>
      <c r="AI572" s="140"/>
      <c r="AJ572" s="140"/>
    </row>
    <row r="573" spans="1:36" x14ac:dyDescent="0.25">
      <c r="A573" s="206" t="s">
        <v>604</v>
      </c>
      <c r="B573" t="s">
        <v>53</v>
      </c>
      <c r="D573" s="140" t="s">
        <v>1469</v>
      </c>
      <c r="E573" s="140">
        <v>1346</v>
      </c>
      <c r="F573" s="140">
        <v>0</v>
      </c>
      <c r="G573" s="140">
        <v>0</v>
      </c>
      <c r="H573" s="140">
        <v>1346</v>
      </c>
      <c r="I573" s="140">
        <v>5294</v>
      </c>
      <c r="J573" s="140">
        <v>6640</v>
      </c>
      <c r="O573" s="140" t="s">
        <v>1130</v>
      </c>
      <c r="Q573" t="s">
        <v>1122</v>
      </c>
      <c r="R573" s="140">
        <v>1346</v>
      </c>
      <c r="S573" s="140">
        <v>0</v>
      </c>
      <c r="T573" s="140">
        <v>0</v>
      </c>
      <c r="U573" s="140">
        <v>1346</v>
      </c>
      <c r="V573" s="140">
        <v>5294</v>
      </c>
      <c r="W573" s="140">
        <v>6640</v>
      </c>
      <c r="AB573" s="419" t="s">
        <v>2755</v>
      </c>
      <c r="AC573" s="419" t="s">
        <v>2451</v>
      </c>
      <c r="AD573" s="419" t="s">
        <v>2809</v>
      </c>
      <c r="AI573" s="140"/>
      <c r="AJ573" s="140"/>
    </row>
    <row r="574" spans="1:36" x14ac:dyDescent="0.25">
      <c r="A574" s="206" t="s">
        <v>605</v>
      </c>
      <c r="B574" t="s">
        <v>54</v>
      </c>
      <c r="D574" s="140" t="s">
        <v>1469</v>
      </c>
      <c r="E574" s="140">
        <v>0</v>
      </c>
      <c r="F574" s="140">
        <v>0</v>
      </c>
      <c r="G574" s="140">
        <v>0</v>
      </c>
      <c r="H574" s="140">
        <v>0</v>
      </c>
      <c r="I574" s="140">
        <v>0</v>
      </c>
      <c r="J574" s="140">
        <v>0</v>
      </c>
      <c r="O574" s="140" t="s">
        <v>1131</v>
      </c>
      <c r="Q574" t="s">
        <v>1122</v>
      </c>
      <c r="R574" s="140">
        <v>0</v>
      </c>
      <c r="S574" s="140">
        <v>0</v>
      </c>
      <c r="T574" s="140">
        <v>0</v>
      </c>
      <c r="U574" s="140">
        <v>0</v>
      </c>
      <c r="V574" s="140">
        <v>0</v>
      </c>
      <c r="W574" s="140">
        <v>0</v>
      </c>
      <c r="AB574" s="419" t="s">
        <v>2755</v>
      </c>
      <c r="AC574" s="419" t="s">
        <v>2451</v>
      </c>
      <c r="AD574" s="419" t="s">
        <v>2809</v>
      </c>
      <c r="AI574" s="140"/>
      <c r="AJ574" s="140"/>
    </row>
    <row r="575" spans="1:36" x14ac:dyDescent="0.25">
      <c r="A575" s="206" t="s">
        <v>606</v>
      </c>
      <c r="B575" t="s">
        <v>55</v>
      </c>
      <c r="D575" s="140" t="s">
        <v>1469</v>
      </c>
      <c r="E575" s="140">
        <v>63</v>
      </c>
      <c r="F575" s="140">
        <v>52</v>
      </c>
      <c r="G575" s="140">
        <v>0</v>
      </c>
      <c r="H575" s="140">
        <v>11</v>
      </c>
      <c r="I575" s="140">
        <v>90</v>
      </c>
      <c r="J575" s="140">
        <v>153</v>
      </c>
      <c r="O575" s="140" t="s">
        <v>1132</v>
      </c>
      <c r="Q575" t="s">
        <v>1122</v>
      </c>
      <c r="R575" s="140">
        <v>63</v>
      </c>
      <c r="S575" s="140">
        <v>52</v>
      </c>
      <c r="T575" s="140">
        <v>0</v>
      </c>
      <c r="U575" s="140">
        <v>11</v>
      </c>
      <c r="V575" s="140">
        <v>90</v>
      </c>
      <c r="W575" s="140">
        <v>153</v>
      </c>
      <c r="AB575" s="419" t="s">
        <v>2755</v>
      </c>
      <c r="AC575" s="419" t="s">
        <v>2451</v>
      </c>
      <c r="AD575" s="419" t="s">
        <v>2809</v>
      </c>
      <c r="AI575" s="140"/>
      <c r="AJ575" s="140"/>
    </row>
    <row r="576" spans="1:36" x14ac:dyDescent="0.25">
      <c r="A576" s="206" t="s">
        <v>655</v>
      </c>
      <c r="B576" t="s">
        <v>654</v>
      </c>
      <c r="O576" t="s">
        <v>1408</v>
      </c>
      <c r="R576" s="140"/>
      <c r="S576" s="140"/>
      <c r="T576" s="140"/>
      <c r="U576" s="140"/>
      <c r="V576" s="140"/>
      <c r="W576" s="140"/>
      <c r="AI576" s="140"/>
      <c r="AJ576" s="140"/>
    </row>
    <row r="577" spans="1:36" x14ac:dyDescent="0.25">
      <c r="A577" s="206" t="s">
        <v>656</v>
      </c>
      <c r="B577" t="s">
        <v>239</v>
      </c>
      <c r="D577" t="s">
        <v>39</v>
      </c>
      <c r="E577" s="140">
        <v>128296507</v>
      </c>
      <c r="F577" s="140">
        <v>84521743</v>
      </c>
      <c r="G577" s="140">
        <v>5732841</v>
      </c>
      <c r="H577" s="140">
        <v>38041923</v>
      </c>
      <c r="I577" s="140">
        <v>72886905</v>
      </c>
      <c r="J577" s="140">
        <v>201183412</v>
      </c>
      <c r="O577" t="s">
        <v>1163</v>
      </c>
      <c r="Q577" t="s">
        <v>1124</v>
      </c>
      <c r="R577" s="140">
        <v>128296507</v>
      </c>
      <c r="S577" s="140">
        <v>84521743</v>
      </c>
      <c r="T577" s="140">
        <v>5732841</v>
      </c>
      <c r="U577" s="140">
        <v>38041923</v>
      </c>
      <c r="V577" s="140">
        <v>72886905</v>
      </c>
      <c r="W577" s="140">
        <v>201183412</v>
      </c>
      <c r="AB577" s="419" t="s">
        <v>2757</v>
      </c>
      <c r="AC577" s="419" t="s">
        <v>2451</v>
      </c>
      <c r="AD577" s="419" t="s">
        <v>2451</v>
      </c>
      <c r="AI577" s="140"/>
      <c r="AJ577" s="140"/>
    </row>
    <row r="578" spans="1:36" x14ac:dyDescent="0.25">
      <c r="A578" s="206" t="s">
        <v>657</v>
      </c>
      <c r="B578" t="s">
        <v>240</v>
      </c>
      <c r="D578" t="s">
        <v>56</v>
      </c>
      <c r="E578" s="140">
        <v>8</v>
      </c>
      <c r="F578" s="140">
        <v>2</v>
      </c>
      <c r="G578" s="140">
        <v>30</v>
      </c>
      <c r="H578" s="140">
        <v>17</v>
      </c>
      <c r="I578" s="140">
        <v>33</v>
      </c>
      <c r="J578" s="140">
        <v>17</v>
      </c>
      <c r="O578" t="s">
        <v>1159</v>
      </c>
      <c r="Q578" t="s">
        <v>56</v>
      </c>
      <c r="R578" s="140">
        <v>8</v>
      </c>
      <c r="S578" s="140">
        <v>2</v>
      </c>
      <c r="T578" s="140">
        <v>30</v>
      </c>
      <c r="U578" s="140">
        <v>17</v>
      </c>
      <c r="V578" s="140">
        <v>33</v>
      </c>
      <c r="W578" s="140">
        <v>17</v>
      </c>
      <c r="AB578" s="419" t="s">
        <v>2758</v>
      </c>
      <c r="AC578" s="419" t="s">
        <v>2764</v>
      </c>
      <c r="AD578" s="419" t="s">
        <v>2822</v>
      </c>
    </row>
    <row r="579" spans="1:36" x14ac:dyDescent="0.25">
      <c r="A579" s="206" t="s">
        <v>695</v>
      </c>
      <c r="B579" t="s">
        <v>1400</v>
      </c>
      <c r="O579" t="s">
        <v>1485</v>
      </c>
      <c r="R579" s="140"/>
      <c r="S579" s="140"/>
      <c r="T579" s="140"/>
      <c r="U579" s="140"/>
      <c r="V579" s="140"/>
      <c r="W579" s="140"/>
    </row>
    <row r="580" spans="1:36" x14ac:dyDescent="0.25">
      <c r="A580" s="206" t="s">
        <v>696</v>
      </c>
      <c r="B580" s="140" t="s">
        <v>1482</v>
      </c>
      <c r="D580" t="s">
        <v>39</v>
      </c>
      <c r="E580" s="140">
        <v>79</v>
      </c>
      <c r="F580" s="140">
        <v>78</v>
      </c>
      <c r="G580" s="140">
        <v>0</v>
      </c>
      <c r="H580" s="140">
        <v>0</v>
      </c>
      <c r="I580" s="140">
        <v>1031</v>
      </c>
      <c r="J580" s="140">
        <v>1109</v>
      </c>
      <c r="O580" t="s">
        <v>1481</v>
      </c>
      <c r="Q580" t="s">
        <v>1124</v>
      </c>
      <c r="R580" s="140">
        <v>79</v>
      </c>
      <c r="S580" s="140">
        <v>78</v>
      </c>
      <c r="T580" s="140">
        <v>0</v>
      </c>
      <c r="U580" s="140">
        <v>0</v>
      </c>
      <c r="V580" s="140">
        <v>1031</v>
      </c>
      <c r="W580" s="140">
        <v>1109</v>
      </c>
      <c r="AB580" s="419" t="s">
        <v>2768</v>
      </c>
      <c r="AC580" s="419" t="s">
        <v>2766</v>
      </c>
      <c r="AD580" s="419" t="s">
        <v>2822</v>
      </c>
    </row>
    <row r="581" spans="1:36" x14ac:dyDescent="0.25">
      <c r="A581" s="206" t="s">
        <v>697</v>
      </c>
      <c r="B581" s="140" t="s">
        <v>1483</v>
      </c>
      <c r="D581" t="s">
        <v>39</v>
      </c>
      <c r="E581" s="140">
        <v>282</v>
      </c>
      <c r="F581" s="140">
        <v>244</v>
      </c>
      <c r="G581" s="140">
        <v>28</v>
      </c>
      <c r="H581" s="140">
        <v>10</v>
      </c>
      <c r="I581" s="140">
        <v>4448</v>
      </c>
      <c r="J581" s="140">
        <v>4730</v>
      </c>
      <c r="O581" t="s">
        <v>1484</v>
      </c>
      <c r="Q581" t="s">
        <v>1124</v>
      </c>
      <c r="R581" s="140">
        <v>282</v>
      </c>
      <c r="S581" s="140">
        <v>244</v>
      </c>
      <c r="T581" s="140">
        <v>28</v>
      </c>
      <c r="U581" s="140">
        <v>10</v>
      </c>
      <c r="V581" s="140">
        <v>4448</v>
      </c>
      <c r="W581" s="140">
        <v>4730</v>
      </c>
      <c r="AB581" s="419" t="s">
        <v>2768</v>
      </c>
      <c r="AC581" s="419" t="s">
        <v>2766</v>
      </c>
      <c r="AD581" s="419" t="s">
        <v>2822</v>
      </c>
    </row>
    <row r="582" spans="1:36" x14ac:dyDescent="0.25">
      <c r="A582" s="206" t="s">
        <v>698</v>
      </c>
      <c r="B582" t="s">
        <v>8</v>
      </c>
      <c r="D582" t="s">
        <v>39</v>
      </c>
      <c r="E582" s="140">
        <v>208</v>
      </c>
      <c r="F582" s="140">
        <v>152</v>
      </c>
      <c r="G582" s="140">
        <v>5</v>
      </c>
      <c r="H582" s="140">
        <v>51</v>
      </c>
      <c r="I582" s="140">
        <v>4191</v>
      </c>
      <c r="J582" s="140">
        <v>4399</v>
      </c>
      <c r="O582" t="s">
        <v>1172</v>
      </c>
      <c r="Q582" t="s">
        <v>1124</v>
      </c>
      <c r="R582" s="140">
        <v>208</v>
      </c>
      <c r="S582" s="140">
        <v>152</v>
      </c>
      <c r="T582" s="140">
        <v>5</v>
      </c>
      <c r="U582" s="140">
        <v>51</v>
      </c>
      <c r="V582" s="140">
        <v>4191</v>
      </c>
      <c r="W582" s="140">
        <v>4399</v>
      </c>
      <c r="AB582" s="419" t="s">
        <v>2451</v>
      </c>
      <c r="AC582" s="419" t="s">
        <v>2766</v>
      </c>
      <c r="AD582" s="419" t="s">
        <v>2822</v>
      </c>
    </row>
    <row r="583" spans="1:36" x14ac:dyDescent="0.25">
      <c r="A583" s="206" t="s">
        <v>699</v>
      </c>
      <c r="B583" t="s">
        <v>83</v>
      </c>
      <c r="D583" t="s">
        <v>39</v>
      </c>
      <c r="E583" s="140">
        <v>2156</v>
      </c>
      <c r="F583" s="140">
        <v>651</v>
      </c>
      <c r="G583" s="140">
        <v>1097</v>
      </c>
      <c r="H583" s="140">
        <v>408</v>
      </c>
      <c r="I583" s="140">
        <v>6075</v>
      </c>
      <c r="J583" s="140">
        <v>8231</v>
      </c>
      <c r="O583" t="s">
        <v>1178</v>
      </c>
      <c r="Q583" t="s">
        <v>1124</v>
      </c>
      <c r="R583" s="140">
        <v>2156</v>
      </c>
      <c r="S583" s="140">
        <v>651</v>
      </c>
      <c r="T583" s="140">
        <v>1097</v>
      </c>
      <c r="U583" s="140">
        <v>408</v>
      </c>
      <c r="V583" s="140">
        <v>6075</v>
      </c>
      <c r="W583" s="140">
        <v>8231</v>
      </c>
      <c r="AB583" s="419" t="s">
        <v>2451</v>
      </c>
      <c r="AC583" s="419" t="s">
        <v>2766</v>
      </c>
      <c r="AD583" s="419" t="s">
        <v>2822</v>
      </c>
    </row>
    <row r="584" spans="1:36" x14ac:dyDescent="0.25">
      <c r="A584" s="206" t="s">
        <v>700</v>
      </c>
      <c r="B584" t="s">
        <v>41</v>
      </c>
      <c r="D584" t="s">
        <v>39</v>
      </c>
      <c r="E584" s="140">
        <v>0</v>
      </c>
      <c r="F584" s="140">
        <v>0</v>
      </c>
      <c r="G584" s="140">
        <v>0</v>
      </c>
      <c r="H584" s="140">
        <v>0</v>
      </c>
      <c r="I584" s="140">
        <v>0</v>
      </c>
      <c r="J584" s="140">
        <v>0</v>
      </c>
      <c r="O584" t="s">
        <v>1173</v>
      </c>
      <c r="Q584" t="s">
        <v>1124</v>
      </c>
      <c r="R584" s="140">
        <v>0</v>
      </c>
      <c r="S584" s="140">
        <v>0</v>
      </c>
      <c r="T584" s="140">
        <v>0</v>
      </c>
      <c r="U584" s="140">
        <v>0</v>
      </c>
      <c r="V584" s="140">
        <v>0</v>
      </c>
      <c r="W584" s="140">
        <v>0</v>
      </c>
      <c r="AB584" s="419" t="s">
        <v>2767</v>
      </c>
      <c r="AC584" s="419" t="s">
        <v>2451</v>
      </c>
      <c r="AD584" s="419" t="s">
        <v>2822</v>
      </c>
    </row>
    <row r="585" spans="1:36" x14ac:dyDescent="0.25">
      <c r="A585" s="206" t="s">
        <v>701</v>
      </c>
      <c r="B585" t="s">
        <v>79</v>
      </c>
      <c r="D585" t="s">
        <v>39</v>
      </c>
      <c r="E585" s="140">
        <v>72</v>
      </c>
      <c r="F585" s="140">
        <v>68</v>
      </c>
      <c r="G585" s="140">
        <v>4</v>
      </c>
      <c r="H585" s="140">
        <v>0</v>
      </c>
      <c r="I585" s="140">
        <v>1395</v>
      </c>
      <c r="J585" s="140">
        <v>1467</v>
      </c>
      <c r="O585" t="s">
        <v>1174</v>
      </c>
      <c r="Q585" t="s">
        <v>1124</v>
      </c>
      <c r="R585" s="140">
        <v>72</v>
      </c>
      <c r="S585" s="140">
        <v>68</v>
      </c>
      <c r="T585" s="140">
        <v>4</v>
      </c>
      <c r="U585" s="140">
        <v>0</v>
      </c>
      <c r="V585" s="140">
        <v>1395</v>
      </c>
      <c r="W585" s="140">
        <v>1467</v>
      </c>
      <c r="AB585" s="419" t="s">
        <v>2451</v>
      </c>
      <c r="AC585" s="419" t="s">
        <v>2766</v>
      </c>
      <c r="AD585" s="419" t="s">
        <v>2822</v>
      </c>
    </row>
    <row r="586" spans="1:36" x14ac:dyDescent="0.25">
      <c r="A586" s="206" t="s">
        <v>702</v>
      </c>
      <c r="B586" t="s">
        <v>75</v>
      </c>
      <c r="D586" t="s">
        <v>39</v>
      </c>
      <c r="E586" s="140">
        <v>0</v>
      </c>
      <c r="F586" s="140">
        <v>0</v>
      </c>
      <c r="G586" s="140">
        <v>0</v>
      </c>
      <c r="H586" s="140">
        <v>0</v>
      </c>
      <c r="I586" s="140">
        <v>0</v>
      </c>
      <c r="J586" s="140">
        <v>0</v>
      </c>
      <c r="O586" s="140" t="s">
        <v>1175</v>
      </c>
      <c r="Q586" t="s">
        <v>1124</v>
      </c>
      <c r="R586" s="140">
        <v>0</v>
      </c>
      <c r="S586" s="140">
        <v>0</v>
      </c>
      <c r="T586" s="140">
        <v>0</v>
      </c>
      <c r="U586" s="140">
        <v>0</v>
      </c>
      <c r="V586" s="140">
        <v>0</v>
      </c>
      <c r="W586" s="140">
        <v>0</v>
      </c>
      <c r="AB586" s="419" t="s">
        <v>2451</v>
      </c>
      <c r="AC586" s="419" t="s">
        <v>2766</v>
      </c>
      <c r="AD586" s="419" t="s">
        <v>2822</v>
      </c>
    </row>
    <row r="587" spans="1:36" x14ac:dyDescent="0.25">
      <c r="A587" s="206" t="s">
        <v>703</v>
      </c>
      <c r="B587" t="s">
        <v>76</v>
      </c>
      <c r="D587" t="s">
        <v>39</v>
      </c>
      <c r="E587" s="140">
        <v>0</v>
      </c>
      <c r="F587" s="140">
        <v>0</v>
      </c>
      <c r="G587" s="140">
        <v>0</v>
      </c>
      <c r="H587" s="140">
        <v>0</v>
      </c>
      <c r="I587" s="140">
        <v>4.6500000000000004</v>
      </c>
      <c r="J587" s="140">
        <v>4.6500000000000004</v>
      </c>
      <c r="O587" s="140" t="s">
        <v>1176</v>
      </c>
      <c r="Q587" s="140" t="s">
        <v>1124</v>
      </c>
      <c r="R587" s="140">
        <v>0</v>
      </c>
      <c r="S587" s="140">
        <v>0</v>
      </c>
      <c r="T587" s="140">
        <v>0</v>
      </c>
      <c r="U587" s="140">
        <v>0</v>
      </c>
      <c r="V587" s="140">
        <v>4.6500000000000004</v>
      </c>
      <c r="W587" s="140">
        <v>4.6500000000000004</v>
      </c>
      <c r="AB587" s="419" t="s">
        <v>2451</v>
      </c>
      <c r="AC587" s="419" t="s">
        <v>2766</v>
      </c>
      <c r="AD587" s="419" t="s">
        <v>2822</v>
      </c>
    </row>
    <row r="588" spans="1:36" x14ac:dyDescent="0.25">
      <c r="A588" s="206" t="s">
        <v>711</v>
      </c>
      <c r="B588" t="s">
        <v>1406</v>
      </c>
      <c r="O588" t="s">
        <v>1486</v>
      </c>
      <c r="R588" s="140"/>
      <c r="S588" s="140"/>
      <c r="T588" s="140"/>
      <c r="U588" s="140"/>
      <c r="V588" s="140"/>
      <c r="W588" s="140"/>
    </row>
    <row r="589" spans="1:36" x14ac:dyDescent="0.25">
      <c r="A589" s="206" t="s">
        <v>712</v>
      </c>
      <c r="B589" t="s">
        <v>6</v>
      </c>
      <c r="D589" t="s">
        <v>60</v>
      </c>
      <c r="E589" s="140">
        <v>85</v>
      </c>
      <c r="F589" s="140">
        <v>24</v>
      </c>
      <c r="G589" s="140">
        <v>32</v>
      </c>
      <c r="H589" s="140">
        <v>30</v>
      </c>
      <c r="I589" s="140">
        <v>2657</v>
      </c>
      <c r="J589" s="140">
        <v>2743</v>
      </c>
      <c r="O589" t="s">
        <v>1181</v>
      </c>
      <c r="Q589" t="s">
        <v>1125</v>
      </c>
      <c r="R589" s="140">
        <v>85</v>
      </c>
      <c r="S589" s="140">
        <v>24</v>
      </c>
      <c r="T589" s="140">
        <v>32</v>
      </c>
      <c r="U589" s="140">
        <v>30</v>
      </c>
      <c r="V589" s="140">
        <v>2657</v>
      </c>
      <c r="W589" s="140">
        <v>2743</v>
      </c>
      <c r="AB589" s="419" t="s">
        <v>2451</v>
      </c>
      <c r="AC589" s="419" t="s">
        <v>2451</v>
      </c>
      <c r="AD589" s="419" t="s">
        <v>2824</v>
      </c>
      <c r="AE589" s="419" t="s">
        <v>2451</v>
      </c>
      <c r="AF589" s="421" t="s">
        <v>2804</v>
      </c>
    </row>
    <row r="590" spans="1:36" x14ac:dyDescent="0.25">
      <c r="A590" s="206" t="s">
        <v>713</v>
      </c>
      <c r="B590" t="s">
        <v>82</v>
      </c>
      <c r="D590" t="s">
        <v>60</v>
      </c>
      <c r="E590" s="140">
        <v>0</v>
      </c>
      <c r="F590" s="140">
        <v>0</v>
      </c>
      <c r="G590" s="140">
        <v>0</v>
      </c>
      <c r="H590" s="140">
        <v>0</v>
      </c>
      <c r="I590" s="140">
        <v>410</v>
      </c>
      <c r="J590" s="140">
        <v>410</v>
      </c>
      <c r="O590" t="s">
        <v>1182</v>
      </c>
      <c r="Q590" t="s">
        <v>1125</v>
      </c>
      <c r="R590" s="140">
        <v>0</v>
      </c>
      <c r="S590" s="140">
        <v>0</v>
      </c>
      <c r="T590" s="140">
        <v>0</v>
      </c>
      <c r="U590" s="140">
        <v>0</v>
      </c>
      <c r="V590" s="140">
        <v>410</v>
      </c>
      <c r="W590" s="140">
        <v>410</v>
      </c>
      <c r="AB590" s="419" t="s">
        <v>2434</v>
      </c>
      <c r="AC590" s="419" t="s">
        <v>2451</v>
      </c>
      <c r="AD590" s="419" t="s">
        <v>2824</v>
      </c>
    </row>
    <row r="591" spans="1:36" x14ac:dyDescent="0.25">
      <c r="A591" s="206" t="s">
        <v>809</v>
      </c>
      <c r="B591" t="s">
        <v>811</v>
      </c>
      <c r="O591" t="s">
        <v>1405</v>
      </c>
      <c r="R591" s="140"/>
      <c r="S591" s="140"/>
      <c r="T591" s="140"/>
      <c r="U591" s="140"/>
      <c r="V591" s="140"/>
      <c r="W591" s="140"/>
    </row>
    <row r="592" spans="1:36" x14ac:dyDescent="0.25">
      <c r="A592" s="206" t="s">
        <v>812</v>
      </c>
      <c r="B592" t="s">
        <v>177</v>
      </c>
      <c r="D592" s="140" t="s">
        <v>1463</v>
      </c>
      <c r="E592" s="140">
        <v>207990</v>
      </c>
      <c r="F592" s="140">
        <v>142292</v>
      </c>
      <c r="G592" s="140">
        <v>10303</v>
      </c>
      <c r="H592" s="140">
        <v>55395</v>
      </c>
      <c r="I592" s="140">
        <v>516442</v>
      </c>
      <c r="J592" s="140">
        <v>724432</v>
      </c>
      <c r="O592" t="s">
        <v>1370</v>
      </c>
      <c r="Q592" t="s">
        <v>1464</v>
      </c>
      <c r="R592" s="140">
        <v>207990</v>
      </c>
      <c r="S592" s="140">
        <v>142292</v>
      </c>
      <c r="T592" s="140">
        <v>10303</v>
      </c>
      <c r="U592" s="140">
        <v>55395</v>
      </c>
      <c r="V592" s="140">
        <v>516442</v>
      </c>
      <c r="W592" s="140">
        <v>724432</v>
      </c>
      <c r="AB592" s="419" t="s">
        <v>2771</v>
      </c>
      <c r="AC592" s="419" t="s">
        <v>2451</v>
      </c>
      <c r="AD592" s="419" t="s">
        <v>2451</v>
      </c>
    </row>
    <row r="593" spans="1:30" x14ac:dyDescent="0.25">
      <c r="A593" s="206" t="s">
        <v>813</v>
      </c>
      <c r="B593" t="s">
        <v>810</v>
      </c>
      <c r="D593" s="140" t="s">
        <v>1463</v>
      </c>
      <c r="E593" s="140">
        <v>251732</v>
      </c>
      <c r="F593" s="140">
        <v>101620</v>
      </c>
      <c r="G593" s="140">
        <v>133295</v>
      </c>
      <c r="H593" s="140">
        <v>16817</v>
      </c>
      <c r="I593" s="140">
        <v>110815</v>
      </c>
      <c r="J593" s="140">
        <v>362547</v>
      </c>
      <c r="O593" t="s">
        <v>1371</v>
      </c>
      <c r="Q593" s="140" t="s">
        <v>1464</v>
      </c>
      <c r="R593" s="140">
        <v>251732</v>
      </c>
      <c r="S593" s="140">
        <v>101620</v>
      </c>
      <c r="T593" s="140">
        <v>133295</v>
      </c>
      <c r="U593" s="140">
        <v>16817</v>
      </c>
      <c r="V593" s="140">
        <v>110815</v>
      </c>
      <c r="W593" s="140">
        <v>362547</v>
      </c>
      <c r="AB593" s="419" t="s">
        <v>2772</v>
      </c>
      <c r="AC593" s="419" t="s">
        <v>2451</v>
      </c>
      <c r="AD593" s="419" t="s">
        <v>2451</v>
      </c>
    </row>
    <row r="594" spans="1:30" x14ac:dyDescent="0.25">
      <c r="A594" s="206" t="s">
        <v>782</v>
      </c>
      <c r="B594" t="s">
        <v>321</v>
      </c>
      <c r="D594" s="140" t="s">
        <v>1463</v>
      </c>
      <c r="E594" s="140">
        <v>459722</v>
      </c>
      <c r="F594" s="140">
        <v>243913</v>
      </c>
      <c r="G594" s="140">
        <v>143598</v>
      </c>
      <c r="H594" s="140">
        <v>72212</v>
      </c>
      <c r="I594" s="140">
        <v>627256</v>
      </c>
      <c r="J594" s="140">
        <v>1086979</v>
      </c>
      <c r="O594" s="140" t="s">
        <v>1372</v>
      </c>
      <c r="Q594" s="140" t="s">
        <v>1464</v>
      </c>
      <c r="R594" s="140">
        <v>459722</v>
      </c>
      <c r="S594" s="140">
        <v>243913</v>
      </c>
      <c r="T594" s="140">
        <v>143598</v>
      </c>
      <c r="U594" s="140">
        <v>72212</v>
      </c>
      <c r="V594" s="140">
        <v>627256</v>
      </c>
      <c r="W594" s="140">
        <v>1086979</v>
      </c>
      <c r="AB594" s="419" t="s">
        <v>2451</v>
      </c>
      <c r="AC594" s="419" t="s">
        <v>2776</v>
      </c>
      <c r="AD594" s="419" t="s">
        <v>2821</v>
      </c>
    </row>
    <row r="595" spans="1:30" x14ac:dyDescent="0.25">
      <c r="A595" s="206" t="s">
        <v>853</v>
      </c>
      <c r="B595" t="s">
        <v>1401</v>
      </c>
      <c r="O595" t="s">
        <v>1403</v>
      </c>
      <c r="R595" s="140"/>
      <c r="S595" s="140"/>
      <c r="T595" s="140"/>
      <c r="U595" s="140"/>
      <c r="V595" s="140"/>
      <c r="W595" s="140"/>
    </row>
    <row r="596" spans="1:30" x14ac:dyDescent="0.25">
      <c r="A596" s="206" t="s">
        <v>854</v>
      </c>
      <c r="B596" t="s">
        <v>314</v>
      </c>
      <c r="D596" t="s">
        <v>57</v>
      </c>
      <c r="E596" s="140">
        <v>2386720</v>
      </c>
      <c r="F596" s="140">
        <v>1621924</v>
      </c>
      <c r="G596" s="140">
        <v>125567</v>
      </c>
      <c r="H596" s="140">
        <v>639230</v>
      </c>
      <c r="I596" s="140">
        <v>4242654</v>
      </c>
      <c r="J596" s="140">
        <v>6629375</v>
      </c>
      <c r="O596" t="s">
        <v>1260</v>
      </c>
      <c r="Q596" t="s">
        <v>1229</v>
      </c>
      <c r="R596" s="140">
        <v>2386720</v>
      </c>
      <c r="S596" s="140">
        <v>1621924</v>
      </c>
      <c r="T596" s="140">
        <v>125567</v>
      </c>
      <c r="U596" s="140">
        <v>639230</v>
      </c>
      <c r="V596" s="140">
        <v>4242654</v>
      </c>
      <c r="W596" s="140">
        <v>6629375</v>
      </c>
      <c r="AB596" s="419" t="s">
        <v>2778</v>
      </c>
      <c r="AC596" s="419" t="s">
        <v>2781</v>
      </c>
      <c r="AD596" s="419" t="s">
        <v>2451</v>
      </c>
    </row>
    <row r="597" spans="1:30" x14ac:dyDescent="0.25">
      <c r="A597" s="206" t="s">
        <v>865</v>
      </c>
      <c r="B597" t="s">
        <v>861</v>
      </c>
      <c r="D597" t="s">
        <v>57</v>
      </c>
      <c r="E597" s="140">
        <v>2321641</v>
      </c>
      <c r="F597" s="140">
        <v>1559274</v>
      </c>
      <c r="G597" s="140">
        <v>125148</v>
      </c>
      <c r="H597" s="140">
        <v>637219</v>
      </c>
      <c r="I597" s="140">
        <v>1476497</v>
      </c>
      <c r="J597" s="140">
        <v>3798138</v>
      </c>
      <c r="O597" s="140" t="s">
        <v>1374</v>
      </c>
      <c r="Q597" s="140" t="s">
        <v>1229</v>
      </c>
      <c r="R597" s="140">
        <v>2321641</v>
      </c>
      <c r="S597" s="140">
        <v>1559274</v>
      </c>
      <c r="T597" s="140">
        <v>125148</v>
      </c>
      <c r="U597" s="140">
        <v>637219</v>
      </c>
      <c r="V597" s="140">
        <v>1476497</v>
      </c>
      <c r="W597" s="140">
        <v>3798138</v>
      </c>
      <c r="AB597" s="419" t="s">
        <v>2778</v>
      </c>
      <c r="AC597" s="419" t="s">
        <v>2781</v>
      </c>
      <c r="AD597" s="419" t="s">
        <v>2451</v>
      </c>
    </row>
    <row r="598" spans="1:30" x14ac:dyDescent="0.25">
      <c r="A598" s="206" t="s">
        <v>866</v>
      </c>
      <c r="B598" t="s">
        <v>862</v>
      </c>
      <c r="D598" t="s">
        <v>57</v>
      </c>
      <c r="E598" s="140">
        <v>2689</v>
      </c>
      <c r="F598" s="140">
        <v>260</v>
      </c>
      <c r="G598" s="140">
        <v>419</v>
      </c>
      <c r="H598" s="140">
        <v>2011</v>
      </c>
      <c r="I598" s="140">
        <v>2490753</v>
      </c>
      <c r="J598" s="140">
        <v>2493443</v>
      </c>
      <c r="O598" s="140" t="s">
        <v>1375</v>
      </c>
      <c r="Q598" s="140" t="s">
        <v>1229</v>
      </c>
      <c r="R598" s="140">
        <v>2689</v>
      </c>
      <c r="S598" s="140">
        <v>260</v>
      </c>
      <c r="T598" s="140">
        <v>419</v>
      </c>
      <c r="U598" s="140">
        <v>2011</v>
      </c>
      <c r="V598" s="140">
        <v>2490753</v>
      </c>
      <c r="W598" s="140">
        <v>2493443</v>
      </c>
      <c r="AB598" s="419" t="s">
        <v>2778</v>
      </c>
      <c r="AC598" s="419" t="s">
        <v>2781</v>
      </c>
      <c r="AD598" s="419" t="s">
        <v>2451</v>
      </c>
    </row>
    <row r="599" spans="1:30" x14ac:dyDescent="0.25">
      <c r="A599" s="206" t="s">
        <v>867</v>
      </c>
      <c r="B599" t="s">
        <v>863</v>
      </c>
      <c r="D599" t="s">
        <v>57</v>
      </c>
      <c r="E599" s="140">
        <v>62390</v>
      </c>
      <c r="F599" s="140">
        <v>62390</v>
      </c>
      <c r="G599" s="140">
        <v>0</v>
      </c>
      <c r="H599" s="140">
        <v>0</v>
      </c>
      <c r="I599" s="140">
        <v>275404</v>
      </c>
      <c r="J599" s="140">
        <v>337794</v>
      </c>
      <c r="O599" s="140" t="s">
        <v>1376</v>
      </c>
      <c r="Q599" s="140" t="s">
        <v>1229</v>
      </c>
      <c r="R599" s="140">
        <v>62390</v>
      </c>
      <c r="S599" s="140">
        <v>62390</v>
      </c>
      <c r="T599" s="140">
        <v>0</v>
      </c>
      <c r="U599" s="140">
        <v>0</v>
      </c>
      <c r="V599" s="140">
        <v>275404</v>
      </c>
      <c r="W599" s="140">
        <v>337794</v>
      </c>
      <c r="AB599" s="419" t="s">
        <v>2778</v>
      </c>
      <c r="AC599" s="419" t="s">
        <v>2781</v>
      </c>
      <c r="AD599" s="419" t="s">
        <v>2451</v>
      </c>
    </row>
    <row r="600" spans="1:30" x14ac:dyDescent="0.25">
      <c r="A600" s="206" t="s">
        <v>855</v>
      </c>
      <c r="B600" t="s">
        <v>11</v>
      </c>
      <c r="D600" t="s">
        <v>57</v>
      </c>
      <c r="E600" s="140">
        <v>1048872</v>
      </c>
      <c r="F600" s="140">
        <v>414550</v>
      </c>
      <c r="G600" s="140">
        <v>564256</v>
      </c>
      <c r="H600" s="140">
        <v>70066</v>
      </c>
      <c r="I600" s="140">
        <v>1730111</v>
      </c>
      <c r="J600" s="140">
        <v>2778983</v>
      </c>
      <c r="O600" s="140" t="s">
        <v>1377</v>
      </c>
      <c r="Q600" s="140" t="s">
        <v>1229</v>
      </c>
      <c r="R600" s="140">
        <v>1048872</v>
      </c>
      <c r="S600" s="140">
        <v>414550</v>
      </c>
      <c r="T600" s="140">
        <v>564256</v>
      </c>
      <c r="U600" s="140">
        <v>70066</v>
      </c>
      <c r="V600" s="140">
        <v>1730111</v>
      </c>
      <c r="W600" s="140">
        <v>2778983</v>
      </c>
      <c r="AB600" s="419" t="s">
        <v>2778</v>
      </c>
      <c r="AC600" s="419" t="s">
        <v>2781</v>
      </c>
      <c r="AD600" s="419" t="s">
        <v>2451</v>
      </c>
    </row>
    <row r="601" spans="1:30" x14ac:dyDescent="0.25">
      <c r="A601" s="206" t="s">
        <v>868</v>
      </c>
      <c r="B601" t="s">
        <v>815</v>
      </c>
      <c r="D601" s="140" t="s">
        <v>57</v>
      </c>
      <c r="E601" s="140">
        <v>964126</v>
      </c>
      <c r="F601" s="140">
        <v>371781</v>
      </c>
      <c r="G601" s="140">
        <v>530819</v>
      </c>
      <c r="H601" s="140">
        <v>61526</v>
      </c>
      <c r="I601" s="140">
        <v>860120</v>
      </c>
      <c r="J601" s="140">
        <v>1824246</v>
      </c>
      <c r="O601" s="140" t="s">
        <v>1280</v>
      </c>
      <c r="Q601" s="140" t="s">
        <v>1229</v>
      </c>
      <c r="R601" s="140">
        <v>964126</v>
      </c>
      <c r="S601" s="140">
        <v>371781</v>
      </c>
      <c r="T601" s="140">
        <v>530819</v>
      </c>
      <c r="U601" s="140">
        <v>61526</v>
      </c>
      <c r="V601" s="140">
        <v>860120</v>
      </c>
      <c r="W601" s="140">
        <v>1824246</v>
      </c>
      <c r="AB601" s="419" t="s">
        <v>2778</v>
      </c>
      <c r="AC601" s="419" t="s">
        <v>2781</v>
      </c>
      <c r="AD601" s="419" t="s">
        <v>2451</v>
      </c>
    </row>
    <row r="602" spans="1:30" x14ac:dyDescent="0.25">
      <c r="A602" s="206" t="s">
        <v>869</v>
      </c>
      <c r="B602" t="s">
        <v>816</v>
      </c>
      <c r="D602" s="140" t="s">
        <v>57</v>
      </c>
      <c r="E602" s="140">
        <v>84746</v>
      </c>
      <c r="F602" s="140">
        <v>42769</v>
      </c>
      <c r="G602" s="140">
        <v>33437</v>
      </c>
      <c r="H602" s="140">
        <v>8540</v>
      </c>
      <c r="I602" s="140">
        <v>616606</v>
      </c>
      <c r="J602" s="140">
        <v>701352</v>
      </c>
      <c r="O602" s="140" t="s">
        <v>1281</v>
      </c>
      <c r="Q602" s="140" t="s">
        <v>1229</v>
      </c>
      <c r="R602" s="140">
        <v>84746</v>
      </c>
      <c r="S602" s="140">
        <v>42769</v>
      </c>
      <c r="T602" s="140">
        <v>33437</v>
      </c>
      <c r="U602" s="140">
        <v>8540</v>
      </c>
      <c r="V602" s="140">
        <v>616606</v>
      </c>
      <c r="W602" s="140">
        <v>701352</v>
      </c>
      <c r="AB602" s="419" t="s">
        <v>2778</v>
      </c>
      <c r="AC602" s="419" t="s">
        <v>2781</v>
      </c>
      <c r="AD602" s="419" t="s">
        <v>2451</v>
      </c>
    </row>
    <row r="603" spans="1:30" x14ac:dyDescent="0.25">
      <c r="A603" s="206" t="s">
        <v>870</v>
      </c>
      <c r="B603" t="s">
        <v>817</v>
      </c>
      <c r="D603" s="140" t="s">
        <v>57</v>
      </c>
      <c r="E603" s="140">
        <v>0</v>
      </c>
      <c r="F603" s="140">
        <v>0</v>
      </c>
      <c r="G603" s="140">
        <v>0</v>
      </c>
      <c r="H603" s="140">
        <v>0</v>
      </c>
      <c r="I603" s="140">
        <v>253385</v>
      </c>
      <c r="J603" s="140">
        <v>253385</v>
      </c>
      <c r="O603" s="140" t="s">
        <v>1288</v>
      </c>
      <c r="Q603" s="140" t="s">
        <v>1229</v>
      </c>
      <c r="R603" s="140">
        <v>0</v>
      </c>
      <c r="S603" s="140">
        <v>0</v>
      </c>
      <c r="T603" s="140">
        <v>0</v>
      </c>
      <c r="U603" s="140">
        <v>0</v>
      </c>
      <c r="V603" s="140">
        <v>253385</v>
      </c>
      <c r="W603" s="140">
        <v>253385</v>
      </c>
      <c r="AB603" s="419" t="s">
        <v>2778</v>
      </c>
      <c r="AC603" s="419" t="s">
        <v>2781</v>
      </c>
      <c r="AD603" s="419" t="s">
        <v>2451</v>
      </c>
    </row>
    <row r="604" spans="1:30" x14ac:dyDescent="0.25">
      <c r="A604" s="206" t="s">
        <v>856</v>
      </c>
      <c r="B604" t="s">
        <v>123</v>
      </c>
      <c r="D604" t="s">
        <v>57</v>
      </c>
      <c r="E604" s="140">
        <v>82181</v>
      </c>
      <c r="F604" s="140">
        <v>82181</v>
      </c>
      <c r="G604" s="140">
        <v>0</v>
      </c>
      <c r="H604" s="140">
        <v>0</v>
      </c>
      <c r="I604" s="140">
        <v>929342</v>
      </c>
      <c r="J604" s="140">
        <v>1011523</v>
      </c>
      <c r="O604" s="140" t="s">
        <v>1265</v>
      </c>
      <c r="Q604" s="140" t="s">
        <v>1229</v>
      </c>
      <c r="R604" s="140">
        <v>82181</v>
      </c>
      <c r="S604" s="140">
        <v>82181</v>
      </c>
      <c r="T604" s="140">
        <v>0</v>
      </c>
      <c r="U604" s="140">
        <v>0</v>
      </c>
      <c r="V604" s="140">
        <v>929342</v>
      </c>
      <c r="W604" s="140">
        <v>1011523</v>
      </c>
      <c r="AB604" s="419" t="s">
        <v>2778</v>
      </c>
      <c r="AC604" s="419" t="s">
        <v>2781</v>
      </c>
      <c r="AD604" s="419" t="s">
        <v>2451</v>
      </c>
    </row>
    <row r="605" spans="1:30" x14ac:dyDescent="0.25">
      <c r="A605" s="206" t="s">
        <v>857</v>
      </c>
      <c r="B605" t="s">
        <v>126</v>
      </c>
      <c r="D605" t="s">
        <v>57</v>
      </c>
      <c r="E605" s="140">
        <v>6080</v>
      </c>
      <c r="F605" s="140">
        <v>0</v>
      </c>
      <c r="G605" s="140">
        <v>0</v>
      </c>
      <c r="H605" s="140">
        <v>6080</v>
      </c>
      <c r="I605" s="140">
        <v>220853</v>
      </c>
      <c r="J605" s="140">
        <v>226933</v>
      </c>
      <c r="O605" s="140" t="s">
        <v>1266</v>
      </c>
      <c r="Q605" s="140" t="s">
        <v>1229</v>
      </c>
      <c r="R605" s="140">
        <v>6080</v>
      </c>
      <c r="S605" s="140">
        <v>0</v>
      </c>
      <c r="T605" s="140">
        <v>0</v>
      </c>
      <c r="U605" s="140">
        <v>6080</v>
      </c>
      <c r="V605" s="140">
        <v>220853</v>
      </c>
      <c r="W605" s="140">
        <v>226933</v>
      </c>
      <c r="AB605" s="419" t="s">
        <v>2778</v>
      </c>
      <c r="AC605" s="419" t="s">
        <v>2781</v>
      </c>
      <c r="AD605" s="419" t="s">
        <v>2451</v>
      </c>
    </row>
    <row r="606" spans="1:30" x14ac:dyDescent="0.25">
      <c r="A606" s="206" t="s">
        <v>858</v>
      </c>
      <c r="B606" t="s">
        <v>93</v>
      </c>
      <c r="D606" t="s">
        <v>57</v>
      </c>
      <c r="E606" s="140">
        <v>18267</v>
      </c>
      <c r="F606" s="140">
        <v>6584</v>
      </c>
      <c r="G606" s="140">
        <v>8342</v>
      </c>
      <c r="H606" s="140">
        <v>3341</v>
      </c>
      <c r="I606" s="140">
        <v>40921</v>
      </c>
      <c r="J606" s="140">
        <v>59188</v>
      </c>
      <c r="O606" s="140" t="s">
        <v>1267</v>
      </c>
      <c r="Q606" s="140" t="s">
        <v>1229</v>
      </c>
      <c r="R606" s="140">
        <v>18267</v>
      </c>
      <c r="S606" s="140">
        <v>6584</v>
      </c>
      <c r="T606" s="140">
        <v>8342</v>
      </c>
      <c r="U606" s="140">
        <v>3341</v>
      </c>
      <c r="V606" s="140">
        <v>40921</v>
      </c>
      <c r="W606" s="140">
        <v>59188</v>
      </c>
      <c r="AB606" s="419" t="s">
        <v>2778</v>
      </c>
      <c r="AC606" s="419" t="s">
        <v>2781</v>
      </c>
      <c r="AD606" s="419" t="s">
        <v>2451</v>
      </c>
    </row>
    <row r="607" spans="1:30" x14ac:dyDescent="0.25">
      <c r="A607" s="206" t="s">
        <v>859</v>
      </c>
      <c r="B607" t="s">
        <v>94</v>
      </c>
      <c r="D607" t="s">
        <v>57</v>
      </c>
      <c r="E607" s="140">
        <v>0</v>
      </c>
      <c r="F607" s="140">
        <v>0</v>
      </c>
      <c r="G607" s="140">
        <v>0</v>
      </c>
      <c r="H607" s="140">
        <v>0</v>
      </c>
      <c r="I607" s="140">
        <v>32322</v>
      </c>
      <c r="J607" s="140">
        <v>32322</v>
      </c>
      <c r="O607" s="140" t="s">
        <v>1268</v>
      </c>
      <c r="Q607" s="140" t="s">
        <v>1229</v>
      </c>
      <c r="R607" s="140">
        <v>0</v>
      </c>
      <c r="S607" s="140">
        <v>0</v>
      </c>
      <c r="T607" s="140">
        <v>0</v>
      </c>
      <c r="U607" s="140">
        <v>0</v>
      </c>
      <c r="V607" s="140">
        <v>32322</v>
      </c>
      <c r="W607" s="140">
        <v>32322</v>
      </c>
      <c r="AB607" s="419" t="s">
        <v>2778</v>
      </c>
      <c r="AC607" s="419" t="s">
        <v>2781</v>
      </c>
      <c r="AD607" s="419" t="s">
        <v>2451</v>
      </c>
    </row>
    <row r="608" spans="1:30" x14ac:dyDescent="0.25">
      <c r="A608" s="206" t="s">
        <v>860</v>
      </c>
      <c r="B608" t="s">
        <v>864</v>
      </c>
      <c r="D608" t="s">
        <v>57</v>
      </c>
      <c r="E608" s="140">
        <v>19</v>
      </c>
      <c r="F608" s="140">
        <v>0</v>
      </c>
      <c r="G608" s="140">
        <v>19</v>
      </c>
      <c r="H608" s="140">
        <v>0</v>
      </c>
      <c r="I608" s="140">
        <v>9395</v>
      </c>
      <c r="J608" s="140">
        <v>9414</v>
      </c>
      <c r="O608" s="140" t="s">
        <v>1373</v>
      </c>
      <c r="Q608" s="140" t="s">
        <v>1229</v>
      </c>
      <c r="R608" s="140">
        <v>19</v>
      </c>
      <c r="S608" s="140">
        <v>0</v>
      </c>
      <c r="T608" s="140">
        <v>19</v>
      </c>
      <c r="U608" s="140">
        <v>0</v>
      </c>
      <c r="V608" s="140">
        <v>9395</v>
      </c>
      <c r="W608" s="140">
        <v>9414</v>
      </c>
      <c r="AB608" s="419" t="s">
        <v>2778</v>
      </c>
      <c r="AC608" s="419" t="s">
        <v>2781</v>
      </c>
      <c r="AD608" s="419" t="s">
        <v>2451</v>
      </c>
    </row>
    <row r="609" spans="1:30" x14ac:dyDescent="0.25">
      <c r="A609" s="206" t="s">
        <v>871</v>
      </c>
      <c r="B609" t="s">
        <v>1402</v>
      </c>
      <c r="O609" t="s">
        <v>1404</v>
      </c>
      <c r="R609" s="140"/>
      <c r="S609" s="140"/>
      <c r="T609" s="140"/>
      <c r="U609" s="140"/>
      <c r="V609" s="140"/>
      <c r="W609" s="140"/>
    </row>
    <row r="610" spans="1:30" x14ac:dyDescent="0.25">
      <c r="A610" s="206" t="s">
        <v>872</v>
      </c>
      <c r="B610" t="s">
        <v>271</v>
      </c>
      <c r="D610" t="s">
        <v>57</v>
      </c>
      <c r="E610" s="140">
        <v>1049165</v>
      </c>
      <c r="F610" s="140">
        <v>414550</v>
      </c>
      <c r="G610" s="140">
        <v>564316</v>
      </c>
      <c r="H610" s="140">
        <v>70299</v>
      </c>
      <c r="I610" s="140">
        <v>2698474</v>
      </c>
      <c r="J610" s="140">
        <v>3747639</v>
      </c>
      <c r="O610" t="s">
        <v>1378</v>
      </c>
      <c r="Q610" s="140" t="s">
        <v>1229</v>
      </c>
      <c r="R610" s="140">
        <v>1049165</v>
      </c>
      <c r="S610" s="140">
        <v>414550</v>
      </c>
      <c r="T610" s="140">
        <v>564316</v>
      </c>
      <c r="U610" s="140">
        <v>70299</v>
      </c>
      <c r="V610" s="140">
        <v>2698474</v>
      </c>
      <c r="W610" s="140">
        <v>3747639</v>
      </c>
      <c r="AB610" s="419" t="s">
        <v>2778</v>
      </c>
      <c r="AC610" s="419" t="s">
        <v>2451</v>
      </c>
      <c r="AD610" s="419" t="s">
        <v>2451</v>
      </c>
    </row>
    <row r="611" spans="1:30" x14ac:dyDescent="0.25">
      <c r="A611" s="206" t="s">
        <v>874</v>
      </c>
      <c r="B611" t="s">
        <v>274</v>
      </c>
      <c r="D611" t="s">
        <v>57</v>
      </c>
      <c r="E611" s="140">
        <v>274</v>
      </c>
      <c r="F611" s="140">
        <v>0</v>
      </c>
      <c r="G611" s="140">
        <v>41</v>
      </c>
      <c r="H611" s="140">
        <v>233</v>
      </c>
      <c r="I611" s="140">
        <v>958968</v>
      </c>
      <c r="J611" s="140">
        <v>959242</v>
      </c>
      <c r="O611" t="s">
        <v>1379</v>
      </c>
      <c r="Q611" s="140" t="s">
        <v>1229</v>
      </c>
      <c r="R611" s="140">
        <v>274</v>
      </c>
      <c r="S611" s="140">
        <v>0</v>
      </c>
      <c r="T611" s="140">
        <v>41</v>
      </c>
      <c r="U611" s="140">
        <v>233</v>
      </c>
      <c r="V611" s="140">
        <v>958968</v>
      </c>
      <c r="W611" s="140">
        <v>959242</v>
      </c>
      <c r="AB611" s="419" t="s">
        <v>2778</v>
      </c>
      <c r="AC611" s="419" t="s">
        <v>2451</v>
      </c>
      <c r="AD611" s="419" t="s">
        <v>2451</v>
      </c>
    </row>
    <row r="612" spans="1:30" x14ac:dyDescent="0.25">
      <c r="A612" s="206" t="s">
        <v>875</v>
      </c>
      <c r="B612" t="s">
        <v>275</v>
      </c>
      <c r="D612" t="s">
        <v>57</v>
      </c>
      <c r="E612" s="140">
        <v>19</v>
      </c>
      <c r="F612" s="140">
        <v>0</v>
      </c>
      <c r="G612" s="140">
        <v>19</v>
      </c>
      <c r="H612" s="140">
        <v>0</v>
      </c>
      <c r="I612" s="140">
        <v>9395</v>
      </c>
      <c r="J612" s="140">
        <v>9414</v>
      </c>
      <c r="O612" t="s">
        <v>1279</v>
      </c>
      <c r="Q612" s="140" t="s">
        <v>1229</v>
      </c>
      <c r="R612" s="140">
        <v>19</v>
      </c>
      <c r="S612" s="140">
        <v>0</v>
      </c>
      <c r="T612" s="140">
        <v>19</v>
      </c>
      <c r="U612" s="140">
        <v>0</v>
      </c>
      <c r="V612" s="140">
        <v>9395</v>
      </c>
      <c r="W612" s="140">
        <v>9414</v>
      </c>
      <c r="AB612" s="419" t="s">
        <v>2778</v>
      </c>
      <c r="AC612" s="419" t="s">
        <v>2451</v>
      </c>
      <c r="AD612" s="419" t="s">
        <v>2451</v>
      </c>
    </row>
    <row r="613" spans="1:30" x14ac:dyDescent="0.25">
      <c r="A613" s="206" t="s">
        <v>876</v>
      </c>
      <c r="B613" t="s">
        <v>276</v>
      </c>
      <c r="D613" t="s">
        <v>57</v>
      </c>
      <c r="E613" s="140">
        <v>964126</v>
      </c>
      <c r="F613" s="140">
        <v>371781</v>
      </c>
      <c r="G613" s="140">
        <v>530819</v>
      </c>
      <c r="H613" s="140">
        <v>61526</v>
      </c>
      <c r="I613" s="140">
        <v>860120</v>
      </c>
      <c r="J613" s="140">
        <v>1824246</v>
      </c>
      <c r="O613" t="s">
        <v>1380</v>
      </c>
      <c r="Q613" s="140" t="s">
        <v>1229</v>
      </c>
      <c r="R613" s="140">
        <v>964126</v>
      </c>
      <c r="S613" s="140">
        <v>371781</v>
      </c>
      <c r="T613" s="140">
        <v>530819</v>
      </c>
      <c r="U613" s="140">
        <v>61526</v>
      </c>
      <c r="V613" s="140">
        <v>860120</v>
      </c>
      <c r="W613" s="140">
        <v>1824246</v>
      </c>
      <c r="AB613" s="419" t="s">
        <v>2778</v>
      </c>
      <c r="AC613" s="419" t="s">
        <v>2781</v>
      </c>
      <c r="AD613" s="419" t="s">
        <v>2451</v>
      </c>
    </row>
    <row r="614" spans="1:30" x14ac:dyDescent="0.25">
      <c r="A614" s="206" t="s">
        <v>877</v>
      </c>
      <c r="B614" t="s">
        <v>277</v>
      </c>
      <c r="D614" t="s">
        <v>57</v>
      </c>
      <c r="E614" s="140">
        <v>84746</v>
      </c>
      <c r="F614" s="140">
        <v>42769</v>
      </c>
      <c r="G614" s="140">
        <v>33437</v>
      </c>
      <c r="H614" s="140">
        <v>8540</v>
      </c>
      <c r="I614" s="140">
        <v>616606</v>
      </c>
      <c r="J614" s="140">
        <v>701352</v>
      </c>
      <c r="O614" t="s">
        <v>1281</v>
      </c>
      <c r="Q614" s="140" t="s">
        <v>1229</v>
      </c>
      <c r="R614" s="140">
        <v>84746</v>
      </c>
      <c r="S614" s="140">
        <v>42769</v>
      </c>
      <c r="T614" s="140">
        <v>33437</v>
      </c>
      <c r="U614" s="140">
        <v>8540</v>
      </c>
      <c r="V614" s="140">
        <v>616606</v>
      </c>
      <c r="W614" s="140">
        <v>701352</v>
      </c>
      <c r="AB614" s="419" t="s">
        <v>2778</v>
      </c>
      <c r="AC614" s="419" t="s">
        <v>2781</v>
      </c>
      <c r="AD614" s="419" t="s">
        <v>2451</v>
      </c>
    </row>
    <row r="615" spans="1:30" x14ac:dyDescent="0.25">
      <c r="A615" s="206" t="s">
        <v>878</v>
      </c>
      <c r="B615" t="s">
        <v>1019</v>
      </c>
      <c r="D615" t="s">
        <v>57</v>
      </c>
      <c r="E615" s="140">
        <v>0</v>
      </c>
      <c r="F615" s="140">
        <v>0</v>
      </c>
      <c r="G615" s="140">
        <v>0</v>
      </c>
      <c r="H615" s="140">
        <v>0</v>
      </c>
      <c r="I615" s="140">
        <v>253385</v>
      </c>
      <c r="J615" s="140">
        <v>253385</v>
      </c>
      <c r="O615" t="s">
        <v>1288</v>
      </c>
      <c r="Q615" s="140" t="s">
        <v>1229</v>
      </c>
      <c r="R615" s="140">
        <v>0</v>
      </c>
      <c r="S615" s="140">
        <v>0</v>
      </c>
      <c r="T615" s="140">
        <v>0</v>
      </c>
      <c r="U615" s="140">
        <v>0</v>
      </c>
      <c r="V615" s="140">
        <v>253385</v>
      </c>
      <c r="W615" s="140">
        <v>253385</v>
      </c>
      <c r="AB615" s="419" t="s">
        <v>2778</v>
      </c>
      <c r="AC615" s="419" t="s">
        <v>2781</v>
      </c>
      <c r="AD615" s="419" t="s">
        <v>2451</v>
      </c>
    </row>
    <row r="616" spans="1:30" x14ac:dyDescent="0.25">
      <c r="A616" s="206" t="s">
        <v>873</v>
      </c>
      <c r="B616" t="s">
        <v>338</v>
      </c>
      <c r="D616" t="s">
        <v>57</v>
      </c>
      <c r="E616" s="140">
        <v>150652</v>
      </c>
      <c r="F616" s="140">
        <v>144572</v>
      </c>
      <c r="G616" s="140">
        <v>0</v>
      </c>
      <c r="H616" s="140">
        <v>6080</v>
      </c>
      <c r="I616" s="140">
        <v>1975728</v>
      </c>
      <c r="J616" s="140">
        <v>2126380</v>
      </c>
      <c r="O616" t="s">
        <v>1381</v>
      </c>
      <c r="Q616" s="140" t="s">
        <v>1229</v>
      </c>
      <c r="R616" s="140">
        <v>150652</v>
      </c>
      <c r="S616" s="140">
        <v>144572</v>
      </c>
      <c r="T616" s="140">
        <v>0</v>
      </c>
      <c r="U616" s="140">
        <v>6080</v>
      </c>
      <c r="V616" s="140">
        <v>1975728</v>
      </c>
      <c r="W616" s="140">
        <v>2126380</v>
      </c>
      <c r="AB616" s="419" t="s">
        <v>2778</v>
      </c>
      <c r="AC616" s="419" t="s">
        <v>2451</v>
      </c>
      <c r="AD616" s="419" t="s">
        <v>2451</v>
      </c>
    </row>
    <row r="617" spans="1:30" x14ac:dyDescent="0.25">
      <c r="A617" s="206" t="s">
        <v>879</v>
      </c>
      <c r="B617" t="s">
        <v>278</v>
      </c>
      <c r="D617" t="s">
        <v>57</v>
      </c>
      <c r="E617" s="140">
        <v>150652</v>
      </c>
      <c r="F617" s="140">
        <v>144572</v>
      </c>
      <c r="G617" s="140">
        <v>0</v>
      </c>
      <c r="H617" s="140">
        <v>6080</v>
      </c>
      <c r="I617" s="140">
        <v>1457921</v>
      </c>
      <c r="J617" s="140">
        <v>1608573</v>
      </c>
      <c r="O617" t="s">
        <v>1283</v>
      </c>
      <c r="Q617" s="140" t="s">
        <v>1229</v>
      </c>
      <c r="R617" s="140">
        <v>150652</v>
      </c>
      <c r="S617" s="140">
        <v>144572</v>
      </c>
      <c r="T617" s="140">
        <v>0</v>
      </c>
      <c r="U617" s="140">
        <v>6080</v>
      </c>
      <c r="V617" s="140">
        <v>1457921</v>
      </c>
      <c r="W617" s="140">
        <v>1608573</v>
      </c>
      <c r="AB617" s="419" t="s">
        <v>2778</v>
      </c>
      <c r="AC617" s="419" t="s">
        <v>2451</v>
      </c>
      <c r="AD617" s="419" t="s">
        <v>2451</v>
      </c>
    </row>
    <row r="618" spans="1:30" x14ac:dyDescent="0.25">
      <c r="A618" s="206" t="s">
        <v>880</v>
      </c>
      <c r="B618" t="s">
        <v>851</v>
      </c>
      <c r="D618" t="s">
        <v>57</v>
      </c>
      <c r="E618" s="140">
        <v>0</v>
      </c>
      <c r="F618" s="140">
        <v>0</v>
      </c>
      <c r="G618" s="140">
        <v>0</v>
      </c>
      <c r="H618" s="140">
        <v>0</v>
      </c>
      <c r="I618" s="140">
        <v>517807</v>
      </c>
      <c r="J618" s="140">
        <v>517807</v>
      </c>
      <c r="O618" t="s">
        <v>1289</v>
      </c>
      <c r="Q618" s="140" t="s">
        <v>1229</v>
      </c>
      <c r="R618" s="140">
        <v>0</v>
      </c>
      <c r="S618" s="140">
        <v>0</v>
      </c>
      <c r="T618" s="140">
        <v>0</v>
      </c>
      <c r="U618" s="140">
        <v>0</v>
      </c>
      <c r="V618" s="140">
        <v>517807</v>
      </c>
      <c r="W618" s="140">
        <v>517807</v>
      </c>
      <c r="AB618" s="419" t="s">
        <v>2778</v>
      </c>
      <c r="AC618" s="419" t="s">
        <v>2451</v>
      </c>
      <c r="AD618" s="419" t="s">
        <v>2451</v>
      </c>
    </row>
    <row r="619" spans="1:30" x14ac:dyDescent="0.25">
      <c r="A619" s="206" t="s">
        <v>1383</v>
      </c>
      <c r="B619" s="1" t="s">
        <v>1410</v>
      </c>
      <c r="O619" s="1" t="s">
        <v>1410</v>
      </c>
    </row>
    <row r="620" spans="1:30" x14ac:dyDescent="0.25">
      <c r="A620" s="206" t="s">
        <v>1384</v>
      </c>
      <c r="B620" t="s">
        <v>1411</v>
      </c>
      <c r="O620" s="140" t="s">
        <v>1422</v>
      </c>
      <c r="Q620" s="140"/>
      <c r="R620" s="140"/>
      <c r="S620" s="140"/>
      <c r="T620" s="140"/>
      <c r="U620" s="140"/>
      <c r="V620" s="140"/>
      <c r="W620" s="140"/>
    </row>
    <row r="621" spans="1:30" x14ac:dyDescent="0.25">
      <c r="A621" s="206" t="s">
        <v>1385</v>
      </c>
      <c r="C621" s="140" t="s">
        <v>262</v>
      </c>
      <c r="O621" s="140"/>
      <c r="P621" s="140" t="s">
        <v>1413</v>
      </c>
    </row>
    <row r="622" spans="1:30" x14ac:dyDescent="0.25">
      <c r="A622" s="206" t="s">
        <v>1386</v>
      </c>
      <c r="C622" s="140" t="s">
        <v>263</v>
      </c>
      <c r="O622" s="140"/>
      <c r="P622" s="140" t="s">
        <v>1414</v>
      </c>
    </row>
    <row r="623" spans="1:30" x14ac:dyDescent="0.25">
      <c r="A623" s="206" t="s">
        <v>1387</v>
      </c>
      <c r="C623" s="140" t="s">
        <v>1423</v>
      </c>
      <c r="O623" s="140"/>
      <c r="P623" s="140" t="s">
        <v>1415</v>
      </c>
    </row>
    <row r="624" spans="1:30" x14ac:dyDescent="0.25">
      <c r="A624" s="206" t="s">
        <v>1388</v>
      </c>
      <c r="C624" s="140" t="s">
        <v>264</v>
      </c>
      <c r="O624" s="140"/>
      <c r="P624" s="140" t="s">
        <v>1416</v>
      </c>
    </row>
    <row r="625" spans="1:27" x14ac:dyDescent="0.25">
      <c r="A625" s="206" t="s">
        <v>1389</v>
      </c>
      <c r="C625" s="140" t="s">
        <v>1424</v>
      </c>
      <c r="O625" s="140"/>
      <c r="P625" s="140" t="s">
        <v>1425</v>
      </c>
    </row>
    <row r="626" spans="1:27" x14ac:dyDescent="0.25">
      <c r="A626" s="206" t="s">
        <v>1390</v>
      </c>
      <c r="C626" s="140" t="s">
        <v>265</v>
      </c>
      <c r="O626" s="140"/>
      <c r="P626" s="140" t="s">
        <v>1417</v>
      </c>
    </row>
    <row r="627" spans="1:27" x14ac:dyDescent="0.25">
      <c r="A627" s="206" t="s">
        <v>1391</v>
      </c>
      <c r="B627" s="140"/>
      <c r="C627" s="140" t="s">
        <v>267</v>
      </c>
      <c r="O627" s="140"/>
      <c r="P627" s="140" t="s">
        <v>1419</v>
      </c>
    </row>
    <row r="628" spans="1:27" x14ac:dyDescent="0.25">
      <c r="A628" s="206" t="s">
        <v>1392</v>
      </c>
      <c r="B628" s="140"/>
      <c r="C628" s="140" t="s">
        <v>261</v>
      </c>
      <c r="O628" s="140"/>
      <c r="P628" s="140" t="s">
        <v>1420</v>
      </c>
    </row>
    <row r="629" spans="1:27" x14ac:dyDescent="0.25">
      <c r="A629" s="206" t="s">
        <v>1393</v>
      </c>
      <c r="C629" s="140" t="s">
        <v>266</v>
      </c>
      <c r="O629" s="140"/>
      <c r="P629" s="140" t="s">
        <v>1418</v>
      </c>
    </row>
    <row r="630" spans="1:27" x14ac:dyDescent="0.25">
      <c r="A630" s="206" t="s">
        <v>1394</v>
      </c>
      <c r="C630" s="140" t="s">
        <v>334</v>
      </c>
      <c r="O630" s="140"/>
      <c r="P630" s="140" t="s">
        <v>1421</v>
      </c>
    </row>
    <row r="631" spans="1:27" s="140" customFormat="1" x14ac:dyDescent="0.25">
      <c r="A631" s="206" t="s">
        <v>2833</v>
      </c>
      <c r="C631" s="140" t="s">
        <v>2835</v>
      </c>
      <c r="P631" s="140" t="s">
        <v>2837</v>
      </c>
    </row>
    <row r="632" spans="1:27" s="140" customFormat="1" x14ac:dyDescent="0.25">
      <c r="A632" s="206" t="s">
        <v>2834</v>
      </c>
      <c r="C632" s="140" t="s">
        <v>2836</v>
      </c>
      <c r="P632" s="140" t="s">
        <v>2838</v>
      </c>
    </row>
    <row r="633" spans="1:27" x14ac:dyDescent="0.25">
      <c r="A633" s="206" t="s">
        <v>1395</v>
      </c>
      <c r="C633" s="140" t="s">
        <v>331</v>
      </c>
      <c r="O633" s="140"/>
      <c r="P633" s="140" t="s">
        <v>1554</v>
      </c>
    </row>
    <row r="634" spans="1:27" x14ac:dyDescent="0.25">
      <c r="A634" s="206" t="s">
        <v>1412</v>
      </c>
      <c r="C634" s="140" t="s">
        <v>1409</v>
      </c>
      <c r="O634" s="140"/>
      <c r="P634" s="140" t="s">
        <v>1555</v>
      </c>
    </row>
    <row r="635" spans="1:27" s="140" customFormat="1" x14ac:dyDescent="0.25">
      <c r="A635" s="206" t="s">
        <v>1549</v>
      </c>
      <c r="C635" s="140" t="s">
        <v>1553</v>
      </c>
      <c r="P635" s="140" t="s">
        <v>1556</v>
      </c>
    </row>
    <row r="636" spans="1:27" s="140" customFormat="1" x14ac:dyDescent="0.25">
      <c r="A636" s="206" t="s">
        <v>1551</v>
      </c>
      <c r="C636" s="140" t="s">
        <v>1548</v>
      </c>
      <c r="P636" s="140" t="s">
        <v>1557</v>
      </c>
    </row>
    <row r="637" spans="1:27" s="140" customFormat="1" x14ac:dyDescent="0.25">
      <c r="A637" s="206" t="s">
        <v>1552</v>
      </c>
      <c r="C637" s="140" t="s">
        <v>1550</v>
      </c>
      <c r="P637" s="140" t="s">
        <v>1558</v>
      </c>
    </row>
    <row r="638" spans="1:27" x14ac:dyDescent="0.25">
      <c r="A638" s="206" t="s">
        <v>1426</v>
      </c>
      <c r="B638" t="s">
        <v>279</v>
      </c>
      <c r="O638" t="s">
        <v>1440</v>
      </c>
    </row>
    <row r="639" spans="1:27" x14ac:dyDescent="0.25">
      <c r="A639" s="206" t="s">
        <v>1427</v>
      </c>
      <c r="B639" t="s">
        <v>766</v>
      </c>
      <c r="C639" s="140" t="s">
        <v>1460</v>
      </c>
      <c r="O639" t="s">
        <v>1465</v>
      </c>
      <c r="P639" s="140" t="s">
        <v>1461</v>
      </c>
    </row>
    <row r="640" spans="1:27" x14ac:dyDescent="0.25">
      <c r="A640" s="206" t="s">
        <v>1428</v>
      </c>
      <c r="B640" t="s">
        <v>57</v>
      </c>
      <c r="C640" s="140" t="s">
        <v>280</v>
      </c>
      <c r="O640" t="s">
        <v>1229</v>
      </c>
      <c r="P640" s="140" t="s">
        <v>1458</v>
      </c>
      <c r="AA640" s="140" t="s">
        <v>234</v>
      </c>
    </row>
    <row r="641" spans="1:30" x14ac:dyDescent="0.25">
      <c r="A641" s="206" t="s">
        <v>1429</v>
      </c>
      <c r="B641" t="s">
        <v>281</v>
      </c>
      <c r="C641" s="140" t="s">
        <v>282</v>
      </c>
      <c r="O641" t="s">
        <v>1441</v>
      </c>
      <c r="P641" s="140" t="s">
        <v>1459</v>
      </c>
    </row>
    <row r="642" spans="1:30" x14ac:dyDescent="0.25">
      <c r="A642" s="206" t="s">
        <v>1430</v>
      </c>
      <c r="B642" t="s">
        <v>31</v>
      </c>
      <c r="C642" s="140" t="s">
        <v>283</v>
      </c>
      <c r="O642" t="s">
        <v>1442</v>
      </c>
      <c r="P642" s="140" t="s">
        <v>1443</v>
      </c>
    </row>
    <row r="643" spans="1:30" x14ac:dyDescent="0.25">
      <c r="A643" s="206" t="s">
        <v>1431</v>
      </c>
      <c r="B643" t="s">
        <v>33</v>
      </c>
      <c r="C643" s="140" t="s">
        <v>284</v>
      </c>
      <c r="O643" t="s">
        <v>1444</v>
      </c>
      <c r="P643" s="140" t="s">
        <v>1445</v>
      </c>
    </row>
    <row r="644" spans="1:30" x14ac:dyDescent="0.25">
      <c r="A644" s="206" t="s">
        <v>1432</v>
      </c>
      <c r="B644" t="s">
        <v>32</v>
      </c>
      <c r="C644" s="140" t="s">
        <v>285</v>
      </c>
      <c r="O644" t="s">
        <v>1446</v>
      </c>
      <c r="P644" s="140" t="s">
        <v>1447</v>
      </c>
    </row>
    <row r="645" spans="1:30" x14ac:dyDescent="0.25">
      <c r="A645" s="206" t="s">
        <v>1433</v>
      </c>
      <c r="B645" t="s">
        <v>145</v>
      </c>
      <c r="C645" s="140" t="s">
        <v>286</v>
      </c>
      <c r="O645" t="s">
        <v>1448</v>
      </c>
      <c r="P645" s="140" t="s">
        <v>1449</v>
      </c>
    </row>
    <row r="646" spans="1:30" x14ac:dyDescent="0.25">
      <c r="A646" s="206" t="s">
        <v>1434</v>
      </c>
      <c r="B646" t="s">
        <v>34</v>
      </c>
      <c r="C646" s="140" t="s">
        <v>287</v>
      </c>
      <c r="O646" t="s">
        <v>1450</v>
      </c>
      <c r="P646" s="140" t="s">
        <v>1451</v>
      </c>
    </row>
    <row r="647" spans="1:30" x14ac:dyDescent="0.25">
      <c r="A647" s="206" t="s">
        <v>1435</v>
      </c>
      <c r="B647" t="s">
        <v>288</v>
      </c>
      <c r="C647" s="140" t="s">
        <v>289</v>
      </c>
      <c r="O647" t="s">
        <v>1452</v>
      </c>
      <c r="P647" s="140" t="s">
        <v>1453</v>
      </c>
    </row>
    <row r="648" spans="1:30" x14ac:dyDescent="0.25">
      <c r="A648" s="206" t="s">
        <v>1436</v>
      </c>
      <c r="B648" t="s">
        <v>290</v>
      </c>
      <c r="C648" s="140" t="s">
        <v>291</v>
      </c>
      <c r="O648" t="s">
        <v>1466</v>
      </c>
      <c r="P648" s="140" t="s">
        <v>1467</v>
      </c>
    </row>
    <row r="649" spans="1:30" x14ac:dyDescent="0.25">
      <c r="A649" s="206" t="s">
        <v>1437</v>
      </c>
      <c r="B649" t="s">
        <v>292</v>
      </c>
      <c r="C649" s="140" t="s">
        <v>293</v>
      </c>
      <c r="O649" t="s">
        <v>1454</v>
      </c>
      <c r="P649" s="140" t="s">
        <v>1455</v>
      </c>
    </row>
    <row r="650" spans="1:30" x14ac:dyDescent="0.25">
      <c r="A650" s="206" t="s">
        <v>1438</v>
      </c>
      <c r="B650" t="s">
        <v>39</v>
      </c>
      <c r="C650" s="140" t="s">
        <v>294</v>
      </c>
      <c r="O650" t="s">
        <v>1124</v>
      </c>
      <c r="P650" s="140" t="s">
        <v>1456</v>
      </c>
    </row>
    <row r="651" spans="1:30" x14ac:dyDescent="0.25">
      <c r="A651" s="206" t="s">
        <v>1439</v>
      </c>
      <c r="B651" t="s">
        <v>179</v>
      </c>
      <c r="C651" s="140" t="s">
        <v>295</v>
      </c>
      <c r="O651" t="s">
        <v>179</v>
      </c>
      <c r="P651" s="140" t="s">
        <v>1457</v>
      </c>
    </row>
    <row r="652" spans="1:30" x14ac:dyDescent="0.25">
      <c r="A652" s="206">
        <v>7</v>
      </c>
      <c r="B652" t="s">
        <v>2345</v>
      </c>
      <c r="O652" t="s">
        <v>2346</v>
      </c>
    </row>
    <row r="653" spans="1:30" x14ac:dyDescent="0.25">
      <c r="A653" s="206" t="s">
        <v>1491</v>
      </c>
      <c r="B653" t="s">
        <v>229</v>
      </c>
      <c r="O653" t="s">
        <v>1521</v>
      </c>
    </row>
    <row r="654" spans="1:30" x14ac:dyDescent="0.25">
      <c r="A654" s="206" t="s">
        <v>1492</v>
      </c>
      <c r="B654" t="s">
        <v>25</v>
      </c>
      <c r="D654" t="s">
        <v>26</v>
      </c>
      <c r="E654" s="140">
        <v>1689</v>
      </c>
      <c r="F654" s="140">
        <v>1441</v>
      </c>
      <c r="G654" s="140">
        <v>1583</v>
      </c>
      <c r="H654" s="140">
        <v>1815</v>
      </c>
      <c r="I654" s="140">
        <v>1882</v>
      </c>
      <c r="J654" s="140">
        <v>2246</v>
      </c>
      <c r="K654" s="140">
        <v>2865</v>
      </c>
      <c r="L654" s="140">
        <v>2890</v>
      </c>
      <c r="M654" s="140">
        <v>2801</v>
      </c>
      <c r="N654" s="140">
        <v>3025</v>
      </c>
      <c r="O654" s="140" t="s">
        <v>1522</v>
      </c>
      <c r="Q654" t="s">
        <v>1523</v>
      </c>
      <c r="R654" s="140">
        <v>1689</v>
      </c>
      <c r="S654" s="140">
        <v>1441</v>
      </c>
      <c r="T654" s="140">
        <v>1583</v>
      </c>
      <c r="U654" s="140">
        <v>1815</v>
      </c>
      <c r="V654" s="140">
        <v>1882</v>
      </c>
      <c r="W654" s="140">
        <v>2246</v>
      </c>
      <c r="X654" s="140">
        <v>2865</v>
      </c>
      <c r="Y654" s="140">
        <v>2890</v>
      </c>
      <c r="Z654" s="140">
        <v>2801</v>
      </c>
      <c r="AA654" s="140">
        <v>3025</v>
      </c>
      <c r="AB654" s="419" t="s">
        <v>2797</v>
      </c>
      <c r="AC654" s="419" t="s">
        <v>2451</v>
      </c>
      <c r="AD654" s="419" t="s">
        <v>2451</v>
      </c>
    </row>
    <row r="655" spans="1:30" x14ac:dyDescent="0.25">
      <c r="A655" s="206" t="s">
        <v>1493</v>
      </c>
      <c r="B655" t="s">
        <v>16</v>
      </c>
      <c r="D655" t="s">
        <v>26</v>
      </c>
      <c r="E655" s="140">
        <v>587</v>
      </c>
      <c r="F655" s="140">
        <v>405</v>
      </c>
      <c r="G655" s="140">
        <v>470</v>
      </c>
      <c r="H655" s="140">
        <v>639</v>
      </c>
      <c r="I655" s="140">
        <v>728</v>
      </c>
      <c r="J655" s="140">
        <v>845</v>
      </c>
      <c r="K655" s="140">
        <v>780</v>
      </c>
      <c r="L655" s="140">
        <v>722</v>
      </c>
      <c r="M655" s="140">
        <v>1695</v>
      </c>
      <c r="N655" s="140">
        <v>1209</v>
      </c>
      <c r="O655" s="140" t="s">
        <v>1524</v>
      </c>
      <c r="Q655" t="s">
        <v>1523</v>
      </c>
      <c r="R655" s="140">
        <v>587</v>
      </c>
      <c r="S655" s="140">
        <v>405</v>
      </c>
      <c r="T655" s="140">
        <v>470</v>
      </c>
      <c r="U655" s="140">
        <v>639</v>
      </c>
      <c r="V655" s="140">
        <v>728</v>
      </c>
      <c r="W655" s="140">
        <v>845</v>
      </c>
      <c r="X655" s="140">
        <v>780</v>
      </c>
      <c r="Y655" s="140">
        <v>722</v>
      </c>
      <c r="Z655" s="140">
        <v>1695</v>
      </c>
      <c r="AA655" s="140">
        <v>1209</v>
      </c>
      <c r="AB655" s="419" t="s">
        <v>2797</v>
      </c>
      <c r="AC655" s="419" t="s">
        <v>2451</v>
      </c>
      <c r="AD655" s="419" t="s">
        <v>2451</v>
      </c>
    </row>
    <row r="656" spans="1:30" x14ac:dyDescent="0.25">
      <c r="A656" s="206" t="s">
        <v>1494</v>
      </c>
      <c r="B656" t="s">
        <v>17</v>
      </c>
      <c r="D656" t="s">
        <v>26</v>
      </c>
      <c r="E656" s="140">
        <v>248</v>
      </c>
      <c r="F656" s="140">
        <v>203</v>
      </c>
      <c r="G656" s="140">
        <v>222</v>
      </c>
      <c r="H656" s="140">
        <v>285</v>
      </c>
      <c r="I656" s="140">
        <v>315</v>
      </c>
      <c r="J656" s="140">
        <v>397</v>
      </c>
      <c r="K656" s="140">
        <v>394</v>
      </c>
      <c r="L656" s="140">
        <v>471</v>
      </c>
      <c r="M656" s="140">
        <v>625</v>
      </c>
      <c r="N656" s="140">
        <v>544</v>
      </c>
      <c r="O656" s="140" t="s">
        <v>1525</v>
      </c>
      <c r="Q656" t="s">
        <v>1523</v>
      </c>
      <c r="R656" s="140">
        <v>248</v>
      </c>
      <c r="S656" s="140">
        <v>203</v>
      </c>
      <c r="T656" s="140">
        <v>222</v>
      </c>
      <c r="U656" s="140">
        <v>285</v>
      </c>
      <c r="V656" s="140">
        <v>315</v>
      </c>
      <c r="W656" s="140">
        <v>397</v>
      </c>
      <c r="X656" s="140">
        <v>394</v>
      </c>
      <c r="Y656" s="140">
        <v>471</v>
      </c>
      <c r="Z656" s="140">
        <v>625</v>
      </c>
      <c r="AA656" s="140">
        <v>544</v>
      </c>
      <c r="AB656" s="419" t="s">
        <v>2797</v>
      </c>
      <c r="AC656" s="419" t="s">
        <v>2451</v>
      </c>
      <c r="AD656" s="419" t="s">
        <v>2451</v>
      </c>
    </row>
    <row r="657" spans="1:30" x14ac:dyDescent="0.25">
      <c r="A657" s="206" t="s">
        <v>1495</v>
      </c>
      <c r="B657" t="s">
        <v>18</v>
      </c>
      <c r="D657" t="s">
        <v>26</v>
      </c>
      <c r="E657" s="140">
        <v>39</v>
      </c>
      <c r="F657" s="140">
        <v>56</v>
      </c>
      <c r="G657" s="140">
        <v>64</v>
      </c>
      <c r="H657" s="140">
        <v>65</v>
      </c>
      <c r="I657" s="140">
        <v>79</v>
      </c>
      <c r="J657" s="140">
        <v>75</v>
      </c>
      <c r="K657" s="140">
        <v>67</v>
      </c>
      <c r="L657" s="140">
        <v>54</v>
      </c>
      <c r="M657" s="140">
        <v>116</v>
      </c>
      <c r="N657" s="140">
        <v>171</v>
      </c>
      <c r="O657" s="140" t="s">
        <v>1527</v>
      </c>
      <c r="Q657" t="s">
        <v>1523</v>
      </c>
      <c r="R657" s="140">
        <v>39</v>
      </c>
      <c r="S657" s="140">
        <v>56</v>
      </c>
      <c r="T657" s="140">
        <v>64</v>
      </c>
      <c r="U657" s="140">
        <v>65</v>
      </c>
      <c r="V657" s="140">
        <v>79</v>
      </c>
      <c r="W657" s="140">
        <v>75</v>
      </c>
      <c r="X657" s="140">
        <v>67</v>
      </c>
      <c r="Y657" s="140">
        <v>54</v>
      </c>
      <c r="Z657" s="140">
        <v>116</v>
      </c>
      <c r="AA657" s="140">
        <v>171</v>
      </c>
      <c r="AB657" s="419" t="s">
        <v>2797</v>
      </c>
      <c r="AC657" s="419" t="s">
        <v>2451</v>
      </c>
      <c r="AD657" s="419" t="s">
        <v>2451</v>
      </c>
    </row>
    <row r="658" spans="1:30" x14ac:dyDescent="0.25">
      <c r="A658" s="206" t="s">
        <v>1496</v>
      </c>
      <c r="B658" t="s">
        <v>19</v>
      </c>
      <c r="D658" t="s">
        <v>26</v>
      </c>
      <c r="E658" s="140">
        <v>173</v>
      </c>
      <c r="F658" s="140">
        <v>216</v>
      </c>
      <c r="G658" s="140">
        <v>179</v>
      </c>
      <c r="H658" s="140">
        <v>196</v>
      </c>
      <c r="I658" s="140">
        <v>223</v>
      </c>
      <c r="J658" s="140">
        <v>240</v>
      </c>
      <c r="K658" s="140">
        <v>481</v>
      </c>
      <c r="L658" s="140">
        <v>635</v>
      </c>
      <c r="M658" s="140">
        <v>0</v>
      </c>
      <c r="N658" s="140">
        <v>0</v>
      </c>
      <c r="O658" s="140" t="s">
        <v>1528</v>
      </c>
      <c r="Q658" t="s">
        <v>1523</v>
      </c>
      <c r="R658" s="140">
        <v>173</v>
      </c>
      <c r="S658" s="140">
        <v>216</v>
      </c>
      <c r="T658" s="140">
        <v>179</v>
      </c>
      <c r="U658" s="140">
        <v>196</v>
      </c>
      <c r="V658" s="140">
        <v>223</v>
      </c>
      <c r="W658" s="140">
        <v>240</v>
      </c>
      <c r="X658" s="140">
        <v>481</v>
      </c>
      <c r="Y658" s="140">
        <v>635</v>
      </c>
      <c r="Z658" s="140">
        <v>0</v>
      </c>
      <c r="AA658" s="140">
        <v>0</v>
      </c>
      <c r="AB658" s="419" t="s">
        <v>2797</v>
      </c>
      <c r="AC658" s="419" t="s">
        <v>2451</v>
      </c>
      <c r="AD658" s="419" t="s">
        <v>2451</v>
      </c>
    </row>
    <row r="659" spans="1:30" ht="14.25" customHeight="1" x14ac:dyDescent="0.25">
      <c r="A659" s="206" t="s">
        <v>1497</v>
      </c>
      <c r="B659" t="s">
        <v>2353</v>
      </c>
      <c r="D659" t="s">
        <v>26</v>
      </c>
      <c r="O659" s="140" t="s">
        <v>2354</v>
      </c>
      <c r="Q659" t="s">
        <v>1523</v>
      </c>
      <c r="R659" s="140"/>
      <c r="S659" s="140"/>
      <c r="T659" s="140"/>
      <c r="U659" s="140"/>
      <c r="V659" s="140"/>
      <c r="W659" s="140"/>
      <c r="AB659" s="419" t="s">
        <v>2798</v>
      </c>
      <c r="AC659" s="419" t="s">
        <v>2451</v>
      </c>
      <c r="AD659" s="419" t="s">
        <v>2451</v>
      </c>
    </row>
    <row r="660" spans="1:30" x14ac:dyDescent="0.25">
      <c r="A660" s="206" t="s">
        <v>2794</v>
      </c>
      <c r="B660" t="s">
        <v>319</v>
      </c>
      <c r="D660" t="s">
        <v>26</v>
      </c>
      <c r="E660" s="140">
        <v>72</v>
      </c>
      <c r="F660" s="140">
        <v>55</v>
      </c>
      <c r="G660" s="140">
        <v>169</v>
      </c>
      <c r="H660" s="140">
        <v>89</v>
      </c>
      <c r="I660" s="140">
        <v>71</v>
      </c>
      <c r="J660" s="140">
        <v>107</v>
      </c>
      <c r="K660" s="140">
        <v>275</v>
      </c>
      <c r="L660" s="140">
        <v>257</v>
      </c>
      <c r="M660" s="140">
        <v>-32</v>
      </c>
      <c r="N660" s="140">
        <v>315</v>
      </c>
      <c r="O660" s="140" t="s">
        <v>1529</v>
      </c>
      <c r="Q660" t="s">
        <v>1523</v>
      </c>
      <c r="R660" s="140">
        <v>72</v>
      </c>
      <c r="S660" s="140">
        <v>55</v>
      </c>
      <c r="T660" s="140">
        <v>169</v>
      </c>
      <c r="U660" s="140">
        <v>89</v>
      </c>
      <c r="V660" s="140">
        <v>71</v>
      </c>
      <c r="W660" s="140">
        <v>107</v>
      </c>
      <c r="X660" s="140">
        <v>275</v>
      </c>
      <c r="Y660" s="140">
        <v>257</v>
      </c>
      <c r="Z660" s="140">
        <v>-32</v>
      </c>
      <c r="AA660" s="140">
        <v>315</v>
      </c>
      <c r="AB660" s="419" t="s">
        <v>2798</v>
      </c>
      <c r="AC660" s="419" t="s">
        <v>2451</v>
      </c>
      <c r="AD660" s="419" t="s">
        <v>2451</v>
      </c>
    </row>
    <row r="661" spans="1:30" x14ac:dyDescent="0.25">
      <c r="A661" s="206" t="s">
        <v>2795</v>
      </c>
      <c r="B661" t="s">
        <v>20</v>
      </c>
      <c r="D661" t="s">
        <v>26</v>
      </c>
      <c r="E661" s="140">
        <v>22</v>
      </c>
      <c r="F661" s="140">
        <v>12</v>
      </c>
      <c r="G661" s="140">
        <v>11</v>
      </c>
      <c r="H661" s="140">
        <v>11</v>
      </c>
      <c r="I661" s="140">
        <v>13</v>
      </c>
      <c r="J661" s="140">
        <v>11</v>
      </c>
      <c r="K661" s="140">
        <v>15</v>
      </c>
      <c r="L661" s="140">
        <v>11</v>
      </c>
      <c r="M661" s="140">
        <v>15</v>
      </c>
      <c r="N661" s="140">
        <v>14</v>
      </c>
      <c r="O661" s="140" t="s">
        <v>1530</v>
      </c>
      <c r="Q661" t="s">
        <v>1523</v>
      </c>
      <c r="R661" s="140">
        <v>22</v>
      </c>
      <c r="S661" s="140">
        <v>12</v>
      </c>
      <c r="T661" s="140">
        <v>11</v>
      </c>
      <c r="U661" s="140">
        <v>11</v>
      </c>
      <c r="V661" s="140">
        <v>13</v>
      </c>
      <c r="W661" s="140">
        <v>11</v>
      </c>
      <c r="X661" s="140">
        <v>15</v>
      </c>
      <c r="Y661" s="140">
        <v>11</v>
      </c>
      <c r="Z661" s="140">
        <v>15</v>
      </c>
      <c r="AA661" s="140">
        <v>14</v>
      </c>
      <c r="AB661" s="419" t="s">
        <v>2798</v>
      </c>
      <c r="AC661" s="419" t="s">
        <v>2451</v>
      </c>
      <c r="AD661" s="419" t="s">
        <v>2451</v>
      </c>
    </row>
    <row r="662" spans="1:30" x14ac:dyDescent="0.25">
      <c r="A662" s="206" t="s">
        <v>2796</v>
      </c>
      <c r="B662" t="s">
        <v>21</v>
      </c>
      <c r="D662" t="s">
        <v>26</v>
      </c>
      <c r="E662" s="140">
        <v>110</v>
      </c>
      <c r="F662" s="140">
        <v>97</v>
      </c>
      <c r="G662" s="140">
        <v>82</v>
      </c>
      <c r="H662" s="140">
        <v>88</v>
      </c>
      <c r="I662" s="140">
        <v>97</v>
      </c>
      <c r="J662" s="140">
        <v>115</v>
      </c>
      <c r="K662" s="140">
        <v>142</v>
      </c>
      <c r="L662" s="140">
        <v>152</v>
      </c>
      <c r="M662" s="140">
        <v>136</v>
      </c>
      <c r="N662" s="140">
        <v>163</v>
      </c>
      <c r="O662" s="140" t="s">
        <v>1531</v>
      </c>
      <c r="Q662" t="s">
        <v>1523</v>
      </c>
      <c r="R662" s="140">
        <v>110</v>
      </c>
      <c r="S662" s="140">
        <v>97</v>
      </c>
      <c r="T662" s="140">
        <v>82</v>
      </c>
      <c r="U662" s="140">
        <v>88</v>
      </c>
      <c r="V662" s="140">
        <v>97</v>
      </c>
      <c r="W662" s="140">
        <v>115</v>
      </c>
      <c r="X662" s="140">
        <v>142</v>
      </c>
      <c r="Y662" s="140">
        <v>152</v>
      </c>
      <c r="Z662" s="140">
        <v>136</v>
      </c>
      <c r="AA662" s="140">
        <v>163</v>
      </c>
      <c r="AB662" s="419" t="s">
        <v>2798</v>
      </c>
      <c r="AC662" s="419" t="s">
        <v>2451</v>
      </c>
      <c r="AD662" s="419" t="s">
        <v>2451</v>
      </c>
    </row>
    <row r="663" spans="1:30" x14ac:dyDescent="0.25">
      <c r="A663" s="206" t="s">
        <v>1498</v>
      </c>
      <c r="B663" t="s">
        <v>22</v>
      </c>
      <c r="D663" t="s">
        <v>26</v>
      </c>
      <c r="E663" s="140">
        <v>9</v>
      </c>
      <c r="F663" s="140">
        <v>8</v>
      </c>
      <c r="G663" s="140">
        <v>10</v>
      </c>
      <c r="H663" s="140">
        <v>15</v>
      </c>
      <c r="I663" s="140">
        <v>16</v>
      </c>
      <c r="J663" s="140">
        <v>24</v>
      </c>
      <c r="K663" s="140">
        <v>28</v>
      </c>
      <c r="L663" s="140">
        <v>28</v>
      </c>
      <c r="M663" s="140">
        <v>44</v>
      </c>
      <c r="N663" s="140">
        <v>34</v>
      </c>
      <c r="O663" s="140" t="s">
        <v>1526</v>
      </c>
      <c r="Q663" t="s">
        <v>1523</v>
      </c>
      <c r="R663" s="140">
        <v>9</v>
      </c>
      <c r="S663" s="140">
        <v>8</v>
      </c>
      <c r="T663" s="140">
        <v>10</v>
      </c>
      <c r="U663" s="140">
        <v>15</v>
      </c>
      <c r="V663" s="140">
        <v>16</v>
      </c>
      <c r="W663" s="140">
        <v>24</v>
      </c>
      <c r="X663" s="140">
        <v>28</v>
      </c>
      <c r="Y663" s="140">
        <v>28</v>
      </c>
      <c r="Z663" s="140">
        <v>44</v>
      </c>
      <c r="AA663" s="140">
        <v>34</v>
      </c>
      <c r="AB663" s="419" t="s">
        <v>2799</v>
      </c>
      <c r="AC663" s="419" t="s">
        <v>2451</v>
      </c>
      <c r="AD663" s="419" t="s">
        <v>2451</v>
      </c>
    </row>
    <row r="664" spans="1:30" x14ac:dyDescent="0.25">
      <c r="A664" s="206" t="s">
        <v>1499</v>
      </c>
      <c r="B664" t="s">
        <v>23</v>
      </c>
      <c r="D664" t="s">
        <v>26</v>
      </c>
      <c r="E664" s="140">
        <v>430</v>
      </c>
      <c r="F664" s="140">
        <v>390</v>
      </c>
      <c r="G664" s="140">
        <v>376</v>
      </c>
      <c r="H664" s="140">
        <v>427</v>
      </c>
      <c r="I664" s="140">
        <v>333</v>
      </c>
      <c r="J664" s="140">
        <v>432</v>
      </c>
      <c r="K664" s="140">
        <v>711</v>
      </c>
      <c r="L664" s="140">
        <v>560</v>
      </c>
      <c r="M664" s="140">
        <v>202</v>
      </c>
      <c r="N664" s="140">
        <v>575</v>
      </c>
      <c r="O664" s="140" t="s">
        <v>1532</v>
      </c>
      <c r="Q664" t="s">
        <v>1523</v>
      </c>
      <c r="R664" s="140">
        <v>430</v>
      </c>
      <c r="S664" s="140">
        <v>390</v>
      </c>
      <c r="T664" s="140">
        <v>376</v>
      </c>
      <c r="U664" s="140">
        <v>427</v>
      </c>
      <c r="V664" s="140">
        <v>333</v>
      </c>
      <c r="W664" s="140">
        <v>432</v>
      </c>
      <c r="X664" s="140">
        <v>711</v>
      </c>
      <c r="Y664" s="140">
        <v>560</v>
      </c>
      <c r="Z664" s="140">
        <v>202</v>
      </c>
      <c r="AA664" s="140">
        <v>575</v>
      </c>
      <c r="AB664" s="419" t="s">
        <v>2797</v>
      </c>
      <c r="AC664" s="419" t="s">
        <v>2451</v>
      </c>
      <c r="AD664" s="419" t="s">
        <v>2451</v>
      </c>
    </row>
    <row r="665" spans="1:30" x14ac:dyDescent="0.25">
      <c r="A665" s="206" t="s">
        <v>1500</v>
      </c>
      <c r="B665" t="s">
        <v>30</v>
      </c>
      <c r="O665" t="s">
        <v>1533</v>
      </c>
    </row>
    <row r="666" spans="1:30" x14ac:dyDescent="0.25">
      <c r="A666" s="206" t="s">
        <v>1501</v>
      </c>
      <c r="B666" t="s">
        <v>64</v>
      </c>
      <c r="D666" t="s">
        <v>27</v>
      </c>
      <c r="E666" s="140">
        <v>77.457999999999998</v>
      </c>
      <c r="F666" s="140">
        <v>65.344999999999999</v>
      </c>
      <c r="G666" s="140">
        <v>82.132999999999996</v>
      </c>
      <c r="H666" s="140">
        <v>114.008</v>
      </c>
      <c r="I666" s="140">
        <v>126.7</v>
      </c>
      <c r="J666" s="140">
        <v>158.55984308999999</v>
      </c>
      <c r="K666" s="140">
        <v>167</v>
      </c>
      <c r="L666" s="140">
        <v>206</v>
      </c>
      <c r="M666" s="140">
        <v>211</v>
      </c>
      <c r="N666" s="140">
        <v>184.71299999999999</v>
      </c>
      <c r="O666" t="s">
        <v>1534</v>
      </c>
      <c r="Q666" t="s">
        <v>1452</v>
      </c>
      <c r="R666">
        <v>77.457999999999998</v>
      </c>
      <c r="S666">
        <v>65.344999999999999</v>
      </c>
      <c r="T666">
        <v>82.132999999999996</v>
      </c>
      <c r="U666">
        <v>114.008</v>
      </c>
      <c r="V666">
        <v>126.7</v>
      </c>
      <c r="W666">
        <v>158.55984308999999</v>
      </c>
      <c r="X666" s="140">
        <v>167</v>
      </c>
      <c r="Y666" s="140">
        <v>206</v>
      </c>
      <c r="Z666" s="140">
        <v>211</v>
      </c>
      <c r="AA666" s="140">
        <v>184.71299999999999</v>
      </c>
      <c r="AB666" s="419" t="s">
        <v>2451</v>
      </c>
      <c r="AC666" s="419" t="s">
        <v>2445</v>
      </c>
      <c r="AD666" s="419" t="s">
        <v>2451</v>
      </c>
    </row>
    <row r="667" spans="1:30" x14ac:dyDescent="0.25">
      <c r="A667" s="206" t="s">
        <v>1502</v>
      </c>
      <c r="B667" t="s">
        <v>249</v>
      </c>
      <c r="D667" t="s">
        <v>31</v>
      </c>
      <c r="E667" s="140">
        <v>60.564999999999998</v>
      </c>
      <c r="F667" s="140">
        <v>73.078999999999994</v>
      </c>
      <c r="G667" s="140">
        <v>92.161000000000001</v>
      </c>
      <c r="H667" s="140">
        <v>115.352</v>
      </c>
      <c r="I667" s="140">
        <v>130</v>
      </c>
      <c r="J667" s="140">
        <v>105.819</v>
      </c>
      <c r="K667" s="140">
        <v>90</v>
      </c>
      <c r="L667" s="140">
        <v>96</v>
      </c>
      <c r="M667" s="140">
        <v>98</v>
      </c>
      <c r="N667" s="140">
        <v>93.265000000000001</v>
      </c>
      <c r="O667" t="s">
        <v>1535</v>
      </c>
      <c r="Q667" t="s">
        <v>1442</v>
      </c>
      <c r="R667">
        <v>60.564999999999998</v>
      </c>
      <c r="S667">
        <v>73.078999999999994</v>
      </c>
      <c r="T667">
        <v>92.161000000000001</v>
      </c>
      <c r="U667">
        <v>115.352</v>
      </c>
      <c r="V667">
        <v>130</v>
      </c>
      <c r="W667">
        <v>105.819</v>
      </c>
      <c r="X667" s="140">
        <v>90</v>
      </c>
      <c r="Y667" s="140">
        <v>96</v>
      </c>
      <c r="Z667" s="140">
        <v>98</v>
      </c>
      <c r="AA667" s="140">
        <v>93.265000000000001</v>
      </c>
      <c r="AB667" s="419" t="s">
        <v>2451</v>
      </c>
      <c r="AC667" s="419" t="s">
        <v>2445</v>
      </c>
      <c r="AD667" s="419" t="s">
        <v>2451</v>
      </c>
    </row>
    <row r="668" spans="1:30" x14ac:dyDescent="0.25">
      <c r="A668" s="206" t="s">
        <v>1503</v>
      </c>
      <c r="B668" t="s">
        <v>0</v>
      </c>
      <c r="D668" t="s">
        <v>32</v>
      </c>
      <c r="E668" s="140">
        <v>13706</v>
      </c>
      <c r="F668" s="140">
        <v>12679</v>
      </c>
      <c r="G668" s="140">
        <v>13380</v>
      </c>
      <c r="H668" s="140">
        <v>12589</v>
      </c>
      <c r="I668" s="140">
        <v>13979</v>
      </c>
      <c r="J668" s="140">
        <v>17223.816080000001</v>
      </c>
      <c r="K668" s="140">
        <v>15761.08483</v>
      </c>
      <c r="L668" s="140">
        <v>15647.289000000001</v>
      </c>
      <c r="M668" s="140">
        <v>19456</v>
      </c>
      <c r="N668" s="140">
        <v>16615</v>
      </c>
      <c r="O668" t="s">
        <v>1536</v>
      </c>
      <c r="Q668" t="s">
        <v>1446</v>
      </c>
      <c r="R668">
        <v>13706</v>
      </c>
      <c r="S668">
        <v>12679</v>
      </c>
      <c r="T668">
        <v>13380</v>
      </c>
      <c r="U668">
        <v>12589</v>
      </c>
      <c r="V668">
        <v>13979</v>
      </c>
      <c r="W668">
        <v>17223.816080000001</v>
      </c>
      <c r="X668" s="140">
        <v>15761.08483</v>
      </c>
      <c r="Y668" s="140">
        <v>15647.289000000001</v>
      </c>
      <c r="Z668" s="140">
        <v>19456</v>
      </c>
      <c r="AA668" s="140">
        <v>16615</v>
      </c>
      <c r="AB668" s="419" t="s">
        <v>2451</v>
      </c>
      <c r="AC668" s="419" t="s">
        <v>2445</v>
      </c>
      <c r="AD668" s="419" t="s">
        <v>2451</v>
      </c>
    </row>
    <row r="669" spans="1:30" x14ac:dyDescent="0.25">
      <c r="A669" s="206" t="s">
        <v>1507</v>
      </c>
      <c r="B669" t="s">
        <v>28</v>
      </c>
      <c r="D669" t="s">
        <v>32</v>
      </c>
      <c r="E669" s="140">
        <v>11046</v>
      </c>
      <c r="F669" s="140">
        <v>9626</v>
      </c>
      <c r="G669" s="140">
        <v>9506</v>
      </c>
      <c r="H669" s="140">
        <v>8241</v>
      </c>
      <c r="I669" s="140">
        <v>9319</v>
      </c>
      <c r="J669" s="140">
        <v>13021.70306</v>
      </c>
      <c r="K669" s="140">
        <v>11595.21183</v>
      </c>
      <c r="L669" s="140">
        <v>11685.767</v>
      </c>
      <c r="M669" s="140">
        <v>15388</v>
      </c>
      <c r="N669" s="140">
        <v>12184</v>
      </c>
      <c r="O669" t="s">
        <v>1537</v>
      </c>
      <c r="Q669" t="s">
        <v>1446</v>
      </c>
      <c r="R669">
        <v>11046</v>
      </c>
      <c r="S669">
        <v>9626</v>
      </c>
      <c r="T669">
        <v>9506</v>
      </c>
      <c r="U669">
        <v>8241</v>
      </c>
      <c r="V669">
        <v>9319</v>
      </c>
      <c r="W669">
        <v>13021.70306</v>
      </c>
      <c r="X669" s="140">
        <v>11595.21183</v>
      </c>
      <c r="Y669" s="140">
        <v>11685.767</v>
      </c>
      <c r="Z669" s="140">
        <v>15388</v>
      </c>
      <c r="AA669" s="140">
        <v>12184</v>
      </c>
      <c r="AB669" s="419" t="s">
        <v>2451</v>
      </c>
      <c r="AC669" s="419" t="s">
        <v>2445</v>
      </c>
      <c r="AD669" s="419" t="s">
        <v>2451</v>
      </c>
    </row>
    <row r="670" spans="1:30" x14ac:dyDescent="0.25">
      <c r="A670" s="206" t="s">
        <v>1508</v>
      </c>
      <c r="B670" t="s">
        <v>29</v>
      </c>
      <c r="D670" t="s">
        <v>32</v>
      </c>
      <c r="E670" s="140">
        <v>2660</v>
      </c>
      <c r="F670" s="140">
        <v>3053</v>
      </c>
      <c r="G670" s="140">
        <v>3874</v>
      </c>
      <c r="H670" s="140">
        <v>4347</v>
      </c>
      <c r="I670" s="140">
        <v>4660</v>
      </c>
      <c r="J670" s="140">
        <v>4202.1130199999998</v>
      </c>
      <c r="K670" s="140">
        <v>4165.8730000000005</v>
      </c>
      <c r="L670" s="140">
        <v>3961.5219999999995</v>
      </c>
      <c r="M670" s="140">
        <v>4068</v>
      </c>
      <c r="N670" s="140">
        <v>4431</v>
      </c>
      <c r="O670" t="s">
        <v>1538</v>
      </c>
      <c r="Q670" t="s">
        <v>1446</v>
      </c>
      <c r="R670">
        <v>2660</v>
      </c>
      <c r="S670">
        <v>3053</v>
      </c>
      <c r="T670">
        <v>3874</v>
      </c>
      <c r="U670">
        <v>4347</v>
      </c>
      <c r="V670">
        <v>4660</v>
      </c>
      <c r="W670">
        <v>4202.1130199999998</v>
      </c>
      <c r="X670" s="140">
        <v>4165.8730000000005</v>
      </c>
      <c r="Y670" s="140">
        <v>3961.5219999999995</v>
      </c>
      <c r="Z670" s="140">
        <v>4068</v>
      </c>
      <c r="AA670" s="140">
        <v>4431</v>
      </c>
      <c r="AB670" s="419" t="s">
        <v>2451</v>
      </c>
      <c r="AC670" s="419" t="s">
        <v>2445</v>
      </c>
      <c r="AD670" s="419" t="s">
        <v>2451</v>
      </c>
    </row>
    <row r="671" spans="1:30" x14ac:dyDescent="0.25">
      <c r="A671" s="206" t="s">
        <v>1504</v>
      </c>
      <c r="B671" t="s">
        <v>1</v>
      </c>
      <c r="D671" t="s">
        <v>32</v>
      </c>
      <c r="E671" s="140">
        <v>11300</v>
      </c>
      <c r="F671" s="140">
        <v>10821</v>
      </c>
      <c r="G671" s="140">
        <v>11417</v>
      </c>
      <c r="H671" s="140">
        <v>13037</v>
      </c>
      <c r="I671" s="140">
        <v>15162</v>
      </c>
      <c r="J671" s="140">
        <v>15024.445189999999</v>
      </c>
      <c r="K671" s="140">
        <v>15446.729789999999</v>
      </c>
      <c r="L671" s="140">
        <v>15799.433369999999</v>
      </c>
      <c r="M671" s="140">
        <v>18289</v>
      </c>
      <c r="N671" s="140">
        <v>19306</v>
      </c>
      <c r="O671" t="s">
        <v>1539</v>
      </c>
      <c r="Q671" t="s">
        <v>1446</v>
      </c>
      <c r="R671">
        <v>11300</v>
      </c>
      <c r="S671">
        <v>10821</v>
      </c>
      <c r="T671">
        <v>11417</v>
      </c>
      <c r="U671">
        <v>13037</v>
      </c>
      <c r="V671">
        <v>15162</v>
      </c>
      <c r="W671">
        <v>15024.445189999999</v>
      </c>
      <c r="X671" s="140">
        <v>15446.729789999999</v>
      </c>
      <c r="Y671" s="140">
        <v>15799.433369999999</v>
      </c>
      <c r="Z671" s="140">
        <v>18289</v>
      </c>
      <c r="AA671" s="140">
        <v>19306</v>
      </c>
      <c r="AB671" s="419" t="s">
        <v>2451</v>
      </c>
      <c r="AC671" s="419" t="s">
        <v>2445</v>
      </c>
      <c r="AD671" s="419" t="s">
        <v>2451</v>
      </c>
    </row>
    <row r="672" spans="1:30" x14ac:dyDescent="0.25">
      <c r="A672" s="206" t="s">
        <v>1505</v>
      </c>
      <c r="B672" t="s">
        <v>30</v>
      </c>
      <c r="O672" t="s">
        <v>1533</v>
      </c>
    </row>
    <row r="673" spans="1:30" x14ac:dyDescent="0.25">
      <c r="A673" s="206" t="s">
        <v>1509</v>
      </c>
      <c r="B673" t="s">
        <v>36</v>
      </c>
      <c r="D673" t="s">
        <v>33</v>
      </c>
      <c r="E673" s="140">
        <v>945</v>
      </c>
      <c r="F673" s="140">
        <v>861</v>
      </c>
      <c r="G673" s="140">
        <v>890</v>
      </c>
      <c r="H673" s="140">
        <v>1075</v>
      </c>
      <c r="I673" s="140">
        <v>1216</v>
      </c>
      <c r="J673" s="140">
        <v>1316.0980854125353</v>
      </c>
      <c r="K673" s="140">
        <v>1401.6441114016789</v>
      </c>
      <c r="L673" s="140">
        <v>1421.7304431011289</v>
      </c>
      <c r="M673" s="140">
        <v>1450</v>
      </c>
      <c r="N673" s="140">
        <v>1492</v>
      </c>
      <c r="O673" t="s">
        <v>1540</v>
      </c>
      <c r="Q673" t="s">
        <v>1444</v>
      </c>
      <c r="R673">
        <v>945</v>
      </c>
      <c r="S673">
        <v>861</v>
      </c>
      <c r="T673">
        <v>890</v>
      </c>
      <c r="U673">
        <v>1075</v>
      </c>
      <c r="V673">
        <v>1216</v>
      </c>
      <c r="W673">
        <v>1316.0980854125353</v>
      </c>
      <c r="X673" s="140">
        <v>1401.6441114016789</v>
      </c>
      <c r="Y673" s="140">
        <v>1421.7304431011289</v>
      </c>
      <c r="Z673" s="140">
        <v>1450</v>
      </c>
      <c r="AA673" s="140">
        <v>1492</v>
      </c>
      <c r="AB673" s="419" t="s">
        <v>2451</v>
      </c>
      <c r="AC673" s="419" t="s">
        <v>2445</v>
      </c>
      <c r="AD673" s="419" t="s">
        <v>2451</v>
      </c>
    </row>
    <row r="674" spans="1:30" x14ac:dyDescent="0.25">
      <c r="A674" s="206" t="s">
        <v>1510</v>
      </c>
      <c r="B674" t="s">
        <v>37</v>
      </c>
      <c r="D674" t="s">
        <v>34</v>
      </c>
      <c r="E674" s="140">
        <v>29</v>
      </c>
      <c r="F674" s="140">
        <v>32</v>
      </c>
      <c r="G674" s="140">
        <v>29</v>
      </c>
      <c r="H674" s="140">
        <v>27</v>
      </c>
      <c r="I674" s="140">
        <v>25.3</v>
      </c>
      <c r="J674" s="140">
        <v>21.565669324130901</v>
      </c>
      <c r="K674" s="140">
        <v>18.842211368240001</v>
      </c>
      <c r="L674" s="140">
        <v>20.441361137614475</v>
      </c>
      <c r="M674" s="140">
        <v>21</v>
      </c>
      <c r="N674" s="140">
        <v>17.7</v>
      </c>
      <c r="O674" t="s">
        <v>1541</v>
      </c>
      <c r="Q674" t="s">
        <v>1450</v>
      </c>
      <c r="R674">
        <v>29</v>
      </c>
      <c r="S674">
        <v>32</v>
      </c>
      <c r="T674">
        <v>29</v>
      </c>
      <c r="U674">
        <v>27</v>
      </c>
      <c r="V674">
        <v>25.3</v>
      </c>
      <c r="W674">
        <v>21.565669324130901</v>
      </c>
      <c r="X674" s="140">
        <v>18.842211368240001</v>
      </c>
      <c r="Y674" s="140">
        <v>20.441361137614475</v>
      </c>
      <c r="Z674" s="140">
        <v>21</v>
      </c>
      <c r="AA674" s="140">
        <v>17.7</v>
      </c>
      <c r="AB674" s="419" t="s">
        <v>2451</v>
      </c>
      <c r="AC674" s="419" t="s">
        <v>2445</v>
      </c>
      <c r="AD674" s="419" t="s">
        <v>2451</v>
      </c>
    </row>
    <row r="675" spans="1:30" x14ac:dyDescent="0.25">
      <c r="A675" s="206" t="s">
        <v>1511</v>
      </c>
      <c r="B675" t="s">
        <v>35</v>
      </c>
      <c r="D675" t="s">
        <v>32</v>
      </c>
      <c r="E675" s="140">
        <v>1.631</v>
      </c>
      <c r="F675" s="140">
        <v>0.82699999999999996</v>
      </c>
      <c r="G675" s="140">
        <v>1.454</v>
      </c>
      <c r="H675" s="140">
        <v>2.7149999999999999</v>
      </c>
      <c r="I675" s="140">
        <v>3.9</v>
      </c>
      <c r="J675" s="140">
        <v>2.5</v>
      </c>
      <c r="K675" s="140">
        <v>1.5</v>
      </c>
      <c r="L675" s="140">
        <v>1.9</v>
      </c>
      <c r="M675" s="140">
        <v>1.6639999999999999</v>
      </c>
      <c r="N675" s="140">
        <v>2.1629999999999998</v>
      </c>
      <c r="O675" t="s">
        <v>1542</v>
      </c>
      <c r="Q675" t="s">
        <v>1446</v>
      </c>
      <c r="R675">
        <v>1.631</v>
      </c>
      <c r="S675">
        <v>0.82699999999999996</v>
      </c>
      <c r="T675">
        <v>1.454</v>
      </c>
      <c r="U675">
        <v>2.7149999999999999</v>
      </c>
      <c r="V675">
        <v>3.9</v>
      </c>
      <c r="W675">
        <v>2.5</v>
      </c>
      <c r="X675" s="140">
        <v>1.5</v>
      </c>
      <c r="Y675" s="140">
        <v>1.9</v>
      </c>
      <c r="Z675" s="140">
        <v>1.6639999999999999</v>
      </c>
      <c r="AA675" s="140">
        <v>2.1629999999999998</v>
      </c>
      <c r="AB675" s="419" t="s">
        <v>2451</v>
      </c>
      <c r="AC675" s="419" t="s">
        <v>2445</v>
      </c>
      <c r="AD675" s="419" t="s">
        <v>2451</v>
      </c>
    </row>
    <row r="676" spans="1:30" x14ac:dyDescent="0.25">
      <c r="A676" s="206" t="s">
        <v>1506</v>
      </c>
      <c r="B676" t="s">
        <v>2355</v>
      </c>
      <c r="D676" t="s">
        <v>33</v>
      </c>
      <c r="E676" s="140">
        <v>1303.313502606657</v>
      </c>
      <c r="F676" s="140">
        <v>1262.5812162570787</v>
      </c>
      <c r="G676" s="140">
        <v>1255.500300592425</v>
      </c>
      <c r="H676" s="140">
        <v>1410.3346321781075</v>
      </c>
      <c r="I676" s="140">
        <v>1532.2258871749304</v>
      </c>
      <c r="J676" s="140">
        <v>1585.6689519641716</v>
      </c>
      <c r="K676" s="140">
        <v>1637.1717535046789</v>
      </c>
      <c r="L676" s="140">
        <v>1677.2474573213099</v>
      </c>
      <c r="M676" s="140">
        <v>1720</v>
      </c>
      <c r="N676" s="140">
        <v>1714</v>
      </c>
      <c r="O676" t="s">
        <v>2356</v>
      </c>
      <c r="Q676" t="s">
        <v>1444</v>
      </c>
      <c r="R676">
        <v>1303.313502606657</v>
      </c>
      <c r="S676">
        <v>1262.5812162570787</v>
      </c>
      <c r="T676">
        <v>1255.500300592425</v>
      </c>
      <c r="U676">
        <v>1410.3346321781075</v>
      </c>
      <c r="V676">
        <v>1532.2258871749304</v>
      </c>
      <c r="W676">
        <v>1585.6689519641716</v>
      </c>
      <c r="X676" s="140">
        <v>1637.1717535046789</v>
      </c>
      <c r="Y676" s="140">
        <v>1677.2474573213099</v>
      </c>
      <c r="Z676" s="140">
        <v>1720</v>
      </c>
      <c r="AA676" s="140">
        <v>1714</v>
      </c>
      <c r="AB676" s="419" t="s">
        <v>2451</v>
      </c>
      <c r="AC676" s="419" t="s">
        <v>2445</v>
      </c>
      <c r="AD676" s="419" t="s">
        <v>2451</v>
      </c>
    </row>
    <row r="677" spans="1:30" x14ac:dyDescent="0.25">
      <c r="A677" s="206" t="s">
        <v>1512</v>
      </c>
      <c r="B677" t="s">
        <v>237</v>
      </c>
      <c r="O677" t="s">
        <v>1543</v>
      </c>
    </row>
    <row r="678" spans="1:30" x14ac:dyDescent="0.25">
      <c r="A678" s="206" t="s">
        <v>1513</v>
      </c>
      <c r="B678" t="s">
        <v>36</v>
      </c>
      <c r="D678" t="s">
        <v>33</v>
      </c>
      <c r="E678" s="140">
        <v>943</v>
      </c>
      <c r="F678" s="140">
        <v>864</v>
      </c>
      <c r="G678" s="140">
        <v>880</v>
      </c>
      <c r="H678" s="140">
        <v>1090</v>
      </c>
      <c r="I678" s="140">
        <v>1197.5528732492123</v>
      </c>
      <c r="J678" s="140">
        <v>1363.4841730198355</v>
      </c>
      <c r="K678" s="140">
        <v>1391.5225936592558</v>
      </c>
      <c r="L678" s="140">
        <v>1385.6170189836259</v>
      </c>
      <c r="M678" s="140">
        <v>1376</v>
      </c>
      <c r="N678" s="140">
        <v>1400</v>
      </c>
      <c r="O678" t="s">
        <v>1540</v>
      </c>
      <c r="Q678" t="s">
        <v>1444</v>
      </c>
      <c r="R678">
        <v>943</v>
      </c>
      <c r="S678">
        <v>864</v>
      </c>
      <c r="T678">
        <v>880</v>
      </c>
      <c r="U678">
        <v>1090</v>
      </c>
      <c r="V678">
        <v>1197.5528732492123</v>
      </c>
      <c r="W678">
        <v>1363.4841730198355</v>
      </c>
      <c r="X678" s="140">
        <v>1391.5225936592558</v>
      </c>
      <c r="Y678" s="140">
        <v>1385.6170189836259</v>
      </c>
      <c r="Z678" s="140">
        <v>1376</v>
      </c>
      <c r="AA678" s="140">
        <v>1400</v>
      </c>
      <c r="AB678" s="419" t="s">
        <v>2451</v>
      </c>
      <c r="AC678" s="419" t="s">
        <v>2445</v>
      </c>
      <c r="AD678" s="419" t="s">
        <v>2451</v>
      </c>
    </row>
    <row r="679" spans="1:30" x14ac:dyDescent="0.25">
      <c r="A679" s="206" t="s">
        <v>1514</v>
      </c>
      <c r="B679" t="s">
        <v>37</v>
      </c>
      <c r="D679" t="s">
        <v>34</v>
      </c>
      <c r="E679" s="140">
        <v>29.341999999999999</v>
      </c>
      <c r="F679" s="140">
        <v>31.19</v>
      </c>
      <c r="G679" s="140">
        <v>30.7</v>
      </c>
      <c r="H679" s="140">
        <v>26.5</v>
      </c>
      <c r="I679" s="140">
        <v>25.675443103325026</v>
      </c>
      <c r="J679" s="140">
        <v>22.1</v>
      </c>
      <c r="K679" s="140">
        <v>19.327163475645801</v>
      </c>
      <c r="L679" s="140">
        <v>17.5</v>
      </c>
      <c r="M679" s="140">
        <v>18.5</v>
      </c>
      <c r="N679" s="140">
        <v>16.600000000000001</v>
      </c>
      <c r="O679" t="s">
        <v>1541</v>
      </c>
      <c r="Q679" t="s">
        <v>1450</v>
      </c>
      <c r="R679">
        <v>29.341999999999999</v>
      </c>
      <c r="S679">
        <v>31.19</v>
      </c>
      <c r="T679">
        <v>30.7</v>
      </c>
      <c r="U679">
        <v>26.5</v>
      </c>
      <c r="V679">
        <v>25.675443103325026</v>
      </c>
      <c r="W679">
        <v>22.1</v>
      </c>
      <c r="X679" s="140">
        <v>19.327163475645801</v>
      </c>
      <c r="Y679" s="140">
        <v>17.5</v>
      </c>
      <c r="Z679" s="140">
        <v>18.5</v>
      </c>
      <c r="AA679" s="140">
        <v>16.600000000000001</v>
      </c>
      <c r="AB679" s="419" t="s">
        <v>2451</v>
      </c>
      <c r="AC679" s="419" t="s">
        <v>2445</v>
      </c>
      <c r="AD679" s="419" t="s">
        <v>2451</v>
      </c>
    </row>
    <row r="680" spans="1:30" x14ac:dyDescent="0.25">
      <c r="A680" s="206" t="s">
        <v>1515</v>
      </c>
      <c r="B680" t="s">
        <v>35</v>
      </c>
      <c r="D680" t="s">
        <v>32</v>
      </c>
      <c r="E680" s="140">
        <v>1.0289999999999999</v>
      </c>
      <c r="F680" s="140">
        <v>1.488</v>
      </c>
      <c r="G680" s="140">
        <v>1.6339999999999999</v>
      </c>
      <c r="H680" s="140">
        <v>2.5729360175670002</v>
      </c>
      <c r="I680" s="140">
        <v>3.3478842089500001</v>
      </c>
      <c r="J680" s="140">
        <v>2.7049774461329998</v>
      </c>
      <c r="K680" s="140">
        <v>1.4346391912000001</v>
      </c>
      <c r="L680" s="140">
        <v>2.1</v>
      </c>
      <c r="M680" s="140">
        <v>3.399</v>
      </c>
      <c r="N680" s="140">
        <v>2.6930000000000001</v>
      </c>
      <c r="O680" t="s">
        <v>1542</v>
      </c>
      <c r="Q680" t="s">
        <v>1446</v>
      </c>
      <c r="R680">
        <v>1.0289999999999999</v>
      </c>
      <c r="S680">
        <v>1.488</v>
      </c>
      <c r="T680">
        <v>1.6339999999999999</v>
      </c>
      <c r="U680">
        <v>2.5729360175670002</v>
      </c>
      <c r="V680">
        <v>3.3478842089500001</v>
      </c>
      <c r="W680">
        <v>2.7049774461329998</v>
      </c>
      <c r="X680" s="140">
        <v>1.4346391912000001</v>
      </c>
      <c r="Y680" s="140">
        <v>2.1</v>
      </c>
      <c r="Z680" s="140">
        <v>3.399</v>
      </c>
      <c r="AA680" s="140">
        <v>2.6930000000000001</v>
      </c>
      <c r="AB680" s="419" t="s">
        <v>2451</v>
      </c>
      <c r="AC680" s="419" t="s">
        <v>2445</v>
      </c>
      <c r="AD680" s="419" t="s">
        <v>2451</v>
      </c>
    </row>
    <row r="681" spans="1:30" x14ac:dyDescent="0.25">
      <c r="A681" s="206" t="s">
        <v>1516</v>
      </c>
      <c r="B681" t="s">
        <v>330</v>
      </c>
      <c r="D681" t="s">
        <v>33</v>
      </c>
      <c r="E681" s="140">
        <v>1372</v>
      </c>
      <c r="F681" s="140">
        <v>1277.8338998257918</v>
      </c>
      <c r="G681" s="140">
        <v>1301.4020783752089</v>
      </c>
      <c r="H681" s="140">
        <v>1455.7395143487859</v>
      </c>
      <c r="I681" s="140">
        <v>1535.2823620265788</v>
      </c>
      <c r="J681" s="140">
        <v>1627.5012714037859</v>
      </c>
      <c r="K681" s="140">
        <v>1621.7494501205194</v>
      </c>
      <c r="L681" s="140">
        <v>1639.7751163808668</v>
      </c>
      <c r="M681" s="140">
        <v>1622</v>
      </c>
      <c r="N681" s="140">
        <v>1608</v>
      </c>
      <c r="O681" t="s">
        <v>1544</v>
      </c>
      <c r="Q681" t="s">
        <v>1444</v>
      </c>
      <c r="R681">
        <v>1372</v>
      </c>
      <c r="S681">
        <v>1277.8338998257918</v>
      </c>
      <c r="T681">
        <v>1301.4020783752089</v>
      </c>
      <c r="U681">
        <v>1455.7395143487859</v>
      </c>
      <c r="V681">
        <v>1535.2823620265788</v>
      </c>
      <c r="W681">
        <v>1627.5012714037859</v>
      </c>
      <c r="X681" s="140">
        <v>1621.7494501205194</v>
      </c>
      <c r="Y681" s="140">
        <v>1639.7751163808668</v>
      </c>
      <c r="Z681" s="140">
        <v>1622</v>
      </c>
      <c r="AA681" s="140">
        <v>1608</v>
      </c>
      <c r="AB681" s="419" t="s">
        <v>2451</v>
      </c>
      <c r="AC681" s="419" t="s">
        <v>2445</v>
      </c>
      <c r="AD681" s="419" t="s">
        <v>2451</v>
      </c>
    </row>
    <row r="682" spans="1:30" x14ac:dyDescent="0.25">
      <c r="A682" s="206" t="s">
        <v>1517</v>
      </c>
      <c r="B682" t="s">
        <v>233</v>
      </c>
      <c r="O682" t="s">
        <v>1545</v>
      </c>
    </row>
    <row r="683" spans="1:30" x14ac:dyDescent="0.25">
      <c r="A683" s="206" t="s">
        <v>1518</v>
      </c>
      <c r="B683" t="s">
        <v>329</v>
      </c>
      <c r="D683" t="s">
        <v>56</v>
      </c>
      <c r="E683" s="140" t="s">
        <v>73</v>
      </c>
      <c r="F683" s="140">
        <v>48</v>
      </c>
      <c r="G683" s="140">
        <v>48</v>
      </c>
      <c r="H683" s="140">
        <v>47</v>
      </c>
      <c r="I683" s="140">
        <v>49</v>
      </c>
      <c r="J683" s="140">
        <v>48</v>
      </c>
      <c r="K683" s="140">
        <v>37</v>
      </c>
      <c r="L683" s="140">
        <v>39.735382027538883</v>
      </c>
      <c r="M683" s="140">
        <v>39</v>
      </c>
      <c r="N683" s="140">
        <v>36</v>
      </c>
      <c r="O683" t="s">
        <v>1546</v>
      </c>
      <c r="Q683" t="s">
        <v>56</v>
      </c>
      <c r="R683" t="s">
        <v>73</v>
      </c>
      <c r="S683">
        <v>48</v>
      </c>
      <c r="T683">
        <v>48</v>
      </c>
      <c r="U683">
        <v>47</v>
      </c>
      <c r="V683">
        <v>49</v>
      </c>
      <c r="W683">
        <v>48</v>
      </c>
      <c r="X683" s="140">
        <v>37</v>
      </c>
      <c r="Y683" s="140">
        <v>39.735382027538883</v>
      </c>
      <c r="Z683" s="140">
        <v>39</v>
      </c>
      <c r="AA683" s="140">
        <v>36</v>
      </c>
      <c r="AB683" s="419" t="s">
        <v>2440</v>
      </c>
      <c r="AC683" s="419" t="s">
        <v>2451</v>
      </c>
      <c r="AD683" s="419" t="s">
        <v>2827</v>
      </c>
    </row>
    <row r="684" spans="1:30" s="140" customFormat="1" x14ac:dyDescent="0.25">
      <c r="A684" s="206" t="s">
        <v>1519</v>
      </c>
      <c r="B684" s="140" t="s">
        <v>130</v>
      </c>
      <c r="D684" s="140" t="s">
        <v>56</v>
      </c>
      <c r="E684" s="140" t="s">
        <v>73</v>
      </c>
      <c r="F684" s="140">
        <v>93</v>
      </c>
      <c r="G684" s="140">
        <v>88</v>
      </c>
      <c r="H684" s="140">
        <v>81</v>
      </c>
      <c r="I684" s="140">
        <v>88</v>
      </c>
      <c r="J684" s="140">
        <v>84</v>
      </c>
      <c r="K684" s="140">
        <v>82</v>
      </c>
      <c r="L684" s="140">
        <v>68.244878535235543</v>
      </c>
      <c r="M684" s="140">
        <v>84</v>
      </c>
      <c r="N684" s="140">
        <v>38</v>
      </c>
      <c r="O684" s="140" t="s">
        <v>1547</v>
      </c>
      <c r="Q684" s="140" t="s">
        <v>56</v>
      </c>
      <c r="R684" s="140" t="s">
        <v>73</v>
      </c>
      <c r="S684" s="140">
        <v>93</v>
      </c>
      <c r="T684" s="140">
        <v>88</v>
      </c>
      <c r="U684" s="140">
        <v>81</v>
      </c>
      <c r="V684" s="140">
        <v>88</v>
      </c>
      <c r="W684" s="140">
        <v>84</v>
      </c>
      <c r="X684" s="140">
        <v>82</v>
      </c>
      <c r="Y684" s="140">
        <v>68.244878535235543</v>
      </c>
      <c r="Z684" s="140">
        <v>84</v>
      </c>
      <c r="AA684" s="140">
        <v>38</v>
      </c>
      <c r="AB684" s="419" t="s">
        <v>2440</v>
      </c>
      <c r="AC684" s="419" t="s">
        <v>2451</v>
      </c>
      <c r="AD684" s="419" t="s">
        <v>2827</v>
      </c>
    </row>
    <row r="685" spans="1:30" s="140" customFormat="1" x14ac:dyDescent="0.25">
      <c r="A685" s="206" t="s">
        <v>1520</v>
      </c>
      <c r="B685" s="140" t="s">
        <v>2349</v>
      </c>
      <c r="O685" s="140" t="s">
        <v>2350</v>
      </c>
    </row>
    <row r="686" spans="1:30" s="140" customFormat="1" x14ac:dyDescent="0.25">
      <c r="A686" s="206" t="s">
        <v>2347</v>
      </c>
      <c r="B686" s="140" t="s">
        <v>2348</v>
      </c>
      <c r="O686" s="140" t="s">
        <v>2351</v>
      </c>
    </row>
    <row r="687" spans="1:30" x14ac:dyDescent="0.25">
      <c r="A687" s="206" t="s">
        <v>1559</v>
      </c>
      <c r="B687" t="s">
        <v>2342</v>
      </c>
      <c r="O687" t="s">
        <v>2352</v>
      </c>
    </row>
    <row r="688" spans="1:30" x14ac:dyDescent="0.25">
      <c r="A688" s="206" t="s">
        <v>2341</v>
      </c>
      <c r="B688" t="s">
        <v>2343</v>
      </c>
      <c r="O688" t="s">
        <v>2344</v>
      </c>
    </row>
    <row r="689" spans="1:17" x14ac:dyDescent="0.25">
      <c r="A689" s="206" t="s">
        <v>2284</v>
      </c>
      <c r="B689" t="s">
        <v>2339</v>
      </c>
      <c r="O689" t="s">
        <v>2340</v>
      </c>
    </row>
    <row r="690" spans="1:17" x14ac:dyDescent="0.25">
      <c r="A690" s="206" t="s">
        <v>2285</v>
      </c>
      <c r="B690" t="s">
        <v>134</v>
      </c>
      <c r="O690" t="s">
        <v>1027</v>
      </c>
    </row>
    <row r="691" spans="1:17" x14ac:dyDescent="0.25">
      <c r="A691" s="206" t="s">
        <v>2286</v>
      </c>
      <c r="B691" t="s">
        <v>91</v>
      </c>
      <c r="C691" s="140" t="s">
        <v>12</v>
      </c>
      <c r="D691" t="s">
        <v>2275</v>
      </c>
      <c r="O691" s="140" t="s">
        <v>1031</v>
      </c>
      <c r="P691" s="140" t="s">
        <v>12</v>
      </c>
      <c r="Q691" t="s">
        <v>2330</v>
      </c>
    </row>
    <row r="692" spans="1:17" x14ac:dyDescent="0.25">
      <c r="A692" s="206" t="s">
        <v>2287</v>
      </c>
      <c r="B692" t="s">
        <v>2273</v>
      </c>
      <c r="C692" s="140" t="s">
        <v>2274</v>
      </c>
      <c r="D692" t="s">
        <v>58</v>
      </c>
      <c r="O692" t="s">
        <v>2316</v>
      </c>
      <c r="P692" s="140" t="s">
        <v>2318</v>
      </c>
      <c r="Q692" t="s">
        <v>1029</v>
      </c>
    </row>
    <row r="693" spans="1:17" x14ac:dyDescent="0.25">
      <c r="A693" s="206" t="s">
        <v>2288</v>
      </c>
      <c r="B693" s="140" t="s">
        <v>2272</v>
      </c>
      <c r="O693" s="140" t="s">
        <v>2319</v>
      </c>
    </row>
    <row r="694" spans="1:17" x14ac:dyDescent="0.25">
      <c r="A694" s="206" t="s">
        <v>2290</v>
      </c>
      <c r="B694" t="s">
        <v>353</v>
      </c>
      <c r="C694" s="140" t="s">
        <v>353</v>
      </c>
      <c r="D694" t="s">
        <v>353</v>
      </c>
      <c r="O694" t="s">
        <v>1093</v>
      </c>
      <c r="P694" s="140" t="s">
        <v>1093</v>
      </c>
      <c r="Q694" s="140" t="s">
        <v>1093</v>
      </c>
    </row>
    <row r="695" spans="1:17" x14ac:dyDescent="0.25">
      <c r="A695" s="206" t="s">
        <v>2291</v>
      </c>
      <c r="B695" t="s">
        <v>2271</v>
      </c>
      <c r="C695" s="140" t="s">
        <v>2271</v>
      </c>
      <c r="D695" t="s">
        <v>2271</v>
      </c>
      <c r="O695" t="s">
        <v>1092</v>
      </c>
      <c r="P695" s="140" t="s">
        <v>1092</v>
      </c>
      <c r="Q695" s="140" t="s">
        <v>1092</v>
      </c>
    </row>
    <row r="696" spans="1:17" x14ac:dyDescent="0.25">
      <c r="A696" s="206" t="s">
        <v>2292</v>
      </c>
      <c r="B696" t="s">
        <v>380</v>
      </c>
      <c r="O696" t="s">
        <v>1040</v>
      </c>
    </row>
    <row r="697" spans="1:17" x14ac:dyDescent="0.25">
      <c r="A697" s="206" t="s">
        <v>2293</v>
      </c>
      <c r="B697" t="s">
        <v>1560</v>
      </c>
      <c r="C697" s="140" t="s">
        <v>1561</v>
      </c>
      <c r="D697" t="s">
        <v>2277</v>
      </c>
      <c r="O697" s="140" t="s">
        <v>2320</v>
      </c>
      <c r="P697" s="140" t="s">
        <v>2322</v>
      </c>
      <c r="Q697" t="s">
        <v>2321</v>
      </c>
    </row>
    <row r="698" spans="1:17" x14ac:dyDescent="0.25">
      <c r="A698" s="206" t="s">
        <v>2294</v>
      </c>
      <c r="B698" t="s">
        <v>56</v>
      </c>
      <c r="C698" s="140" t="s">
        <v>2276</v>
      </c>
      <c r="D698" t="s">
        <v>56</v>
      </c>
      <c r="O698" t="s">
        <v>56</v>
      </c>
      <c r="P698" s="140" t="s">
        <v>2338</v>
      </c>
      <c r="Q698" s="140" t="s">
        <v>56</v>
      </c>
    </row>
    <row r="699" spans="1:17" x14ac:dyDescent="0.25">
      <c r="A699" s="206" t="s">
        <v>2296</v>
      </c>
      <c r="B699" t="s">
        <v>353</v>
      </c>
      <c r="C699" s="140" t="s">
        <v>353</v>
      </c>
      <c r="D699" t="s">
        <v>353</v>
      </c>
      <c r="O699" s="140" t="s">
        <v>1093</v>
      </c>
      <c r="P699" s="140" t="s">
        <v>1093</v>
      </c>
      <c r="Q699" s="140" t="s">
        <v>1093</v>
      </c>
    </row>
    <row r="700" spans="1:17" x14ac:dyDescent="0.25">
      <c r="A700" s="206" t="s">
        <v>2297</v>
      </c>
      <c r="B700" t="s">
        <v>2271</v>
      </c>
      <c r="C700" s="140" t="s">
        <v>2271</v>
      </c>
      <c r="D700" t="s">
        <v>2271</v>
      </c>
      <c r="O700" s="140" t="s">
        <v>1092</v>
      </c>
      <c r="P700" s="140" t="s">
        <v>1092</v>
      </c>
      <c r="Q700" s="140" t="s">
        <v>1092</v>
      </c>
    </row>
    <row r="701" spans="1:17" x14ac:dyDescent="0.25">
      <c r="A701" s="206" t="s">
        <v>2298</v>
      </c>
      <c r="B701" t="s">
        <v>253</v>
      </c>
      <c r="O701" t="s">
        <v>1397</v>
      </c>
    </row>
    <row r="702" spans="1:17" x14ac:dyDescent="0.25">
      <c r="A702" s="206" t="s">
        <v>2299</v>
      </c>
      <c r="B702" t="s">
        <v>142</v>
      </c>
      <c r="C702" s="140" t="s">
        <v>2279</v>
      </c>
      <c r="D702" t="s">
        <v>240</v>
      </c>
      <c r="O702" s="140" t="s">
        <v>167</v>
      </c>
      <c r="P702" s="140" t="s">
        <v>168</v>
      </c>
      <c r="Q702" s="140" t="s">
        <v>1159</v>
      </c>
    </row>
    <row r="703" spans="1:17" x14ac:dyDescent="0.25">
      <c r="A703" s="206" t="s">
        <v>2300</v>
      </c>
      <c r="B703" t="s">
        <v>2278</v>
      </c>
      <c r="C703" s="140" t="s">
        <v>56</v>
      </c>
      <c r="D703" t="s">
        <v>56</v>
      </c>
      <c r="O703" s="140" t="s">
        <v>1123</v>
      </c>
      <c r="P703" s="140" t="s">
        <v>56</v>
      </c>
      <c r="Q703" t="s">
        <v>56</v>
      </c>
    </row>
    <row r="704" spans="1:17" x14ac:dyDescent="0.25">
      <c r="A704" s="206" t="s">
        <v>2302</v>
      </c>
      <c r="B704" t="s">
        <v>353</v>
      </c>
      <c r="C704" s="140" t="s">
        <v>353</v>
      </c>
      <c r="D704" t="s">
        <v>353</v>
      </c>
      <c r="O704" s="140" t="s">
        <v>1093</v>
      </c>
      <c r="P704" s="140" t="s">
        <v>1093</v>
      </c>
      <c r="Q704" s="140" t="s">
        <v>1093</v>
      </c>
    </row>
    <row r="705" spans="1:17" x14ac:dyDescent="0.25">
      <c r="A705" s="206" t="s">
        <v>2303</v>
      </c>
      <c r="B705" t="s">
        <v>2271</v>
      </c>
      <c r="C705" s="140" t="s">
        <v>2271</v>
      </c>
      <c r="D705" t="s">
        <v>2271</v>
      </c>
      <c r="O705" s="140" t="s">
        <v>1092</v>
      </c>
      <c r="P705" s="140" t="s">
        <v>1092</v>
      </c>
      <c r="Q705" s="140" t="s">
        <v>1092</v>
      </c>
    </row>
    <row r="706" spans="1:17" x14ac:dyDescent="0.25">
      <c r="A706" s="206" t="s">
        <v>2304</v>
      </c>
      <c r="B706" t="s">
        <v>1562</v>
      </c>
      <c r="O706" t="s">
        <v>1290</v>
      </c>
    </row>
    <row r="707" spans="1:17" x14ac:dyDescent="0.25">
      <c r="A707" s="206" t="s">
        <v>2305</v>
      </c>
      <c r="B707" t="s">
        <v>2280</v>
      </c>
      <c r="C707" s="140" t="s">
        <v>2281</v>
      </c>
      <c r="D707" t="s">
        <v>2283</v>
      </c>
      <c r="O707" t="s">
        <v>2324</v>
      </c>
      <c r="P707" s="140" t="s">
        <v>2326</v>
      </c>
      <c r="Q707" s="140" t="s">
        <v>2328</v>
      </c>
    </row>
    <row r="708" spans="1:17" x14ac:dyDescent="0.25">
      <c r="A708" s="206" t="s">
        <v>2306</v>
      </c>
      <c r="B708" t="s">
        <v>2323</v>
      </c>
      <c r="C708" s="140" t="s">
        <v>2282</v>
      </c>
      <c r="D708" t="s">
        <v>56</v>
      </c>
      <c r="O708" s="140" t="s">
        <v>2325</v>
      </c>
      <c r="P708" s="140" t="s">
        <v>2327</v>
      </c>
      <c r="Q708" t="s">
        <v>56</v>
      </c>
    </row>
    <row r="709" spans="1:17" x14ac:dyDescent="0.25">
      <c r="A709" s="206" t="s">
        <v>2308</v>
      </c>
      <c r="B709" t="s">
        <v>353</v>
      </c>
      <c r="C709" s="140" t="s">
        <v>353</v>
      </c>
      <c r="D709" t="s">
        <v>353</v>
      </c>
      <c r="O709" s="140" t="s">
        <v>1093</v>
      </c>
      <c r="P709" s="140" t="s">
        <v>1093</v>
      </c>
      <c r="Q709" s="140" t="s">
        <v>1093</v>
      </c>
    </row>
    <row r="710" spans="1:17" x14ac:dyDescent="0.25">
      <c r="A710" s="206" t="s">
        <v>2309</v>
      </c>
      <c r="B710" t="s">
        <v>2271</v>
      </c>
      <c r="C710" s="140" t="s">
        <v>2271</v>
      </c>
      <c r="D710" t="s">
        <v>2271</v>
      </c>
      <c r="O710" s="140" t="s">
        <v>1092</v>
      </c>
      <c r="P710" s="140" t="s">
        <v>1092</v>
      </c>
      <c r="Q710" s="140" t="s">
        <v>1092</v>
      </c>
    </row>
    <row r="711" spans="1:17" x14ac:dyDescent="0.25">
      <c r="A711" s="206" t="s">
        <v>2310</v>
      </c>
      <c r="B711" t="s">
        <v>1563</v>
      </c>
      <c r="O711" t="s">
        <v>2329</v>
      </c>
    </row>
    <row r="712" spans="1:17" x14ac:dyDescent="0.25">
      <c r="A712" s="206" t="s">
        <v>2311</v>
      </c>
      <c r="B712" t="s">
        <v>192</v>
      </c>
      <c r="C712" s="140" t="s">
        <v>65</v>
      </c>
      <c r="D712" t="s">
        <v>1309</v>
      </c>
      <c r="O712" s="140" t="s">
        <v>1292</v>
      </c>
      <c r="P712" s="140" t="s">
        <v>1490</v>
      </c>
      <c r="Q712" s="140" t="s">
        <v>1308</v>
      </c>
    </row>
    <row r="713" spans="1:17" x14ac:dyDescent="0.25">
      <c r="A713" s="206" t="s">
        <v>2312</v>
      </c>
      <c r="B713" t="s">
        <v>62</v>
      </c>
      <c r="C713" s="140" t="s">
        <v>58</v>
      </c>
      <c r="D713" t="s">
        <v>58</v>
      </c>
      <c r="O713" s="140" t="s">
        <v>1091</v>
      </c>
      <c r="P713" s="140" t="s">
        <v>1029</v>
      </c>
      <c r="Q713" s="140" t="s">
        <v>1029</v>
      </c>
    </row>
    <row r="714" spans="1:17" x14ac:dyDescent="0.25">
      <c r="A714" s="206" t="s">
        <v>2314</v>
      </c>
      <c r="B714" t="s">
        <v>353</v>
      </c>
      <c r="C714" s="140" t="s">
        <v>353</v>
      </c>
      <c r="D714" t="s">
        <v>353</v>
      </c>
      <c r="O714" s="140" t="s">
        <v>1093</v>
      </c>
      <c r="P714" s="140" t="s">
        <v>1093</v>
      </c>
      <c r="Q714" s="140" t="s">
        <v>1093</v>
      </c>
    </row>
    <row r="715" spans="1:17" x14ac:dyDescent="0.25">
      <c r="A715" s="206" t="s">
        <v>2315</v>
      </c>
      <c r="B715" t="s">
        <v>2271</v>
      </c>
      <c r="C715" s="140" t="s">
        <v>2271</v>
      </c>
      <c r="D715" t="s">
        <v>2271</v>
      </c>
      <c r="O715" s="140" t="s">
        <v>1092</v>
      </c>
      <c r="P715" s="140" t="s">
        <v>1092</v>
      </c>
      <c r="Q715" s="140" t="s">
        <v>1092</v>
      </c>
    </row>
  </sheetData>
  <sheetProtection selectLockedCells="1" selectUnlockedCells="1"/>
  <autoFilter ref="A3:AF715"/>
  <mergeCells count="2">
    <mergeCell ref="B2:N2"/>
    <mergeCell ref="O2:AA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6"/>
  <sheetViews>
    <sheetView zoomScale="70" zoomScaleNormal="70" workbookViewId="0">
      <pane ySplit="2" topLeftCell="A66" activePane="bottomLeft" state="frozen"/>
      <selection activeCell="U651" sqref="U651"/>
      <selection pane="bottomLeft" activeCell="U651" sqref="U651"/>
    </sheetView>
  </sheetViews>
  <sheetFormatPr defaultRowHeight="15" outlineLevelCol="1" x14ac:dyDescent="0.25"/>
  <cols>
    <col min="1" max="1" width="9.140625" style="140"/>
    <col min="2" max="2" width="25.85546875" style="272" customWidth="1"/>
    <col min="3" max="3" width="30.7109375" style="4" customWidth="1"/>
    <col min="4" max="4" width="72.140625" style="3" customWidth="1"/>
    <col min="5" max="5" width="35.28515625" style="3" customWidth="1"/>
    <col min="6" max="6" width="17.28515625" style="272" customWidth="1" outlineLevel="1"/>
    <col min="7" max="7" width="25.85546875" style="273" customWidth="1" outlineLevel="1"/>
    <col min="8" max="8" width="30.7109375" style="275" customWidth="1" outlineLevel="1"/>
    <col min="9" max="9" width="72.140625" customWidth="1"/>
    <col min="10" max="10" width="35.28515625" style="140" customWidth="1"/>
    <col min="11" max="11" width="17.28515625" customWidth="1"/>
  </cols>
  <sheetData>
    <row r="1" spans="1:11" s="140" customFormat="1" x14ac:dyDescent="0.25">
      <c r="A1" s="140" t="s">
        <v>2476</v>
      </c>
      <c r="B1" s="272" t="s">
        <v>2475</v>
      </c>
      <c r="C1" s="4"/>
      <c r="D1" s="3"/>
      <c r="E1" s="3"/>
      <c r="F1" s="272"/>
      <c r="G1" s="273" t="s">
        <v>2636</v>
      </c>
      <c r="H1" s="275"/>
    </row>
    <row r="2" spans="1:11" ht="30" x14ac:dyDescent="0.25">
      <c r="A2" s="342" t="s">
        <v>2477</v>
      </c>
      <c r="B2" s="272" t="s">
        <v>1564</v>
      </c>
      <c r="C2" s="4" t="s">
        <v>1565</v>
      </c>
      <c r="D2" s="3" t="s">
        <v>2446</v>
      </c>
      <c r="E2" s="272" t="s">
        <v>2448</v>
      </c>
      <c r="F2" s="272" t="s">
        <v>1802</v>
      </c>
      <c r="G2" s="4" t="s">
        <v>1803</v>
      </c>
      <c r="H2" s="272" t="s">
        <v>1804</v>
      </c>
      <c r="I2" s="3" t="s">
        <v>2447</v>
      </c>
      <c r="J2" s="272" t="s">
        <v>2449</v>
      </c>
      <c r="K2" s="272" t="s">
        <v>1805</v>
      </c>
    </row>
    <row r="3" spans="1:11" s="140" customFormat="1" x14ac:dyDescent="0.25">
      <c r="A3" s="342" t="s">
        <v>2478</v>
      </c>
      <c r="B3" s="272"/>
      <c r="C3" s="4"/>
      <c r="D3" s="3" t="s">
        <v>2632</v>
      </c>
      <c r="E3" s="3"/>
      <c r="F3" s="272"/>
      <c r="G3" s="4"/>
      <c r="H3" s="272"/>
      <c r="I3" s="3" t="s">
        <v>2637</v>
      </c>
      <c r="J3" s="3"/>
      <c r="K3" s="272"/>
    </row>
    <row r="4" spans="1:11" ht="30" x14ac:dyDescent="0.25">
      <c r="A4" s="342" t="s">
        <v>2479</v>
      </c>
      <c r="B4" s="272" t="s">
        <v>1566</v>
      </c>
      <c r="G4" s="272" t="s">
        <v>1806</v>
      </c>
      <c r="H4" s="272"/>
      <c r="I4" s="272"/>
      <c r="J4" s="272"/>
      <c r="K4" s="3"/>
    </row>
    <row r="5" spans="1:11" ht="75" x14ac:dyDescent="0.25">
      <c r="A5" s="342" t="s">
        <v>2480</v>
      </c>
      <c r="B5" s="272" t="s">
        <v>1567</v>
      </c>
      <c r="C5" s="4" t="s">
        <v>1568</v>
      </c>
      <c r="D5" s="272" t="s">
        <v>1588</v>
      </c>
      <c r="E5" s="272" t="s">
        <v>2451</v>
      </c>
      <c r="G5" s="272" t="s">
        <v>1807</v>
      </c>
      <c r="H5" s="272" t="s">
        <v>1808</v>
      </c>
      <c r="I5" s="272" t="s">
        <v>2839</v>
      </c>
      <c r="J5" s="272" t="s">
        <v>2451</v>
      </c>
      <c r="K5" s="272"/>
    </row>
    <row r="6" spans="1:11" ht="75" x14ac:dyDescent="0.25">
      <c r="A6" s="342" t="s">
        <v>2481</v>
      </c>
      <c r="C6" s="4" t="s">
        <v>1569</v>
      </c>
      <c r="D6" s="272" t="s">
        <v>1589</v>
      </c>
      <c r="E6" s="272" t="s">
        <v>2451</v>
      </c>
      <c r="G6" s="272"/>
      <c r="H6" s="272" t="s">
        <v>1809</v>
      </c>
      <c r="I6" s="272" t="s">
        <v>1946</v>
      </c>
      <c r="J6" s="272" t="s">
        <v>2451</v>
      </c>
      <c r="K6" s="272"/>
    </row>
    <row r="7" spans="1:11" ht="45" x14ac:dyDescent="0.25">
      <c r="A7" s="342" t="s">
        <v>2482</v>
      </c>
      <c r="C7" s="4" t="s">
        <v>1570</v>
      </c>
      <c r="D7" s="272" t="s">
        <v>1590</v>
      </c>
      <c r="E7" s="272" t="s">
        <v>2451</v>
      </c>
      <c r="G7" s="272"/>
      <c r="H7" s="272" t="s">
        <v>1810</v>
      </c>
      <c r="I7" s="272" t="s">
        <v>1945</v>
      </c>
      <c r="J7" s="272" t="s">
        <v>2451</v>
      </c>
      <c r="K7" s="272"/>
    </row>
    <row r="8" spans="1:11" ht="30" x14ac:dyDescent="0.25">
      <c r="A8" s="342" t="s">
        <v>2483</v>
      </c>
      <c r="C8" s="4" t="s">
        <v>1571</v>
      </c>
      <c r="D8" s="3" t="s">
        <v>1591</v>
      </c>
      <c r="E8" s="272" t="s">
        <v>2469</v>
      </c>
      <c r="G8" s="272"/>
      <c r="H8" s="272" t="s">
        <v>1811</v>
      </c>
      <c r="I8" s="272" t="s">
        <v>1947</v>
      </c>
      <c r="J8" s="272" t="s">
        <v>2634</v>
      </c>
      <c r="K8" s="3"/>
    </row>
    <row r="9" spans="1:11" ht="30" x14ac:dyDescent="0.25">
      <c r="A9" s="342" t="s">
        <v>2484</v>
      </c>
      <c r="C9" s="4" t="s">
        <v>1572</v>
      </c>
      <c r="D9" s="3" t="s">
        <v>1592</v>
      </c>
      <c r="E9" s="3" t="s">
        <v>2451</v>
      </c>
      <c r="G9" s="272"/>
      <c r="H9" s="272" t="s">
        <v>1812</v>
      </c>
      <c r="I9" s="272" t="s">
        <v>1948</v>
      </c>
      <c r="J9" s="272" t="s">
        <v>2451</v>
      </c>
      <c r="K9" s="3"/>
    </row>
    <row r="10" spans="1:11" ht="45" x14ac:dyDescent="0.25">
      <c r="A10" s="342" t="s">
        <v>2485</v>
      </c>
      <c r="C10" s="4" t="s">
        <v>1573</v>
      </c>
      <c r="D10" s="272" t="s">
        <v>1593</v>
      </c>
      <c r="E10" s="272" t="s">
        <v>2451</v>
      </c>
      <c r="G10" s="272"/>
      <c r="H10" s="272" t="s">
        <v>1813</v>
      </c>
      <c r="I10" s="272" t="s">
        <v>1949</v>
      </c>
      <c r="J10" s="272" t="s">
        <v>2451</v>
      </c>
      <c r="K10" s="272"/>
    </row>
    <row r="11" spans="1:11" x14ac:dyDescent="0.25">
      <c r="A11" s="342" t="s">
        <v>2486</v>
      </c>
      <c r="C11" s="4" t="s">
        <v>1574</v>
      </c>
      <c r="D11" s="3" t="s">
        <v>1594</v>
      </c>
      <c r="E11" s="3" t="s">
        <v>2452</v>
      </c>
      <c r="G11" s="272"/>
      <c r="H11" s="272" t="s">
        <v>1814</v>
      </c>
      <c r="I11" s="272" t="s">
        <v>1950</v>
      </c>
      <c r="J11" s="272" t="str">
        <f>"Вкладка "&amp;LEFT(E11,SEARCH(CHAR(34),E11,2))</f>
        <v>Вкладка "People"</v>
      </c>
      <c r="K11" s="3"/>
    </row>
    <row r="12" spans="1:11" ht="30" x14ac:dyDescent="0.25">
      <c r="A12" s="342" t="s">
        <v>2487</v>
      </c>
      <c r="C12" s="4" t="s">
        <v>1575</v>
      </c>
      <c r="D12" s="3" t="s">
        <v>1595</v>
      </c>
      <c r="E12" s="3" t="s">
        <v>2452</v>
      </c>
      <c r="G12" s="272"/>
      <c r="H12" s="272" t="s">
        <v>1815</v>
      </c>
      <c r="I12" s="272" t="s">
        <v>1951</v>
      </c>
      <c r="J12" s="272" t="str">
        <f t="shared" ref="J12:J13" si="0">"Вкладка "&amp;LEFT(E12,SEARCH(CHAR(34),E12,2))</f>
        <v>Вкладка "People"</v>
      </c>
      <c r="K12" s="3"/>
    </row>
    <row r="13" spans="1:11" ht="30" x14ac:dyDescent="0.25">
      <c r="A13" s="342" t="s">
        <v>2488</v>
      </c>
      <c r="C13" s="4" t="s">
        <v>1576</v>
      </c>
      <c r="D13" s="3" t="s">
        <v>1596</v>
      </c>
      <c r="E13" s="3" t="s">
        <v>2453</v>
      </c>
      <c r="G13" s="272"/>
      <c r="H13" s="272" t="s">
        <v>1816</v>
      </c>
      <c r="I13" s="272" t="s">
        <v>1952</v>
      </c>
      <c r="J13" s="272" t="str">
        <f t="shared" si="0"/>
        <v>Вкладка "Governance and Ethics"</v>
      </c>
      <c r="K13" s="3"/>
    </row>
    <row r="14" spans="1:11" ht="60" x14ac:dyDescent="0.25">
      <c r="A14" s="342" t="s">
        <v>2489</v>
      </c>
      <c r="C14" s="4" t="s">
        <v>1577</v>
      </c>
      <c r="D14" s="3" t="s">
        <v>1597</v>
      </c>
      <c r="E14" s="3" t="s">
        <v>2451</v>
      </c>
      <c r="G14" s="272"/>
      <c r="H14" s="272" t="s">
        <v>1817</v>
      </c>
      <c r="I14" s="272" t="s">
        <v>1953</v>
      </c>
      <c r="J14" s="272" t="s">
        <v>2451</v>
      </c>
      <c r="K14" s="3"/>
    </row>
    <row r="15" spans="1:11" ht="45" x14ac:dyDescent="0.25">
      <c r="A15" s="342" t="s">
        <v>2490</v>
      </c>
      <c r="C15" s="4" t="s">
        <v>1578</v>
      </c>
      <c r="D15" s="3" t="s">
        <v>1598</v>
      </c>
      <c r="E15" s="3" t="s">
        <v>2453</v>
      </c>
      <c r="G15" s="272"/>
      <c r="H15" s="272" t="s">
        <v>1818</v>
      </c>
      <c r="I15" s="272" t="s">
        <v>1954</v>
      </c>
      <c r="J15" s="272" t="str">
        <f>"Вкладка "&amp;LEFT(E15,SEARCH(CHAR(34),E15,2))</f>
        <v>Вкладка "Governance and Ethics"</v>
      </c>
      <c r="K15" s="3"/>
    </row>
    <row r="16" spans="1:11" ht="75" x14ac:dyDescent="0.25">
      <c r="A16" s="342" t="s">
        <v>2491</v>
      </c>
      <c r="C16" s="4" t="s">
        <v>1579</v>
      </c>
      <c r="D16" s="272" t="s">
        <v>1599</v>
      </c>
      <c r="E16" s="272" t="s">
        <v>2451</v>
      </c>
      <c r="G16" s="272"/>
      <c r="H16" s="272" t="s">
        <v>1819</v>
      </c>
      <c r="I16" s="272" t="s">
        <v>2840</v>
      </c>
      <c r="J16" s="272" t="s">
        <v>2451</v>
      </c>
      <c r="K16" s="272"/>
    </row>
    <row r="17" spans="1:11" ht="30" x14ac:dyDescent="0.25">
      <c r="A17" s="342" t="s">
        <v>2492</v>
      </c>
      <c r="C17" s="4" t="s">
        <v>1580</v>
      </c>
      <c r="D17" s="3" t="s">
        <v>1598</v>
      </c>
      <c r="E17" s="3" t="s">
        <v>2451</v>
      </c>
      <c r="G17" s="272"/>
      <c r="H17" s="272" t="s">
        <v>1820</v>
      </c>
      <c r="I17" s="272" t="s">
        <v>1954</v>
      </c>
      <c r="J17" s="272" t="s">
        <v>2451</v>
      </c>
      <c r="K17" s="3"/>
    </row>
    <row r="18" spans="1:11" ht="60" x14ac:dyDescent="0.25">
      <c r="A18" s="342" t="s">
        <v>2493</v>
      </c>
      <c r="C18" s="4" t="s">
        <v>1581</v>
      </c>
      <c r="D18" s="3" t="s">
        <v>1600</v>
      </c>
      <c r="E18" s="3" t="s">
        <v>2451</v>
      </c>
      <c r="G18" s="272"/>
      <c r="H18" s="272" t="s">
        <v>1821</v>
      </c>
      <c r="I18" s="272" t="s">
        <v>1955</v>
      </c>
      <c r="J18" s="272" t="s">
        <v>2451</v>
      </c>
      <c r="K18" s="3"/>
    </row>
    <row r="19" spans="1:11" ht="30" x14ac:dyDescent="0.25">
      <c r="A19" s="342" t="s">
        <v>2494</v>
      </c>
      <c r="C19" s="4" t="s">
        <v>1582</v>
      </c>
      <c r="D19" s="272" t="s">
        <v>1601</v>
      </c>
      <c r="E19" s="3" t="s">
        <v>2453</v>
      </c>
      <c r="G19" s="272"/>
      <c r="H19" s="272" t="s">
        <v>1822</v>
      </c>
      <c r="I19" s="272" t="s">
        <v>1956</v>
      </c>
      <c r="J19" s="272" t="str">
        <f t="shared" ref="J19:J22" si="1">"Вкладка "&amp;LEFT(E19,SEARCH(CHAR(34),E19,2))</f>
        <v>Вкладка "Governance and Ethics"</v>
      </c>
      <c r="K19" s="272"/>
    </row>
    <row r="20" spans="1:11" ht="90" x14ac:dyDescent="0.25">
      <c r="A20" s="342" t="s">
        <v>2495</v>
      </c>
      <c r="C20" s="4" t="s">
        <v>1583</v>
      </c>
      <c r="D20" s="272" t="s">
        <v>1602</v>
      </c>
      <c r="E20" s="3" t="s">
        <v>2452</v>
      </c>
      <c r="G20" s="272"/>
      <c r="H20" s="272" t="s">
        <v>1823</v>
      </c>
      <c r="I20" s="272" t="s">
        <v>2841</v>
      </c>
      <c r="J20" s="272" t="str">
        <f t="shared" si="1"/>
        <v>Вкладка "People"</v>
      </c>
      <c r="K20" s="272"/>
    </row>
    <row r="21" spans="1:11" s="140" customFormat="1" x14ac:dyDescent="0.25">
      <c r="A21" s="342" t="s">
        <v>2496</v>
      </c>
      <c r="B21" s="272"/>
      <c r="C21" s="4"/>
      <c r="D21" s="272"/>
      <c r="E21" s="3" t="s">
        <v>2458</v>
      </c>
      <c r="F21" s="272"/>
      <c r="G21" s="272"/>
      <c r="H21" s="272"/>
      <c r="I21" s="272"/>
      <c r="J21" s="272" t="str">
        <f t="shared" si="1"/>
        <v>Вкладка "Communities"</v>
      </c>
      <c r="K21" s="272"/>
    </row>
    <row r="22" spans="1:11" ht="45" x14ac:dyDescent="0.25">
      <c r="A22" s="342" t="s">
        <v>2497</v>
      </c>
      <c r="C22" s="4" t="s">
        <v>1584</v>
      </c>
      <c r="D22" s="3" t="s">
        <v>1603</v>
      </c>
      <c r="E22" s="3" t="s">
        <v>2453</v>
      </c>
      <c r="G22" s="272"/>
      <c r="H22" s="272" t="s">
        <v>1824</v>
      </c>
      <c r="I22" s="272" t="s">
        <v>2842</v>
      </c>
      <c r="J22" s="272" t="str">
        <f t="shared" si="1"/>
        <v>Вкладка "Governance and Ethics"</v>
      </c>
      <c r="K22" s="3"/>
    </row>
    <row r="23" spans="1:11" ht="45" x14ac:dyDescent="0.25">
      <c r="A23" s="342" t="s">
        <v>2498</v>
      </c>
      <c r="C23" s="4" t="s">
        <v>1585</v>
      </c>
      <c r="D23" s="272" t="s">
        <v>1604</v>
      </c>
      <c r="E23" s="272" t="s">
        <v>2451</v>
      </c>
      <c r="G23" s="272"/>
      <c r="H23" s="272" t="s">
        <v>1825</v>
      </c>
      <c r="I23" s="272" t="s">
        <v>1957</v>
      </c>
      <c r="J23" s="272" t="s">
        <v>2451</v>
      </c>
      <c r="K23" s="272"/>
    </row>
    <row r="24" spans="1:11" x14ac:dyDescent="0.25">
      <c r="A24" s="342" t="s">
        <v>2499</v>
      </c>
      <c r="C24" s="4" t="s">
        <v>1586</v>
      </c>
      <c r="D24" s="3" t="s">
        <v>1605</v>
      </c>
      <c r="E24" s="3" t="s">
        <v>2451</v>
      </c>
      <c r="G24" s="272"/>
      <c r="H24" s="272" t="s">
        <v>1826</v>
      </c>
      <c r="I24" s="272" t="s">
        <v>1958</v>
      </c>
      <c r="J24" s="272" t="s">
        <v>2451</v>
      </c>
      <c r="K24" s="3"/>
    </row>
    <row r="25" spans="1:11" ht="30" x14ac:dyDescent="0.25">
      <c r="A25" s="342" t="s">
        <v>2500</v>
      </c>
      <c r="C25" s="4" t="s">
        <v>1587</v>
      </c>
      <c r="D25" s="3" t="s">
        <v>1605</v>
      </c>
      <c r="E25" s="3" t="s">
        <v>2451</v>
      </c>
      <c r="G25" s="272"/>
      <c r="H25" s="272" t="s">
        <v>1827</v>
      </c>
      <c r="I25" s="272" t="s">
        <v>1958</v>
      </c>
      <c r="J25" s="272" t="s">
        <v>2451</v>
      </c>
      <c r="K25" s="3"/>
    </row>
    <row r="26" spans="1:11" ht="120" x14ac:dyDescent="0.25">
      <c r="A26" s="342" t="s">
        <v>2501</v>
      </c>
      <c r="C26" s="4" t="s">
        <v>1606</v>
      </c>
      <c r="D26" s="272" t="s">
        <v>1616</v>
      </c>
      <c r="E26" s="3" t="s">
        <v>2453</v>
      </c>
      <c r="G26" s="272"/>
      <c r="H26" s="272" t="s">
        <v>1828</v>
      </c>
      <c r="I26" s="272" t="s">
        <v>2843</v>
      </c>
      <c r="J26" s="272" t="str">
        <f>"Вкладка "&amp;LEFT(E26,SEARCH(CHAR(34),E26,2))</f>
        <v>Вкладка "Governance and Ethics"</v>
      </c>
      <c r="K26" s="272"/>
    </row>
    <row r="27" spans="1:11" ht="30" x14ac:dyDescent="0.25">
      <c r="A27" s="342" t="s">
        <v>2502</v>
      </c>
      <c r="C27" s="4" t="s">
        <v>1607</v>
      </c>
      <c r="D27" s="3" t="s">
        <v>1617</v>
      </c>
      <c r="E27" s="3" t="s">
        <v>2451</v>
      </c>
      <c r="G27" s="272"/>
      <c r="H27" s="272" t="s">
        <v>1829</v>
      </c>
      <c r="I27" s="272" t="s">
        <v>1959</v>
      </c>
      <c r="J27" s="272" t="s">
        <v>2451</v>
      </c>
      <c r="K27" s="3"/>
    </row>
    <row r="28" spans="1:11" ht="30" x14ac:dyDescent="0.25">
      <c r="A28" s="342" t="s">
        <v>2503</v>
      </c>
      <c r="C28" s="4" t="s">
        <v>1608</v>
      </c>
      <c r="D28" s="3" t="s">
        <v>1618</v>
      </c>
      <c r="E28" s="3" t="s">
        <v>2451</v>
      </c>
      <c r="G28" s="272"/>
      <c r="H28" s="272" t="s">
        <v>1830</v>
      </c>
      <c r="I28" s="272" t="s">
        <v>1960</v>
      </c>
      <c r="J28" s="272" t="s">
        <v>2451</v>
      </c>
      <c r="K28" s="3"/>
    </row>
    <row r="29" spans="1:11" ht="60" x14ac:dyDescent="0.25">
      <c r="A29" s="342" t="s">
        <v>2504</v>
      </c>
      <c r="C29" s="4" t="s">
        <v>1609</v>
      </c>
      <c r="D29" s="272" t="s">
        <v>1619</v>
      </c>
      <c r="E29" s="272" t="s">
        <v>2451</v>
      </c>
      <c r="G29" s="272"/>
      <c r="H29" s="272" t="s">
        <v>1831</v>
      </c>
      <c r="I29" s="272" t="s">
        <v>1961</v>
      </c>
      <c r="J29" s="272" t="s">
        <v>2451</v>
      </c>
      <c r="K29" s="272"/>
    </row>
    <row r="30" spans="1:11" ht="30" x14ac:dyDescent="0.25">
      <c r="A30" s="342" t="s">
        <v>2505</v>
      </c>
      <c r="C30" s="4" t="s">
        <v>1610</v>
      </c>
      <c r="D30" s="272" t="s">
        <v>1620</v>
      </c>
      <c r="E30" s="272" t="s">
        <v>2454</v>
      </c>
      <c r="G30" s="272"/>
      <c r="H30" s="272" t="s">
        <v>1832</v>
      </c>
      <c r="I30" s="272" t="s">
        <v>1962</v>
      </c>
      <c r="J30" s="272" t="str">
        <f t="shared" ref="J30:J33" si="2">"Вкладка "&amp;LEFT(E30,SEARCH(CHAR(34),E30,2))</f>
        <v>Вкладка "Environment"</v>
      </c>
      <c r="K30" s="272"/>
    </row>
    <row r="31" spans="1:11" ht="75" x14ac:dyDescent="0.25">
      <c r="A31" s="342" t="s">
        <v>2506</v>
      </c>
      <c r="C31" s="4" t="s">
        <v>1611</v>
      </c>
      <c r="D31" s="272" t="s">
        <v>1621</v>
      </c>
      <c r="E31" s="3" t="s">
        <v>2452</v>
      </c>
      <c r="G31" s="272"/>
      <c r="H31" s="272" t="s">
        <v>1833</v>
      </c>
      <c r="I31" s="272" t="s">
        <v>1965</v>
      </c>
      <c r="J31" s="272" t="str">
        <f t="shared" si="2"/>
        <v>Вкладка "People"</v>
      </c>
      <c r="K31" s="272"/>
    </row>
    <row r="32" spans="1:11" s="140" customFormat="1" x14ac:dyDescent="0.25">
      <c r="A32" s="342" t="s">
        <v>2507</v>
      </c>
      <c r="B32" s="272"/>
      <c r="C32" s="4"/>
      <c r="D32" s="272"/>
      <c r="E32" s="3" t="s">
        <v>2458</v>
      </c>
      <c r="F32" s="272"/>
      <c r="G32" s="272"/>
      <c r="H32" s="272"/>
      <c r="I32" s="272"/>
      <c r="J32" s="272" t="str">
        <f t="shared" si="2"/>
        <v>Вкладка "Communities"</v>
      </c>
      <c r="K32" s="272"/>
    </row>
    <row r="33" spans="1:11" ht="60" x14ac:dyDescent="0.25">
      <c r="A33" s="342" t="s">
        <v>2508</v>
      </c>
      <c r="C33" s="4" t="s">
        <v>1612</v>
      </c>
      <c r="D33" s="272" t="s">
        <v>1622</v>
      </c>
      <c r="E33" s="3" t="s">
        <v>2453</v>
      </c>
      <c r="G33" s="272"/>
      <c r="H33" s="272" t="s">
        <v>1834</v>
      </c>
      <c r="I33" s="272" t="s">
        <v>1963</v>
      </c>
      <c r="J33" s="272" t="str">
        <f t="shared" si="2"/>
        <v>Вкладка "Governance and Ethics"</v>
      </c>
      <c r="K33" s="272"/>
    </row>
    <row r="34" spans="1:11" ht="60" x14ac:dyDescent="0.25">
      <c r="A34" s="342" t="s">
        <v>2509</v>
      </c>
      <c r="C34" s="4" t="s">
        <v>1613</v>
      </c>
      <c r="D34" s="272" t="s">
        <v>1623</v>
      </c>
      <c r="E34" s="272" t="s">
        <v>2451</v>
      </c>
      <c r="G34" s="272"/>
      <c r="H34" s="272" t="s">
        <v>1835</v>
      </c>
      <c r="I34" s="272" t="s">
        <v>1964</v>
      </c>
      <c r="J34" s="272" t="s">
        <v>2451</v>
      </c>
      <c r="K34" s="272"/>
    </row>
    <row r="35" spans="1:11" ht="75" x14ac:dyDescent="0.25">
      <c r="A35" s="342" t="s">
        <v>2510</v>
      </c>
      <c r="C35" s="4" t="s">
        <v>1614</v>
      </c>
      <c r="D35" s="272" t="s">
        <v>1624</v>
      </c>
      <c r="E35" s="3" t="s">
        <v>2452</v>
      </c>
      <c r="G35" s="272"/>
      <c r="H35" s="272" t="s">
        <v>1836</v>
      </c>
      <c r="I35" s="272" t="s">
        <v>1965</v>
      </c>
      <c r="J35" s="272" t="str">
        <f t="shared" ref="J35:J37" si="3">"Вкладка "&amp;LEFT(E35,SEARCH(CHAR(34),E35,2))</f>
        <v>Вкладка "People"</v>
      </c>
      <c r="K35" s="272"/>
    </row>
    <row r="36" spans="1:11" s="140" customFormat="1" x14ac:dyDescent="0.25">
      <c r="A36" s="342" t="s">
        <v>2511</v>
      </c>
      <c r="B36" s="272"/>
      <c r="C36" s="4"/>
      <c r="D36" s="272"/>
      <c r="E36" s="3" t="s">
        <v>2458</v>
      </c>
      <c r="F36" s="272"/>
      <c r="G36" s="272"/>
      <c r="H36" s="272"/>
      <c r="I36" s="272"/>
      <c r="J36" s="272" t="str">
        <f t="shared" si="3"/>
        <v>Вкладка "Communities"</v>
      </c>
      <c r="K36" s="272"/>
    </row>
    <row r="37" spans="1:11" ht="30" x14ac:dyDescent="0.25">
      <c r="A37" s="342" t="s">
        <v>2512</v>
      </c>
      <c r="C37" s="4" t="s">
        <v>1615</v>
      </c>
      <c r="D37" s="3" t="s">
        <v>1625</v>
      </c>
      <c r="E37" s="3" t="s">
        <v>2452</v>
      </c>
      <c r="G37" s="272"/>
      <c r="H37" s="272" t="s">
        <v>1837</v>
      </c>
      <c r="I37" s="272" t="s">
        <v>1966</v>
      </c>
      <c r="J37" s="272" t="str">
        <f t="shared" si="3"/>
        <v>Вкладка "People"</v>
      </c>
      <c r="K37" s="3"/>
    </row>
    <row r="38" spans="1:11" ht="30" x14ac:dyDescent="0.25">
      <c r="A38" s="342" t="s">
        <v>2513</v>
      </c>
      <c r="B38" s="272" t="s">
        <v>1626</v>
      </c>
      <c r="C38" s="4" t="s">
        <v>1627</v>
      </c>
      <c r="D38" s="3" t="s">
        <v>1629</v>
      </c>
      <c r="E38" s="3" t="s">
        <v>2451</v>
      </c>
      <c r="G38" s="272" t="s">
        <v>1838</v>
      </c>
      <c r="H38" s="272" t="s">
        <v>1839</v>
      </c>
      <c r="I38" s="272" t="s">
        <v>1967</v>
      </c>
      <c r="J38" s="272" t="s">
        <v>2451</v>
      </c>
      <c r="K38" s="3"/>
    </row>
    <row r="39" spans="1:11" ht="30" x14ac:dyDescent="0.25">
      <c r="A39" s="342" t="s">
        <v>2514</v>
      </c>
      <c r="C39" s="4" t="s">
        <v>1628</v>
      </c>
      <c r="D39" s="3" t="s">
        <v>1629</v>
      </c>
      <c r="E39" s="3" t="s">
        <v>2468</v>
      </c>
      <c r="G39" s="272"/>
      <c r="H39" s="272" t="s">
        <v>1840</v>
      </c>
      <c r="I39" s="272" t="s">
        <v>1967</v>
      </c>
      <c r="J39" s="272" t="str">
        <f>"Вкладка "&amp;LEFT(E39,SEARCH(CHAR(34),E39,2))</f>
        <v>Вкладка "KPIs"</v>
      </c>
      <c r="K39" s="3"/>
    </row>
    <row r="40" spans="1:11" ht="90" x14ac:dyDescent="0.25">
      <c r="A40" s="342" t="s">
        <v>2515</v>
      </c>
      <c r="B40" s="272" t="s">
        <v>1630</v>
      </c>
      <c r="C40" s="4" t="s">
        <v>1631</v>
      </c>
      <c r="D40" s="272" t="s">
        <v>2844</v>
      </c>
      <c r="E40" s="272" t="s">
        <v>2451</v>
      </c>
      <c r="G40" s="272" t="s">
        <v>1841</v>
      </c>
      <c r="H40" s="274" t="s">
        <v>1851</v>
      </c>
      <c r="I40" s="272" t="s">
        <v>2845</v>
      </c>
      <c r="J40" s="272" t="s">
        <v>2451</v>
      </c>
      <c r="K40" s="272"/>
    </row>
    <row r="41" spans="1:11" ht="45" x14ac:dyDescent="0.25">
      <c r="A41" s="342" t="s">
        <v>2516</v>
      </c>
      <c r="C41" s="4" t="s">
        <v>1632</v>
      </c>
      <c r="D41" s="3" t="s">
        <v>1969</v>
      </c>
      <c r="E41" s="3" t="s">
        <v>2466</v>
      </c>
      <c r="G41" s="272"/>
      <c r="H41" s="272" t="s">
        <v>1842</v>
      </c>
      <c r="I41" s="272" t="s">
        <v>1968</v>
      </c>
      <c r="J41" s="272" t="str">
        <f>"Вкладка "&amp;LEFT(E41,SEARCH(CHAR(34),E41,2))</f>
        <v>Вкладка "Economic"</v>
      </c>
      <c r="K41" s="3"/>
    </row>
    <row r="42" spans="1:11" ht="75" x14ac:dyDescent="0.25">
      <c r="A42" s="342" t="s">
        <v>2517</v>
      </c>
      <c r="C42" s="4" t="s">
        <v>1633</v>
      </c>
      <c r="D42" s="3" t="s">
        <v>1636</v>
      </c>
      <c r="E42" s="3" t="s">
        <v>2451</v>
      </c>
      <c r="G42" s="272"/>
      <c r="H42" s="272" t="s">
        <v>1843</v>
      </c>
      <c r="I42" s="272" t="s">
        <v>1970</v>
      </c>
      <c r="J42" s="272" t="s">
        <v>2451</v>
      </c>
      <c r="K42" s="3"/>
    </row>
    <row r="43" spans="1:11" ht="45" x14ac:dyDescent="0.25">
      <c r="A43" s="342" t="s">
        <v>2518</v>
      </c>
      <c r="C43" s="4" t="s">
        <v>1634</v>
      </c>
      <c r="D43" s="3" t="s">
        <v>1637</v>
      </c>
      <c r="E43" s="3" t="s">
        <v>2466</v>
      </c>
      <c r="G43" s="272"/>
      <c r="H43" s="272" t="s">
        <v>1844</v>
      </c>
      <c r="I43" s="272" t="s">
        <v>1971</v>
      </c>
      <c r="J43" s="272" t="str">
        <f>"Вкладка "&amp;LEFT(E43,SEARCH(CHAR(34),E43,2))</f>
        <v>Вкладка "Economic"</v>
      </c>
      <c r="K43" s="3"/>
    </row>
    <row r="44" spans="1:11" ht="30" x14ac:dyDescent="0.25">
      <c r="A44" s="342" t="s">
        <v>2519</v>
      </c>
      <c r="C44" s="4" t="s">
        <v>1635</v>
      </c>
      <c r="D44" s="3" t="s">
        <v>1638</v>
      </c>
      <c r="E44" s="3" t="s">
        <v>2451</v>
      </c>
      <c r="G44" s="272"/>
      <c r="H44" s="272" t="s">
        <v>1845</v>
      </c>
      <c r="I44" s="272" t="s">
        <v>1972</v>
      </c>
      <c r="J44" s="272" t="s">
        <v>2451</v>
      </c>
      <c r="K44" s="3"/>
    </row>
    <row r="45" spans="1:11" ht="45" x14ac:dyDescent="0.25">
      <c r="A45" s="342" t="s">
        <v>2520</v>
      </c>
      <c r="B45" s="272" t="s">
        <v>1639</v>
      </c>
      <c r="C45" s="4" t="s">
        <v>1631</v>
      </c>
      <c r="D45" s="3" t="s">
        <v>1637</v>
      </c>
      <c r="E45" s="3" t="s">
        <v>2451</v>
      </c>
      <c r="G45" s="272" t="s">
        <v>1846</v>
      </c>
      <c r="H45" s="272" t="s">
        <v>1851</v>
      </c>
      <c r="I45" s="272" t="s">
        <v>1971</v>
      </c>
      <c r="J45" s="272" t="s">
        <v>2451</v>
      </c>
      <c r="K45" s="3"/>
    </row>
    <row r="46" spans="1:11" ht="105" x14ac:dyDescent="0.25">
      <c r="A46" s="342" t="s">
        <v>2521</v>
      </c>
      <c r="C46" s="4" t="s">
        <v>1640</v>
      </c>
      <c r="D46" s="272" t="s">
        <v>1642</v>
      </c>
      <c r="E46" s="3" t="s">
        <v>2452</v>
      </c>
      <c r="G46" s="272"/>
      <c r="H46" s="272" t="s">
        <v>1847</v>
      </c>
      <c r="I46" s="272" t="s">
        <v>1974</v>
      </c>
      <c r="J46" s="272" t="str">
        <f>"Вкладка "&amp;LEFT(E46,SEARCH(CHAR(34),E46,2))</f>
        <v>Вкладка "People"</v>
      </c>
      <c r="K46" s="272"/>
    </row>
    <row r="47" spans="1:11" ht="60" x14ac:dyDescent="0.25">
      <c r="A47" s="342" t="s">
        <v>2522</v>
      </c>
      <c r="C47" s="4" t="s">
        <v>1641</v>
      </c>
      <c r="D47" s="272" t="s">
        <v>1643</v>
      </c>
      <c r="E47" s="3" t="s">
        <v>2451</v>
      </c>
      <c r="G47" s="272"/>
      <c r="H47" s="272" t="s">
        <v>1848</v>
      </c>
      <c r="I47" s="272" t="s">
        <v>1973</v>
      </c>
      <c r="J47" s="272" t="s">
        <v>2451</v>
      </c>
      <c r="K47" s="272"/>
    </row>
    <row r="48" spans="1:11" ht="60" x14ac:dyDescent="0.25">
      <c r="A48" s="342" t="s">
        <v>2523</v>
      </c>
      <c r="B48" s="272" t="s">
        <v>1644</v>
      </c>
      <c r="C48" s="4" t="s">
        <v>1631</v>
      </c>
      <c r="D48" s="3" t="s">
        <v>1646</v>
      </c>
      <c r="E48" s="3" t="s">
        <v>2451</v>
      </c>
      <c r="G48" s="272" t="s">
        <v>1849</v>
      </c>
      <c r="H48" s="272" t="s">
        <v>1851</v>
      </c>
      <c r="I48" s="272" t="s">
        <v>1975</v>
      </c>
      <c r="J48" s="272" t="s">
        <v>2451</v>
      </c>
      <c r="K48" s="3"/>
    </row>
    <row r="49" spans="1:11" ht="45" x14ac:dyDescent="0.25">
      <c r="A49" s="342" t="s">
        <v>2524</v>
      </c>
      <c r="C49" s="4" t="s">
        <v>1645</v>
      </c>
      <c r="D49" s="3" t="s">
        <v>1646</v>
      </c>
      <c r="E49" s="3" t="s">
        <v>2458</v>
      </c>
      <c r="G49" s="272"/>
      <c r="H49" s="272" t="s">
        <v>1850</v>
      </c>
      <c r="I49" s="272" t="s">
        <v>1975</v>
      </c>
      <c r="J49" s="272" t="str">
        <f>"Вкладка "&amp;LEFT(E49,SEARCH(CHAR(34),E49,2))</f>
        <v>Вкладка "Communities"</v>
      </c>
      <c r="K49" s="3"/>
    </row>
    <row r="50" spans="1:11" ht="45" x14ac:dyDescent="0.25">
      <c r="A50" s="342" t="s">
        <v>2525</v>
      </c>
      <c r="B50" s="272" t="s">
        <v>1647</v>
      </c>
      <c r="C50" s="4" t="s">
        <v>1631</v>
      </c>
      <c r="D50" s="3" t="s">
        <v>1649</v>
      </c>
      <c r="E50" s="3" t="s">
        <v>2451</v>
      </c>
      <c r="G50" s="272" t="s">
        <v>1858</v>
      </c>
      <c r="H50" s="272" t="s">
        <v>1851</v>
      </c>
      <c r="I50" s="272" t="s">
        <v>1976</v>
      </c>
      <c r="J50" s="272" t="s">
        <v>2451</v>
      </c>
      <c r="K50" s="3"/>
    </row>
    <row r="51" spans="1:11" ht="45" x14ac:dyDescent="0.25">
      <c r="A51" s="342" t="s">
        <v>2526</v>
      </c>
      <c r="C51" s="4" t="s">
        <v>1648</v>
      </c>
      <c r="D51" s="3" t="s">
        <v>1650</v>
      </c>
      <c r="E51" s="3" t="s">
        <v>2466</v>
      </c>
      <c r="G51" s="272"/>
      <c r="H51" s="272" t="s">
        <v>1852</v>
      </c>
      <c r="I51" s="272" t="s">
        <v>1977</v>
      </c>
      <c r="J51" s="272" t="str">
        <f t="shared" ref="J51:J52" si="4">"Вкладка "&amp;LEFT(E51,SEARCH(CHAR(34),E51,2))</f>
        <v>Вкладка "Economic"</v>
      </c>
      <c r="K51" s="3"/>
    </row>
    <row r="52" spans="1:11" ht="45" x14ac:dyDescent="0.25">
      <c r="A52" s="342" t="s">
        <v>2527</v>
      </c>
      <c r="B52" s="272" t="s">
        <v>1651</v>
      </c>
      <c r="C52" s="4" t="s">
        <v>1631</v>
      </c>
      <c r="D52" s="3" t="s">
        <v>1655</v>
      </c>
      <c r="E52" s="3" t="s">
        <v>2453</v>
      </c>
      <c r="G52" s="272" t="s">
        <v>1859</v>
      </c>
      <c r="H52" s="272" t="s">
        <v>1851</v>
      </c>
      <c r="I52" s="272" t="s">
        <v>1978</v>
      </c>
      <c r="J52" s="272" t="str">
        <f t="shared" si="4"/>
        <v>Вкладка "Governance and Ethics"</v>
      </c>
      <c r="K52" s="3"/>
    </row>
    <row r="53" spans="1:11" ht="90" x14ac:dyDescent="0.25">
      <c r="A53" s="342" t="s">
        <v>2528</v>
      </c>
      <c r="C53" s="4" t="s">
        <v>1652</v>
      </c>
      <c r="D53" s="272" t="s">
        <v>1656</v>
      </c>
      <c r="E53" s="272" t="s">
        <v>2451</v>
      </c>
      <c r="G53" s="272"/>
      <c r="H53" s="272" t="s">
        <v>1853</v>
      </c>
      <c r="I53" s="272" t="s">
        <v>1979</v>
      </c>
      <c r="J53" s="272" t="s">
        <v>2451</v>
      </c>
      <c r="K53" s="3"/>
    </row>
    <row r="54" spans="1:11" ht="60" x14ac:dyDescent="0.25">
      <c r="A54" s="342" t="s">
        <v>2529</v>
      </c>
      <c r="C54" s="4" t="s">
        <v>1653</v>
      </c>
      <c r="D54" s="3" t="s">
        <v>1657</v>
      </c>
      <c r="E54" s="3" t="s">
        <v>2451</v>
      </c>
      <c r="G54" s="272"/>
      <c r="H54" s="272" t="s">
        <v>1854</v>
      </c>
      <c r="I54" s="272" t="s">
        <v>1978</v>
      </c>
      <c r="J54" s="272" t="s">
        <v>2451</v>
      </c>
      <c r="K54" s="3"/>
    </row>
    <row r="55" spans="1:11" ht="30" x14ac:dyDescent="0.25">
      <c r="A55" s="342" t="s">
        <v>2530</v>
      </c>
      <c r="C55" s="4" t="s">
        <v>1654</v>
      </c>
      <c r="D55" s="3" t="s">
        <v>1657</v>
      </c>
      <c r="E55" s="3" t="s">
        <v>2453</v>
      </c>
      <c r="G55" s="272"/>
      <c r="H55" s="272" t="s">
        <v>1855</v>
      </c>
      <c r="I55" s="272" t="s">
        <v>1978</v>
      </c>
      <c r="J55" s="272" t="str">
        <f t="shared" ref="J55:J56" si="5">"Вкладка "&amp;LEFT(E55,SEARCH(CHAR(34),E55,2))</f>
        <v>Вкладка "Governance and Ethics"</v>
      </c>
      <c r="K55" s="3"/>
    </row>
    <row r="56" spans="1:11" ht="60" x14ac:dyDescent="0.25">
      <c r="A56" s="342" t="s">
        <v>2531</v>
      </c>
      <c r="B56" s="272" t="s">
        <v>1658</v>
      </c>
      <c r="C56" s="4" t="s">
        <v>1631</v>
      </c>
      <c r="D56" s="3" t="s">
        <v>1655</v>
      </c>
      <c r="E56" s="3" t="s">
        <v>2453</v>
      </c>
      <c r="G56" s="272" t="s">
        <v>1860</v>
      </c>
      <c r="H56" s="272" t="s">
        <v>1851</v>
      </c>
      <c r="I56" s="272" t="s">
        <v>1978</v>
      </c>
      <c r="J56" s="272" t="str">
        <f t="shared" si="5"/>
        <v>Вкладка "Governance and Ethics"</v>
      </c>
      <c r="K56" s="3"/>
    </row>
    <row r="57" spans="1:11" ht="75" x14ac:dyDescent="0.25">
      <c r="A57" s="342" t="s">
        <v>2532</v>
      </c>
      <c r="C57" s="4" t="s">
        <v>1659</v>
      </c>
      <c r="D57" s="3" t="s">
        <v>1660</v>
      </c>
      <c r="E57" s="3" t="s">
        <v>2451</v>
      </c>
      <c r="G57" s="272"/>
      <c r="H57" s="272" t="s">
        <v>1856</v>
      </c>
      <c r="I57" s="272" t="s">
        <v>1980</v>
      </c>
      <c r="J57" s="272" t="s">
        <v>2451</v>
      </c>
      <c r="K57" s="3"/>
    </row>
    <row r="58" spans="1:11" ht="30" x14ac:dyDescent="0.25">
      <c r="A58" s="342" t="s">
        <v>2533</v>
      </c>
      <c r="B58" s="272" t="s">
        <v>1661</v>
      </c>
      <c r="C58" s="4" t="s">
        <v>1631</v>
      </c>
      <c r="D58" s="3" t="s">
        <v>1664</v>
      </c>
      <c r="E58" s="3" t="s">
        <v>2451</v>
      </c>
      <c r="G58" s="272" t="s">
        <v>1861</v>
      </c>
      <c r="H58" s="272" t="s">
        <v>1851</v>
      </c>
      <c r="I58" s="272" t="s">
        <v>1981</v>
      </c>
      <c r="J58" s="272" t="s">
        <v>2451</v>
      </c>
      <c r="K58" s="3"/>
    </row>
    <row r="59" spans="1:11" ht="45" x14ac:dyDescent="0.25">
      <c r="A59" s="342" t="s">
        <v>2534</v>
      </c>
      <c r="C59" s="4" t="s">
        <v>1662</v>
      </c>
      <c r="D59" s="272" t="s">
        <v>1665</v>
      </c>
      <c r="E59" s="272" t="s">
        <v>2451</v>
      </c>
      <c r="G59" s="272"/>
      <c r="H59" s="272" t="s">
        <v>1857</v>
      </c>
      <c r="I59" s="272" t="s">
        <v>1982</v>
      </c>
      <c r="J59" s="272" t="s">
        <v>2451</v>
      </c>
      <c r="K59" s="272"/>
    </row>
    <row r="60" spans="1:11" ht="90" x14ac:dyDescent="0.25">
      <c r="A60" s="342" t="s">
        <v>2535</v>
      </c>
      <c r="C60" s="4" t="s">
        <v>1663</v>
      </c>
      <c r="D60" s="272" t="s">
        <v>1666</v>
      </c>
      <c r="E60" s="272" t="s">
        <v>2451</v>
      </c>
      <c r="G60" s="272"/>
      <c r="H60" s="272" t="s">
        <v>1862</v>
      </c>
      <c r="I60" s="272" t="s">
        <v>1983</v>
      </c>
      <c r="J60" s="272" t="s">
        <v>2451</v>
      </c>
      <c r="K60" s="272"/>
    </row>
    <row r="61" spans="1:11" ht="60" x14ac:dyDescent="0.25">
      <c r="A61" s="342" t="s">
        <v>2536</v>
      </c>
      <c r="C61" s="4" t="s">
        <v>1667</v>
      </c>
      <c r="D61" s="272" t="s">
        <v>1669</v>
      </c>
      <c r="E61" s="272" t="s">
        <v>2451</v>
      </c>
      <c r="G61" s="272"/>
      <c r="H61" s="272" t="s">
        <v>1863</v>
      </c>
      <c r="I61" s="272" t="s">
        <v>1984</v>
      </c>
      <c r="J61" s="272" t="s">
        <v>2451</v>
      </c>
      <c r="K61" s="272"/>
    </row>
    <row r="62" spans="1:11" ht="75" x14ac:dyDescent="0.25">
      <c r="A62" s="342" t="s">
        <v>2537</v>
      </c>
      <c r="C62" s="4" t="s">
        <v>1668</v>
      </c>
      <c r="D62" s="272" t="s">
        <v>1670</v>
      </c>
      <c r="E62" s="3" t="s">
        <v>2466</v>
      </c>
      <c r="G62" s="272"/>
      <c r="H62" s="272" t="s">
        <v>1864</v>
      </c>
      <c r="I62" s="272" t="s">
        <v>1985</v>
      </c>
      <c r="J62" s="272" t="str">
        <f>"Вкладка "&amp;LEFT(E62,SEARCH(CHAR(34),E62,2))</f>
        <v>Вкладка "Economic"</v>
      </c>
      <c r="K62" s="272"/>
    </row>
    <row r="63" spans="1:11" ht="30" x14ac:dyDescent="0.25">
      <c r="A63" s="342" t="s">
        <v>2538</v>
      </c>
      <c r="B63" s="272" t="s">
        <v>1671</v>
      </c>
      <c r="C63" s="4" t="s">
        <v>1631</v>
      </c>
      <c r="D63" s="3" t="s">
        <v>1674</v>
      </c>
      <c r="E63" s="3" t="s">
        <v>2451</v>
      </c>
      <c r="G63" s="272" t="s">
        <v>1865</v>
      </c>
      <c r="H63" s="272" t="s">
        <v>1851</v>
      </c>
      <c r="I63" s="272" t="s">
        <v>1986</v>
      </c>
      <c r="J63" s="272" t="s">
        <v>2451</v>
      </c>
      <c r="K63" s="3"/>
    </row>
    <row r="64" spans="1:11" ht="45" x14ac:dyDescent="0.25">
      <c r="A64" s="342" t="s">
        <v>2539</v>
      </c>
      <c r="C64" s="4" t="s">
        <v>1672</v>
      </c>
      <c r="D64" s="3" t="s">
        <v>1675</v>
      </c>
      <c r="E64" s="272" t="s">
        <v>2454</v>
      </c>
      <c r="G64" s="272"/>
      <c r="H64" s="272" t="s">
        <v>1866</v>
      </c>
      <c r="I64" s="272" t="s">
        <v>1987</v>
      </c>
      <c r="J64" s="272" t="str">
        <f t="shared" ref="J64:J65" si="6">"Вкладка "&amp;LEFT(E64,SEARCH(CHAR(34),E64,2))</f>
        <v>Вкладка "Environment"</v>
      </c>
      <c r="K64" s="3"/>
    </row>
    <row r="65" spans="1:11" ht="60" x14ac:dyDescent="0.25">
      <c r="A65" s="342" t="s">
        <v>2540</v>
      </c>
      <c r="C65" s="4" t="s">
        <v>1673</v>
      </c>
      <c r="D65" s="3" t="s">
        <v>1674</v>
      </c>
      <c r="E65" s="272" t="s">
        <v>2454</v>
      </c>
      <c r="G65" s="272"/>
      <c r="H65" s="272" t="s">
        <v>1867</v>
      </c>
      <c r="I65" s="272" t="s">
        <v>1986</v>
      </c>
      <c r="J65" s="272" t="str">
        <f t="shared" si="6"/>
        <v>Вкладка "Environment"</v>
      </c>
      <c r="K65" s="3"/>
    </row>
    <row r="66" spans="1:11" ht="30" x14ac:dyDescent="0.25">
      <c r="A66" s="342" t="s">
        <v>2541</v>
      </c>
      <c r="B66" s="272" t="s">
        <v>1676</v>
      </c>
      <c r="C66" s="4" t="s">
        <v>1631</v>
      </c>
      <c r="D66" s="272" t="s">
        <v>1680</v>
      </c>
      <c r="E66" s="272" t="s">
        <v>2451</v>
      </c>
      <c r="G66" s="272" t="s">
        <v>1868</v>
      </c>
      <c r="H66" s="272" t="s">
        <v>1851</v>
      </c>
      <c r="I66" s="272" t="s">
        <v>1988</v>
      </c>
      <c r="J66" s="272" t="s">
        <v>2451</v>
      </c>
      <c r="K66" s="272"/>
    </row>
    <row r="67" spans="1:11" ht="45" x14ac:dyDescent="0.25">
      <c r="A67" s="342" t="s">
        <v>2542</v>
      </c>
      <c r="C67" s="4" t="s">
        <v>1677</v>
      </c>
      <c r="D67" s="272" t="s">
        <v>1681</v>
      </c>
      <c r="E67" s="272" t="s">
        <v>2457</v>
      </c>
      <c r="G67" s="272"/>
      <c r="H67" s="272" t="s">
        <v>1869</v>
      </c>
      <c r="I67" s="272" t="s">
        <v>1989</v>
      </c>
      <c r="J67" s="272" t="str">
        <f t="shared" ref="J67:J70" si="7">"Вкладка "&amp;LEFT(E67,SEARCH(CHAR(34),E67,2))</f>
        <v>Вкладка "Climate and Energy"</v>
      </c>
      <c r="K67" s="272"/>
    </row>
    <row r="68" spans="1:11" s="140" customFormat="1" x14ac:dyDescent="0.25">
      <c r="A68" s="342" t="s">
        <v>2543</v>
      </c>
      <c r="B68" s="272"/>
      <c r="C68" s="4"/>
      <c r="D68" s="272"/>
      <c r="E68" s="272" t="s">
        <v>2459</v>
      </c>
      <c r="F68" s="272"/>
      <c r="G68" s="272"/>
      <c r="H68" s="272"/>
      <c r="I68" s="272"/>
      <c r="J68" s="272" t="str">
        <f t="shared" si="7"/>
        <v>Вкладка "Site level"</v>
      </c>
      <c r="K68" s="272"/>
    </row>
    <row r="69" spans="1:11" ht="45" x14ac:dyDescent="0.25">
      <c r="A69" s="342" t="s">
        <v>2544</v>
      </c>
      <c r="C69" s="4" t="s">
        <v>1678</v>
      </c>
      <c r="D69" s="272" t="s">
        <v>1681</v>
      </c>
      <c r="E69" s="272" t="s">
        <v>2457</v>
      </c>
      <c r="G69" s="272"/>
      <c r="H69" s="272" t="s">
        <v>1870</v>
      </c>
      <c r="I69" s="272" t="s">
        <v>1989</v>
      </c>
      <c r="J69" s="272" t="str">
        <f t="shared" si="7"/>
        <v>Вкладка "Climate and Energy"</v>
      </c>
      <c r="K69" s="272"/>
    </row>
    <row r="70" spans="1:11" ht="30" x14ac:dyDescent="0.25">
      <c r="A70" s="342" t="s">
        <v>2545</v>
      </c>
      <c r="C70" s="4" t="s">
        <v>1679</v>
      </c>
      <c r="D70" s="3" t="s">
        <v>1682</v>
      </c>
      <c r="E70" s="272" t="s">
        <v>2457</v>
      </c>
      <c r="G70" s="272"/>
      <c r="H70" s="272" t="s">
        <v>1871</v>
      </c>
      <c r="I70" s="272" t="s">
        <v>1990</v>
      </c>
      <c r="J70" s="272" t="str">
        <f t="shared" si="7"/>
        <v>Вкладка "Climate and Energy"</v>
      </c>
      <c r="K70" s="3"/>
    </row>
    <row r="71" spans="1:11" ht="30" x14ac:dyDescent="0.25">
      <c r="A71" s="342" t="s">
        <v>2546</v>
      </c>
      <c r="B71" s="272" t="s">
        <v>1683</v>
      </c>
      <c r="C71" s="4" t="s">
        <v>1631</v>
      </c>
      <c r="D71" s="3" t="s">
        <v>1689</v>
      </c>
      <c r="E71" s="3" t="s">
        <v>2451</v>
      </c>
      <c r="G71" s="272" t="s">
        <v>1872</v>
      </c>
      <c r="H71" s="272" t="s">
        <v>1851</v>
      </c>
      <c r="I71" s="272" t="s">
        <v>1991</v>
      </c>
      <c r="J71" s="272" t="s">
        <v>2451</v>
      </c>
      <c r="K71" s="3"/>
    </row>
    <row r="72" spans="1:11" ht="45" x14ac:dyDescent="0.25">
      <c r="A72" s="342" t="s">
        <v>2547</v>
      </c>
      <c r="C72" s="4" t="s">
        <v>1684</v>
      </c>
      <c r="D72" s="3" t="s">
        <v>1689</v>
      </c>
      <c r="E72" s="3" t="s">
        <v>2451</v>
      </c>
      <c r="G72" s="272"/>
      <c r="H72" s="272" t="s">
        <v>1873</v>
      </c>
      <c r="I72" s="272" t="s">
        <v>1991</v>
      </c>
      <c r="J72" s="272" t="s">
        <v>2451</v>
      </c>
      <c r="K72" s="3"/>
    </row>
    <row r="73" spans="1:11" ht="45" x14ac:dyDescent="0.25">
      <c r="A73" s="342" t="s">
        <v>2548</v>
      </c>
      <c r="C73" s="4" t="s">
        <v>1685</v>
      </c>
      <c r="D73" s="272" t="s">
        <v>1690</v>
      </c>
      <c r="E73" s="272" t="s">
        <v>2451</v>
      </c>
      <c r="G73" s="272"/>
      <c r="H73" s="272" t="s">
        <v>1874</v>
      </c>
      <c r="I73" s="272" t="s">
        <v>2846</v>
      </c>
      <c r="J73" s="272" t="s">
        <v>2451</v>
      </c>
      <c r="K73" s="3"/>
    </row>
    <row r="74" spans="1:11" ht="45" x14ac:dyDescent="0.25">
      <c r="A74" s="342" t="s">
        <v>2549</v>
      </c>
      <c r="C74" s="4" t="s">
        <v>1686</v>
      </c>
      <c r="D74" s="272" t="s">
        <v>1691</v>
      </c>
      <c r="E74" s="272" t="s">
        <v>2454</v>
      </c>
      <c r="G74" s="272"/>
      <c r="H74" s="272" t="s">
        <v>1875</v>
      </c>
      <c r="I74" s="272" t="s">
        <v>2847</v>
      </c>
      <c r="J74" s="272" t="str">
        <f t="shared" ref="J74:J79" si="8">"Вкладка "&amp;LEFT(E74,SEARCH(CHAR(34),E74,2))</f>
        <v>Вкладка "Environment"</v>
      </c>
      <c r="K74" s="272"/>
    </row>
    <row r="75" spans="1:11" s="140" customFormat="1" x14ac:dyDescent="0.25">
      <c r="A75" s="342" t="s">
        <v>2550</v>
      </c>
      <c r="B75" s="272"/>
      <c r="C75" s="4"/>
      <c r="D75" s="272"/>
      <c r="E75" s="272" t="s">
        <v>2459</v>
      </c>
      <c r="F75" s="272"/>
      <c r="G75" s="272"/>
      <c r="H75" s="272"/>
      <c r="I75" s="440"/>
      <c r="J75" s="272" t="str">
        <f t="shared" si="8"/>
        <v>Вкладка "Site level"</v>
      </c>
      <c r="K75" s="272"/>
    </row>
    <row r="76" spans="1:11" ht="45" x14ac:dyDescent="0.25">
      <c r="A76" s="342" t="s">
        <v>2551</v>
      </c>
      <c r="C76" s="4" t="s">
        <v>1687</v>
      </c>
      <c r="D76" s="272" t="s">
        <v>1691</v>
      </c>
      <c r="E76" s="272" t="s">
        <v>2454</v>
      </c>
      <c r="G76" s="272"/>
      <c r="H76" s="272" t="s">
        <v>1876</v>
      </c>
      <c r="I76" s="272" t="s">
        <v>2847</v>
      </c>
      <c r="J76" s="272" t="str">
        <f t="shared" si="8"/>
        <v>Вкладка "Environment"</v>
      </c>
      <c r="K76" s="272"/>
    </row>
    <row r="77" spans="1:11" s="140" customFormat="1" x14ac:dyDescent="0.25">
      <c r="A77" s="342" t="s">
        <v>2552</v>
      </c>
      <c r="B77" s="272"/>
      <c r="C77" s="4"/>
      <c r="D77" s="272"/>
      <c r="E77" s="272" t="s">
        <v>2459</v>
      </c>
      <c r="F77" s="272"/>
      <c r="G77" s="272"/>
      <c r="H77" s="272"/>
      <c r="I77" s="440"/>
      <c r="J77" s="272" t="str">
        <f t="shared" si="8"/>
        <v>Вкладка "Site level"</v>
      </c>
      <c r="K77" s="272"/>
    </row>
    <row r="78" spans="1:11" ht="45" x14ac:dyDescent="0.25">
      <c r="A78" s="342" t="s">
        <v>2553</v>
      </c>
      <c r="C78" s="4" t="s">
        <v>1688</v>
      </c>
      <c r="D78" s="272" t="s">
        <v>1691</v>
      </c>
      <c r="E78" s="272" t="s">
        <v>2454</v>
      </c>
      <c r="G78" s="272"/>
      <c r="H78" s="272" t="s">
        <v>1877</v>
      </c>
      <c r="I78" s="272" t="s">
        <v>2847</v>
      </c>
      <c r="J78" s="272" t="str">
        <f t="shared" si="8"/>
        <v>Вкладка "Environment"</v>
      </c>
      <c r="K78" s="272"/>
    </row>
    <row r="79" spans="1:11" s="140" customFormat="1" x14ac:dyDescent="0.25">
      <c r="A79" s="342" t="s">
        <v>2554</v>
      </c>
      <c r="B79" s="272"/>
      <c r="C79" s="4"/>
      <c r="D79" s="272"/>
      <c r="E79" s="272" t="s">
        <v>2459</v>
      </c>
      <c r="F79" s="272"/>
      <c r="G79" s="272"/>
      <c r="H79" s="272"/>
      <c r="I79" s="440"/>
      <c r="J79" s="272" t="str">
        <f t="shared" si="8"/>
        <v>Вкладка "Site level"</v>
      </c>
      <c r="K79" s="272"/>
    </row>
    <row r="80" spans="1:11" ht="30" x14ac:dyDescent="0.25">
      <c r="A80" s="342" t="s">
        <v>2555</v>
      </c>
      <c r="B80" s="272" t="s">
        <v>1692</v>
      </c>
      <c r="C80" s="4" t="s">
        <v>1631</v>
      </c>
      <c r="D80" s="272" t="s">
        <v>1710</v>
      </c>
      <c r="E80" s="272" t="s">
        <v>2451</v>
      </c>
      <c r="G80" s="272" t="s">
        <v>1878</v>
      </c>
      <c r="H80" s="272" t="s">
        <v>1851</v>
      </c>
      <c r="I80" s="272" t="s">
        <v>2635</v>
      </c>
      <c r="J80" s="272" t="s">
        <v>2451</v>
      </c>
      <c r="K80" s="272"/>
    </row>
    <row r="81" spans="1:11" ht="124.5" customHeight="1" x14ac:dyDescent="0.25">
      <c r="A81" s="342" t="s">
        <v>2556</v>
      </c>
      <c r="C81" s="4" t="s">
        <v>1693</v>
      </c>
      <c r="D81" s="3" t="s">
        <v>1697</v>
      </c>
      <c r="E81" s="3" t="s">
        <v>2451</v>
      </c>
      <c r="G81" s="272"/>
      <c r="H81" s="272" t="s">
        <v>1879</v>
      </c>
      <c r="I81" s="272" t="s">
        <v>1992</v>
      </c>
      <c r="J81" s="272" t="s">
        <v>2451</v>
      </c>
      <c r="K81" s="3"/>
    </row>
    <row r="82" spans="1:11" ht="60" x14ac:dyDescent="0.25">
      <c r="A82" s="342" t="s">
        <v>2557</v>
      </c>
      <c r="C82" s="4" t="s">
        <v>1694</v>
      </c>
      <c r="D82" s="3" t="s">
        <v>1698</v>
      </c>
      <c r="E82" s="3" t="s">
        <v>2451</v>
      </c>
      <c r="G82" s="272"/>
      <c r="H82" s="272" t="s">
        <v>1880</v>
      </c>
      <c r="I82" s="272" t="s">
        <v>1993</v>
      </c>
      <c r="J82" s="272" t="s">
        <v>2451</v>
      </c>
      <c r="K82" s="3"/>
    </row>
    <row r="83" spans="1:11" ht="45" x14ac:dyDescent="0.25">
      <c r="A83" s="342" t="s">
        <v>2558</v>
      </c>
      <c r="C83" s="4" t="s">
        <v>1695</v>
      </c>
      <c r="D83" s="3" t="s">
        <v>1697</v>
      </c>
      <c r="E83" s="272" t="s">
        <v>2454</v>
      </c>
      <c r="G83" s="272"/>
      <c r="H83" s="272" t="s">
        <v>1881</v>
      </c>
      <c r="I83" s="272" t="s">
        <v>1992</v>
      </c>
      <c r="J83" s="272" t="str">
        <f t="shared" ref="J83:J85" si="9">"Вкладка "&amp;LEFT(E83,SEARCH(CHAR(34),E83,2))</f>
        <v>Вкладка "Environment"</v>
      </c>
      <c r="K83" s="3"/>
    </row>
    <row r="84" spans="1:11" s="140" customFormat="1" x14ac:dyDescent="0.25">
      <c r="A84" s="342" t="s">
        <v>2559</v>
      </c>
      <c r="B84" s="272"/>
      <c r="C84" s="4"/>
      <c r="D84" s="272"/>
      <c r="E84" s="272" t="s">
        <v>2459</v>
      </c>
      <c r="F84" s="272"/>
      <c r="G84" s="272"/>
      <c r="H84" s="272"/>
      <c r="I84" s="272"/>
      <c r="J84" s="272" t="str">
        <f t="shared" si="9"/>
        <v>Вкладка "Site level"</v>
      </c>
      <c r="K84" s="272"/>
    </row>
    <row r="85" spans="1:11" ht="105" x14ac:dyDescent="0.25">
      <c r="A85" s="342" t="s">
        <v>2560</v>
      </c>
      <c r="C85" s="4" t="s">
        <v>1696</v>
      </c>
      <c r="D85" s="3" t="s">
        <v>1699</v>
      </c>
      <c r="E85" s="272" t="s">
        <v>2454</v>
      </c>
      <c r="G85" s="272"/>
      <c r="H85" s="272" t="s">
        <v>1882</v>
      </c>
      <c r="I85" s="272" t="s">
        <v>1994</v>
      </c>
      <c r="J85" s="272" t="str">
        <f t="shared" si="9"/>
        <v>Вкладка "Environment"</v>
      </c>
      <c r="K85" s="3"/>
    </row>
    <row r="86" spans="1:11" ht="45" x14ac:dyDescent="0.25">
      <c r="A86" s="342" t="s">
        <v>2561</v>
      </c>
      <c r="B86" s="272" t="s">
        <v>1700</v>
      </c>
      <c r="C86" s="4" t="s">
        <v>1631</v>
      </c>
      <c r="D86" s="272" t="s">
        <v>1708</v>
      </c>
      <c r="E86" s="272" t="s">
        <v>2451</v>
      </c>
      <c r="G86" s="272" t="s">
        <v>1883</v>
      </c>
      <c r="H86" s="272" t="s">
        <v>1851</v>
      </c>
      <c r="I86" s="272" t="s">
        <v>1995</v>
      </c>
      <c r="J86" s="272" t="s">
        <v>2451</v>
      </c>
      <c r="K86" s="272"/>
    </row>
    <row r="87" spans="1:11" ht="45" x14ac:dyDescent="0.25">
      <c r="A87" s="342" t="s">
        <v>2562</v>
      </c>
      <c r="C87" s="4" t="s">
        <v>1701</v>
      </c>
      <c r="D87" s="272" t="s">
        <v>1709</v>
      </c>
      <c r="E87" s="272" t="s">
        <v>2457</v>
      </c>
      <c r="G87" s="272"/>
      <c r="H87" s="272" t="s">
        <v>1884</v>
      </c>
      <c r="I87" s="272" t="s">
        <v>1996</v>
      </c>
      <c r="J87" s="272" t="str">
        <f t="shared" ref="J87:J97" si="10">"Вкладка "&amp;LEFT(E87,SEARCH(CHAR(34),E87,2))</f>
        <v>Вкладка "Climate and Energy"</v>
      </c>
      <c r="K87" s="272"/>
    </row>
    <row r="88" spans="1:11" s="140" customFormat="1" x14ac:dyDescent="0.25">
      <c r="A88" s="342" t="s">
        <v>2563</v>
      </c>
      <c r="B88" s="272"/>
      <c r="C88" s="4"/>
      <c r="D88" s="272"/>
      <c r="E88" s="272" t="s">
        <v>2459</v>
      </c>
      <c r="F88" s="272"/>
      <c r="G88" s="272"/>
      <c r="H88" s="272"/>
      <c r="I88" s="272"/>
      <c r="J88" s="272" t="str">
        <f t="shared" si="10"/>
        <v>Вкладка "Site level"</v>
      </c>
      <c r="K88" s="272"/>
    </row>
    <row r="89" spans="1:11" ht="60" x14ac:dyDescent="0.25">
      <c r="A89" s="342" t="s">
        <v>2564</v>
      </c>
      <c r="C89" s="4" t="s">
        <v>1702</v>
      </c>
      <c r="D89" s="272" t="s">
        <v>1709</v>
      </c>
      <c r="E89" s="272" t="s">
        <v>2457</v>
      </c>
      <c r="G89" s="272"/>
      <c r="H89" s="272" t="s">
        <v>1885</v>
      </c>
      <c r="I89" s="272" t="s">
        <v>1996</v>
      </c>
      <c r="J89" s="272" t="str">
        <f t="shared" si="10"/>
        <v>Вкладка "Climate and Energy"</v>
      </c>
      <c r="K89" s="272"/>
    </row>
    <row r="90" spans="1:11" s="140" customFormat="1" x14ac:dyDescent="0.25">
      <c r="A90" s="342" t="s">
        <v>2565</v>
      </c>
      <c r="B90" s="272"/>
      <c r="C90" s="4"/>
      <c r="D90" s="272"/>
      <c r="E90" s="272" t="s">
        <v>2459</v>
      </c>
      <c r="F90" s="272"/>
      <c r="G90" s="272"/>
      <c r="H90" s="272"/>
      <c r="I90" s="272"/>
      <c r="J90" s="272" t="str">
        <f t="shared" si="10"/>
        <v>Вкладка "Site level"</v>
      </c>
      <c r="K90" s="272"/>
    </row>
    <row r="91" spans="1:11" ht="45" x14ac:dyDescent="0.25">
      <c r="A91" s="342" t="s">
        <v>2566</v>
      </c>
      <c r="C91" s="4" t="s">
        <v>1703</v>
      </c>
      <c r="D91" s="3" t="s">
        <v>1711</v>
      </c>
      <c r="E91" s="272" t="s">
        <v>2457</v>
      </c>
      <c r="G91" s="272"/>
      <c r="H91" s="272" t="s">
        <v>1886</v>
      </c>
      <c r="I91" s="272" t="s">
        <v>1997</v>
      </c>
      <c r="J91" s="272" t="str">
        <f t="shared" si="10"/>
        <v>Вкладка "Climate and Energy"</v>
      </c>
      <c r="K91" s="3"/>
    </row>
    <row r="92" spans="1:11" ht="45" x14ac:dyDescent="0.25">
      <c r="A92" s="342" t="s">
        <v>2567</v>
      </c>
      <c r="C92" s="4" t="s">
        <v>1704</v>
      </c>
      <c r="D92" s="272" t="s">
        <v>2000</v>
      </c>
      <c r="E92" s="272" t="s">
        <v>2457</v>
      </c>
      <c r="G92" s="272"/>
      <c r="H92" s="272" t="s">
        <v>1887</v>
      </c>
      <c r="I92" s="272" t="s">
        <v>1998</v>
      </c>
      <c r="J92" s="272" t="str">
        <f t="shared" si="10"/>
        <v>Вкладка "Climate and Energy"</v>
      </c>
      <c r="K92" s="272"/>
    </row>
    <row r="93" spans="1:11" ht="30" x14ac:dyDescent="0.25">
      <c r="A93" s="342" t="s">
        <v>2568</v>
      </c>
      <c r="C93" s="4" t="s">
        <v>1705</v>
      </c>
      <c r="D93" s="272" t="s">
        <v>2000</v>
      </c>
      <c r="E93" s="272" t="s">
        <v>2457</v>
      </c>
      <c r="G93" s="272"/>
      <c r="H93" s="272" t="s">
        <v>1888</v>
      </c>
      <c r="I93" s="272" t="s">
        <v>1999</v>
      </c>
      <c r="J93" s="272" t="str">
        <f t="shared" si="10"/>
        <v>Вкладка "Climate and Energy"</v>
      </c>
      <c r="K93" s="3"/>
    </row>
    <row r="94" spans="1:11" ht="30" x14ac:dyDescent="0.25">
      <c r="A94" s="342" t="s">
        <v>2569</v>
      </c>
      <c r="C94" s="4" t="s">
        <v>1706</v>
      </c>
      <c r="D94" s="3" t="s">
        <v>1712</v>
      </c>
      <c r="E94" s="272" t="s">
        <v>2454</v>
      </c>
      <c r="G94" s="272"/>
      <c r="H94" s="272" t="s">
        <v>1889</v>
      </c>
      <c r="I94" s="272" t="s">
        <v>1980</v>
      </c>
      <c r="J94" s="272" t="str">
        <f t="shared" si="10"/>
        <v>Вкладка "Environment"</v>
      </c>
      <c r="K94" s="3"/>
    </row>
    <row r="95" spans="1:11" s="140" customFormat="1" x14ac:dyDescent="0.25">
      <c r="A95" s="342" t="s">
        <v>2570</v>
      </c>
      <c r="B95" s="272"/>
      <c r="C95" s="4"/>
      <c r="D95" s="272"/>
      <c r="E95" s="272" t="s">
        <v>2459</v>
      </c>
      <c r="F95" s="272"/>
      <c r="G95" s="272"/>
      <c r="H95" s="272"/>
      <c r="I95" s="272"/>
      <c r="J95" s="272" t="str">
        <f t="shared" si="10"/>
        <v>Вкладка "Site level"</v>
      </c>
      <c r="K95" s="272"/>
    </row>
    <row r="96" spans="1:11" ht="45" x14ac:dyDescent="0.25">
      <c r="A96" s="342" t="s">
        <v>2571</v>
      </c>
      <c r="C96" s="4" t="s">
        <v>1707</v>
      </c>
      <c r="D96" s="272" t="s">
        <v>1713</v>
      </c>
      <c r="E96" s="272" t="s">
        <v>2454</v>
      </c>
      <c r="G96" s="272"/>
      <c r="H96" s="272" t="s">
        <v>1890</v>
      </c>
      <c r="I96" s="272" t="s">
        <v>2001</v>
      </c>
      <c r="J96" s="272" t="str">
        <f t="shared" si="10"/>
        <v>Вкладка "Environment"</v>
      </c>
      <c r="K96" s="272"/>
    </row>
    <row r="97" spans="1:11" s="140" customFormat="1" x14ac:dyDescent="0.25">
      <c r="A97" s="342" t="s">
        <v>2572</v>
      </c>
      <c r="B97" s="272"/>
      <c r="C97" s="4"/>
      <c r="D97" s="272"/>
      <c r="E97" s="272" t="s">
        <v>2459</v>
      </c>
      <c r="F97" s="272"/>
      <c r="G97" s="272"/>
      <c r="H97" s="272"/>
      <c r="I97" s="272"/>
      <c r="J97" s="272" t="str">
        <f t="shared" si="10"/>
        <v>Вкладка "Site level"</v>
      </c>
      <c r="K97" s="272"/>
    </row>
    <row r="98" spans="1:11" ht="30" x14ac:dyDescent="0.25">
      <c r="A98" s="342" t="s">
        <v>2573</v>
      </c>
      <c r="B98" s="272" t="s">
        <v>1714</v>
      </c>
      <c r="C98" s="4" t="s">
        <v>1631</v>
      </c>
      <c r="D98" s="3" t="s">
        <v>1674</v>
      </c>
      <c r="E98" s="3" t="s">
        <v>2451</v>
      </c>
      <c r="G98" s="272" t="s">
        <v>1891</v>
      </c>
      <c r="H98" s="272" t="s">
        <v>1851</v>
      </c>
      <c r="I98" s="272" t="s">
        <v>1986</v>
      </c>
      <c r="J98" s="272" t="s">
        <v>2451</v>
      </c>
      <c r="K98" s="3"/>
    </row>
    <row r="99" spans="1:11" ht="45" x14ac:dyDescent="0.25">
      <c r="A99" s="342" t="s">
        <v>2574</v>
      </c>
      <c r="C99" s="4" t="s">
        <v>1715</v>
      </c>
      <c r="D99" s="272" t="s">
        <v>1720</v>
      </c>
      <c r="E99" s="272" t="s">
        <v>2451</v>
      </c>
      <c r="G99" s="272"/>
      <c r="H99" s="272" t="s">
        <v>1892</v>
      </c>
      <c r="I99" s="272" t="s">
        <v>2002</v>
      </c>
      <c r="J99" s="272" t="s">
        <v>2451</v>
      </c>
      <c r="K99" s="272"/>
    </row>
    <row r="100" spans="1:11" ht="60" x14ac:dyDescent="0.25">
      <c r="A100" s="342" t="s">
        <v>2575</v>
      </c>
      <c r="C100" s="4" t="s">
        <v>1716</v>
      </c>
      <c r="D100" s="3" t="s">
        <v>1674</v>
      </c>
      <c r="E100" s="3" t="s">
        <v>2451</v>
      </c>
      <c r="G100" s="272"/>
      <c r="H100" s="272" t="s">
        <v>1893</v>
      </c>
      <c r="I100" s="272" t="s">
        <v>1986</v>
      </c>
      <c r="J100" s="272" t="s">
        <v>2451</v>
      </c>
      <c r="K100" s="3"/>
    </row>
    <row r="101" spans="1:11" ht="30" x14ac:dyDescent="0.25">
      <c r="A101" s="342" t="s">
        <v>2576</v>
      </c>
      <c r="C101" s="4" t="s">
        <v>1717</v>
      </c>
      <c r="D101" s="3" t="s">
        <v>1721</v>
      </c>
      <c r="E101" s="272" t="s">
        <v>2454</v>
      </c>
      <c r="G101" s="272"/>
      <c r="H101" s="272" t="s">
        <v>1894</v>
      </c>
      <c r="I101" s="272" t="s">
        <v>2003</v>
      </c>
      <c r="J101" s="272" t="str">
        <f t="shared" ref="J101:J106" si="11">"Вкладка "&amp;LEFT(E101,SEARCH(CHAR(34),E101,2))</f>
        <v>Вкладка "Environment"</v>
      </c>
      <c r="K101" s="3"/>
    </row>
    <row r="102" spans="1:11" s="140" customFormat="1" x14ac:dyDescent="0.25">
      <c r="A102" s="342" t="s">
        <v>2577</v>
      </c>
      <c r="B102" s="272"/>
      <c r="C102" s="4"/>
      <c r="D102" s="272"/>
      <c r="E102" s="272" t="s">
        <v>2459</v>
      </c>
      <c r="F102" s="272"/>
      <c r="G102" s="272"/>
      <c r="H102" s="272"/>
      <c r="I102" s="272"/>
      <c r="J102" s="272" t="str">
        <f t="shared" si="11"/>
        <v>Вкладка "Site level"</v>
      </c>
      <c r="K102" s="272"/>
    </row>
    <row r="103" spans="1:11" ht="30" x14ac:dyDescent="0.25">
      <c r="A103" s="342" t="s">
        <v>2578</v>
      </c>
      <c r="C103" s="4" t="s">
        <v>1718</v>
      </c>
      <c r="D103" s="3" t="s">
        <v>1721</v>
      </c>
      <c r="E103" s="272" t="s">
        <v>2454</v>
      </c>
      <c r="G103" s="272"/>
      <c r="H103" s="272" t="s">
        <v>1895</v>
      </c>
      <c r="I103" s="272" t="s">
        <v>2003</v>
      </c>
      <c r="J103" s="272" t="str">
        <f t="shared" si="11"/>
        <v>Вкладка "Environment"</v>
      </c>
      <c r="K103" s="3"/>
    </row>
    <row r="104" spans="1:11" s="140" customFormat="1" x14ac:dyDescent="0.25">
      <c r="A104" s="342" t="s">
        <v>2579</v>
      </c>
      <c r="B104" s="272"/>
      <c r="C104" s="4"/>
      <c r="D104" s="272"/>
      <c r="E104" s="272" t="s">
        <v>2459</v>
      </c>
      <c r="F104" s="272"/>
      <c r="G104" s="272"/>
      <c r="H104" s="272"/>
      <c r="I104" s="272"/>
      <c r="J104" s="272" t="str">
        <f t="shared" si="11"/>
        <v>Вкладка "Site level"</v>
      </c>
      <c r="K104" s="272"/>
    </row>
    <row r="105" spans="1:11" ht="60" x14ac:dyDescent="0.25">
      <c r="A105" s="342" t="s">
        <v>2580</v>
      </c>
      <c r="C105" s="4" t="s">
        <v>1719</v>
      </c>
      <c r="D105" s="3" t="s">
        <v>1721</v>
      </c>
      <c r="E105" s="272" t="s">
        <v>2454</v>
      </c>
      <c r="G105" s="272"/>
      <c r="H105" s="272" t="s">
        <v>1896</v>
      </c>
      <c r="I105" s="272" t="s">
        <v>2003</v>
      </c>
      <c r="J105" s="272" t="str">
        <f t="shared" si="11"/>
        <v>Вкладка "Environment"</v>
      </c>
      <c r="K105" s="3"/>
    </row>
    <row r="106" spans="1:11" ht="60" x14ac:dyDescent="0.25">
      <c r="A106" s="342" t="s">
        <v>2581</v>
      </c>
      <c r="B106" s="272" t="s">
        <v>1722</v>
      </c>
      <c r="C106" s="4" t="s">
        <v>1631</v>
      </c>
      <c r="D106" s="3" t="s">
        <v>1725</v>
      </c>
      <c r="E106" s="3" t="s">
        <v>2453</v>
      </c>
      <c r="G106" s="272" t="s">
        <v>1897</v>
      </c>
      <c r="H106" s="272" t="s">
        <v>1851</v>
      </c>
      <c r="I106" s="272" t="s">
        <v>2004</v>
      </c>
      <c r="J106" s="272" t="str">
        <f t="shared" si="11"/>
        <v>Вкладка "Governance and Ethics"</v>
      </c>
      <c r="K106" s="3"/>
    </row>
    <row r="107" spans="1:11" ht="60" x14ac:dyDescent="0.25">
      <c r="A107" s="342" t="s">
        <v>2582</v>
      </c>
      <c r="C107" s="4" t="s">
        <v>1723</v>
      </c>
      <c r="D107" s="3" t="s">
        <v>1725</v>
      </c>
      <c r="E107" s="3" t="s">
        <v>2451</v>
      </c>
      <c r="G107" s="272"/>
      <c r="H107" s="272" t="s">
        <v>1898</v>
      </c>
      <c r="I107" s="272" t="s">
        <v>2004</v>
      </c>
      <c r="J107" s="272" t="s">
        <v>2451</v>
      </c>
      <c r="K107" s="3"/>
    </row>
    <row r="108" spans="1:11" ht="60" x14ac:dyDescent="0.25">
      <c r="A108" s="342" t="s">
        <v>2583</v>
      </c>
      <c r="C108" s="4" t="s">
        <v>1724</v>
      </c>
      <c r="D108" s="272" t="s">
        <v>1726</v>
      </c>
      <c r="E108" s="272" t="s">
        <v>2451</v>
      </c>
      <c r="G108" s="272"/>
      <c r="H108" s="272" t="s">
        <v>1899</v>
      </c>
      <c r="I108" s="272" t="s">
        <v>2005</v>
      </c>
      <c r="J108" s="272" t="s">
        <v>2451</v>
      </c>
      <c r="K108" s="272"/>
    </row>
    <row r="109" spans="1:11" ht="30" x14ac:dyDescent="0.25">
      <c r="A109" s="342" t="s">
        <v>2584</v>
      </c>
      <c r="B109" s="272" t="s">
        <v>1727</v>
      </c>
      <c r="C109" s="4" t="s">
        <v>1631</v>
      </c>
      <c r="D109" s="3" t="s">
        <v>1731</v>
      </c>
      <c r="E109" s="3" t="s">
        <v>2451</v>
      </c>
      <c r="G109" s="272" t="s">
        <v>1900</v>
      </c>
      <c r="H109" s="272" t="s">
        <v>1851</v>
      </c>
      <c r="I109" s="272" t="s">
        <v>2006</v>
      </c>
      <c r="J109" s="272" t="s">
        <v>2451</v>
      </c>
      <c r="K109" s="3"/>
    </row>
    <row r="110" spans="1:11" ht="45" x14ac:dyDescent="0.25">
      <c r="A110" s="342" t="s">
        <v>2585</v>
      </c>
      <c r="C110" s="4" t="s">
        <v>1728</v>
      </c>
      <c r="D110" s="272" t="s">
        <v>1732</v>
      </c>
      <c r="E110" s="3" t="s">
        <v>2452</v>
      </c>
      <c r="G110" s="272"/>
      <c r="H110" s="272" t="s">
        <v>1901</v>
      </c>
      <c r="I110" s="272" t="s">
        <v>2007</v>
      </c>
      <c r="J110" s="272" t="str">
        <f>"Вкладка "&amp;LEFT(E110,SEARCH(CHAR(34),E110,2))</f>
        <v>Вкладка "People"</v>
      </c>
      <c r="K110" s="272"/>
    </row>
    <row r="111" spans="1:11" ht="120" x14ac:dyDescent="0.25">
      <c r="A111" s="342" t="s">
        <v>2586</v>
      </c>
      <c r="C111" s="4" t="s">
        <v>1729</v>
      </c>
      <c r="D111" s="3" t="s">
        <v>1733</v>
      </c>
      <c r="E111" s="3" t="s">
        <v>2451</v>
      </c>
      <c r="G111" s="272"/>
      <c r="H111" s="272" t="s">
        <v>1902</v>
      </c>
      <c r="I111" s="272" t="s">
        <v>1980</v>
      </c>
      <c r="J111" s="272" t="s">
        <v>2451</v>
      </c>
      <c r="K111" s="3"/>
    </row>
    <row r="112" spans="1:11" ht="30" x14ac:dyDescent="0.25">
      <c r="A112" s="342" t="s">
        <v>2587</v>
      </c>
      <c r="C112" s="4" t="s">
        <v>1730</v>
      </c>
      <c r="D112" s="3" t="s">
        <v>1734</v>
      </c>
      <c r="E112" s="3" t="s">
        <v>2452</v>
      </c>
      <c r="G112" s="272"/>
      <c r="H112" s="272" t="s">
        <v>1903</v>
      </c>
      <c r="I112" s="272" t="s">
        <v>2008</v>
      </c>
      <c r="J112" s="272" t="str">
        <f>"Вкладка "&amp;LEFT(E112,SEARCH(CHAR(34),E112,2))</f>
        <v>Вкладка "People"</v>
      </c>
      <c r="K112" s="3"/>
    </row>
    <row r="113" spans="1:11" ht="75" x14ac:dyDescent="0.25">
      <c r="A113" s="342" t="s">
        <v>2588</v>
      </c>
      <c r="B113" s="272" t="s">
        <v>1735</v>
      </c>
      <c r="C113" s="4" t="s">
        <v>1631</v>
      </c>
      <c r="D113" s="3" t="s">
        <v>1731</v>
      </c>
      <c r="E113" s="3" t="s">
        <v>2451</v>
      </c>
      <c r="G113" s="272" t="s">
        <v>1904</v>
      </c>
      <c r="H113" s="272" t="s">
        <v>1851</v>
      </c>
      <c r="I113" s="272" t="s">
        <v>2006</v>
      </c>
      <c r="J113" s="272" t="s">
        <v>2451</v>
      </c>
      <c r="K113" s="3"/>
    </row>
    <row r="114" spans="1:11" ht="60" x14ac:dyDescent="0.25">
      <c r="A114" s="342" t="s">
        <v>2589</v>
      </c>
      <c r="C114" s="4" t="s">
        <v>1736</v>
      </c>
      <c r="D114" s="272" t="s">
        <v>1737</v>
      </c>
      <c r="E114" s="272" t="s">
        <v>2451</v>
      </c>
      <c r="G114" s="272"/>
      <c r="H114" s="272" t="s">
        <v>1905</v>
      </c>
      <c r="I114" s="272" t="s">
        <v>2009</v>
      </c>
      <c r="J114" s="272" t="s">
        <v>2451</v>
      </c>
      <c r="K114" s="3"/>
    </row>
    <row r="115" spans="1:11" ht="75" x14ac:dyDescent="0.25">
      <c r="A115" s="342" t="s">
        <v>2590</v>
      </c>
      <c r="B115" s="272" t="s">
        <v>1738</v>
      </c>
      <c r="C115" s="4" t="s">
        <v>1631</v>
      </c>
      <c r="D115" s="3" t="s">
        <v>1749</v>
      </c>
      <c r="E115" s="3" t="s">
        <v>2451</v>
      </c>
      <c r="G115" s="272" t="s">
        <v>1906</v>
      </c>
      <c r="H115" s="272" t="s">
        <v>1851</v>
      </c>
      <c r="I115" s="272" t="s">
        <v>2010</v>
      </c>
      <c r="J115" s="272" t="s">
        <v>2451</v>
      </c>
      <c r="K115" s="3"/>
    </row>
    <row r="116" spans="1:11" ht="45" x14ac:dyDescent="0.25">
      <c r="A116" s="342" t="s">
        <v>2591</v>
      </c>
      <c r="C116" s="4" t="s">
        <v>1739</v>
      </c>
      <c r="D116" s="3" t="s">
        <v>1750</v>
      </c>
      <c r="E116" s="3" t="s">
        <v>2451</v>
      </c>
      <c r="G116" s="272"/>
      <c r="H116" s="272" t="s">
        <v>1907</v>
      </c>
      <c r="I116" s="272" t="s">
        <v>2011</v>
      </c>
      <c r="J116" s="272" t="s">
        <v>2451</v>
      </c>
      <c r="K116" s="3"/>
    </row>
    <row r="117" spans="1:11" ht="45" x14ac:dyDescent="0.25">
      <c r="A117" s="342" t="s">
        <v>2592</v>
      </c>
      <c r="C117" s="4" t="s">
        <v>1740</v>
      </c>
      <c r="D117" s="3" t="s">
        <v>1751</v>
      </c>
      <c r="E117" s="3" t="s">
        <v>2451</v>
      </c>
      <c r="G117" s="272"/>
      <c r="H117" s="272" t="s">
        <v>1908</v>
      </c>
      <c r="I117" s="272" t="s">
        <v>2012</v>
      </c>
      <c r="J117" s="272" t="s">
        <v>2451</v>
      </c>
      <c r="K117" s="3"/>
    </row>
    <row r="118" spans="1:11" ht="45" x14ac:dyDescent="0.25">
      <c r="A118" s="342" t="s">
        <v>2593</v>
      </c>
      <c r="C118" s="4" t="s">
        <v>1741</v>
      </c>
      <c r="D118" s="3" t="s">
        <v>1752</v>
      </c>
      <c r="E118" s="3" t="s">
        <v>2451</v>
      </c>
      <c r="G118" s="272"/>
      <c r="H118" s="272" t="s">
        <v>1909</v>
      </c>
      <c r="I118" s="272" t="s">
        <v>2013</v>
      </c>
      <c r="J118" s="272" t="s">
        <v>2451</v>
      </c>
      <c r="K118" s="3"/>
    </row>
    <row r="119" spans="1:11" ht="90" x14ac:dyDescent="0.25">
      <c r="A119" s="342" t="s">
        <v>2594</v>
      </c>
      <c r="C119" s="4" t="s">
        <v>1742</v>
      </c>
      <c r="D119" s="3" t="s">
        <v>1753</v>
      </c>
      <c r="E119" s="3" t="s">
        <v>2452</v>
      </c>
      <c r="G119" s="272"/>
      <c r="H119" s="272" t="s">
        <v>1910</v>
      </c>
      <c r="I119" s="272" t="s">
        <v>2014</v>
      </c>
      <c r="J119" s="272" t="str">
        <f t="shared" ref="J119:J120" si="12">"Вкладка "&amp;LEFT(E119,SEARCH(CHAR(34),E119,2))</f>
        <v>Вкладка "People"</v>
      </c>
      <c r="K119" s="3"/>
    </row>
    <row r="120" spans="1:11" ht="45" x14ac:dyDescent="0.25">
      <c r="A120" s="342" t="s">
        <v>2595</v>
      </c>
      <c r="C120" s="4" t="s">
        <v>1743</v>
      </c>
      <c r="D120" s="3" t="s">
        <v>1753</v>
      </c>
      <c r="E120" s="3" t="s">
        <v>2452</v>
      </c>
      <c r="G120" s="272"/>
      <c r="H120" s="272" t="s">
        <v>1911</v>
      </c>
      <c r="I120" s="272" t="s">
        <v>2014</v>
      </c>
      <c r="J120" s="272" t="str">
        <f t="shared" si="12"/>
        <v>Вкладка "People"</v>
      </c>
      <c r="K120" s="3"/>
    </row>
    <row r="121" spans="1:11" ht="30" x14ac:dyDescent="0.25">
      <c r="A121" s="342" t="s">
        <v>2596</v>
      </c>
      <c r="C121" s="4" t="s">
        <v>1744</v>
      </c>
      <c r="D121" s="3" t="s">
        <v>1752</v>
      </c>
      <c r="E121" s="3" t="s">
        <v>2451</v>
      </c>
      <c r="G121" s="272"/>
      <c r="H121" s="272" t="s">
        <v>1912</v>
      </c>
      <c r="I121" s="272" t="s">
        <v>2013</v>
      </c>
      <c r="J121" s="272" t="s">
        <v>2451</v>
      </c>
      <c r="K121" s="3"/>
    </row>
    <row r="122" spans="1:11" ht="90" x14ac:dyDescent="0.25">
      <c r="A122" s="342" t="s">
        <v>2597</v>
      </c>
      <c r="C122" s="4" t="s">
        <v>1745</v>
      </c>
      <c r="D122" s="272" t="s">
        <v>1754</v>
      </c>
      <c r="E122" s="272" t="s">
        <v>2451</v>
      </c>
      <c r="G122" s="272"/>
      <c r="H122" s="272" t="s">
        <v>1913</v>
      </c>
      <c r="I122" s="272" t="s">
        <v>2015</v>
      </c>
      <c r="J122" s="272" t="s">
        <v>2451</v>
      </c>
      <c r="K122" s="272"/>
    </row>
    <row r="123" spans="1:11" ht="60" x14ac:dyDescent="0.25">
      <c r="A123" s="342" t="s">
        <v>2598</v>
      </c>
      <c r="C123" s="4" t="s">
        <v>1746</v>
      </c>
      <c r="D123" s="3" t="s">
        <v>1753</v>
      </c>
      <c r="E123" s="3" t="s">
        <v>2451</v>
      </c>
      <c r="G123" s="272"/>
      <c r="H123" s="272" t="s">
        <v>1914</v>
      </c>
      <c r="I123" s="272" t="s">
        <v>2014</v>
      </c>
      <c r="J123" s="272" t="s">
        <v>2451</v>
      </c>
      <c r="K123" s="3"/>
    </row>
    <row r="124" spans="1:11" ht="60" x14ac:dyDescent="0.25">
      <c r="A124" s="342" t="s">
        <v>2599</v>
      </c>
      <c r="C124" s="4" t="s">
        <v>1747</v>
      </c>
      <c r="D124" s="272" t="s">
        <v>1755</v>
      </c>
      <c r="E124" s="3" t="s">
        <v>2450</v>
      </c>
      <c r="G124" s="272"/>
      <c r="H124" s="272" t="s">
        <v>1915</v>
      </c>
      <c r="I124" s="272" t="s">
        <v>2016</v>
      </c>
      <c r="J124" s="272" t="str">
        <f t="shared" ref="J124:J127" si="13">"Вкладка "&amp;LEFT(E124,SEARCH(CHAR(34),E124,2))</f>
        <v>Вкладка "H&amp;S"</v>
      </c>
      <c r="K124" s="272"/>
    </row>
    <row r="125" spans="1:11" s="140" customFormat="1" x14ac:dyDescent="0.25">
      <c r="A125" s="342" t="s">
        <v>2600</v>
      </c>
      <c r="B125" s="272"/>
      <c r="C125" s="4"/>
      <c r="D125" s="3"/>
      <c r="E125" s="3" t="s">
        <v>2459</v>
      </c>
      <c r="F125" s="272"/>
      <c r="G125" s="272"/>
      <c r="H125" s="272"/>
      <c r="I125" s="272"/>
      <c r="J125" s="272" t="str">
        <f t="shared" si="13"/>
        <v>Вкладка "Site level"</v>
      </c>
      <c r="K125" s="3"/>
    </row>
    <row r="126" spans="1:11" ht="60" x14ac:dyDescent="0.25">
      <c r="A126" s="342" t="s">
        <v>2601</v>
      </c>
      <c r="C126" s="4" t="s">
        <v>1748</v>
      </c>
      <c r="D126" s="272" t="s">
        <v>1756</v>
      </c>
      <c r="E126" s="3" t="s">
        <v>2450</v>
      </c>
      <c r="G126" s="272"/>
      <c r="H126" s="272" t="s">
        <v>1916</v>
      </c>
      <c r="I126" s="272" t="s">
        <v>2017</v>
      </c>
      <c r="J126" s="272" t="str">
        <f t="shared" si="13"/>
        <v>Вкладка "H&amp;S"</v>
      </c>
      <c r="K126" s="272"/>
    </row>
    <row r="127" spans="1:11" s="140" customFormat="1" x14ac:dyDescent="0.25">
      <c r="A127" s="342" t="s">
        <v>2602</v>
      </c>
      <c r="B127" s="272"/>
      <c r="C127" s="4"/>
      <c r="D127" s="3"/>
      <c r="E127" s="3" t="s">
        <v>2459</v>
      </c>
      <c r="F127" s="272"/>
      <c r="G127" s="272"/>
      <c r="H127" s="272"/>
      <c r="I127" s="272"/>
      <c r="J127" s="272" t="str">
        <f t="shared" si="13"/>
        <v>Вкладка "Site level"</v>
      </c>
      <c r="K127" s="3"/>
    </row>
    <row r="128" spans="1:11" ht="45" x14ac:dyDescent="0.25">
      <c r="A128" s="342" t="s">
        <v>2603</v>
      </c>
      <c r="B128" s="272" t="s">
        <v>1757</v>
      </c>
      <c r="C128" s="4" t="s">
        <v>1631</v>
      </c>
      <c r="D128" s="272" t="s">
        <v>1761</v>
      </c>
      <c r="E128" s="272" t="s">
        <v>2451</v>
      </c>
      <c r="G128" s="272" t="s">
        <v>1917</v>
      </c>
      <c r="H128" s="272" t="s">
        <v>1851</v>
      </c>
      <c r="I128" s="272" t="s">
        <v>2018</v>
      </c>
      <c r="J128" s="272" t="s">
        <v>2451</v>
      </c>
      <c r="K128" s="272"/>
    </row>
    <row r="129" spans="1:11" ht="45" x14ac:dyDescent="0.25">
      <c r="A129" s="342" t="s">
        <v>2604</v>
      </c>
      <c r="C129" s="4" t="s">
        <v>1758</v>
      </c>
      <c r="D129" s="3" t="s">
        <v>1762</v>
      </c>
      <c r="E129" s="3" t="s">
        <v>2452</v>
      </c>
      <c r="G129" s="272"/>
      <c r="H129" s="272" t="s">
        <v>1918</v>
      </c>
      <c r="I129" s="272" t="s">
        <v>2019</v>
      </c>
      <c r="J129" s="272" t="str">
        <f>"Вкладка "&amp;LEFT(E129,SEARCH(CHAR(34),E129,2))</f>
        <v>Вкладка "People"</v>
      </c>
      <c r="K129" s="3"/>
    </row>
    <row r="130" spans="1:11" ht="60" x14ac:dyDescent="0.25">
      <c r="A130" s="342" t="s">
        <v>2605</v>
      </c>
      <c r="C130" s="4" t="s">
        <v>1759</v>
      </c>
      <c r="D130" s="3" t="s">
        <v>1763</v>
      </c>
      <c r="E130" s="3" t="s">
        <v>2451</v>
      </c>
      <c r="G130" s="272"/>
      <c r="H130" s="272" t="s">
        <v>1919</v>
      </c>
      <c r="I130" s="272" t="s">
        <v>2020</v>
      </c>
      <c r="J130" s="272" t="s">
        <v>2451</v>
      </c>
      <c r="K130" s="3"/>
    </row>
    <row r="131" spans="1:11" ht="75" x14ac:dyDescent="0.25">
      <c r="A131" s="342" t="s">
        <v>2606</v>
      </c>
      <c r="C131" s="4" t="s">
        <v>1760</v>
      </c>
      <c r="D131" s="3" t="s">
        <v>1764</v>
      </c>
      <c r="E131" s="3" t="s">
        <v>2451</v>
      </c>
      <c r="G131" s="272"/>
      <c r="H131" s="272" t="s">
        <v>1920</v>
      </c>
      <c r="I131" s="272" t="s">
        <v>2021</v>
      </c>
      <c r="J131" s="272" t="s">
        <v>2451</v>
      </c>
      <c r="K131" s="3"/>
    </row>
    <row r="132" spans="1:11" ht="60" x14ac:dyDescent="0.25">
      <c r="A132" s="342" t="s">
        <v>2607</v>
      </c>
      <c r="B132" s="272" t="s">
        <v>1765</v>
      </c>
      <c r="C132" s="4" t="s">
        <v>1631</v>
      </c>
      <c r="D132" s="3" t="s">
        <v>1768</v>
      </c>
      <c r="E132" s="3" t="s">
        <v>2452</v>
      </c>
      <c r="G132" s="272" t="s">
        <v>1921</v>
      </c>
      <c r="H132" s="272" t="s">
        <v>1851</v>
      </c>
      <c r="I132" s="272" t="s">
        <v>2022</v>
      </c>
      <c r="J132" s="272" t="str">
        <f t="shared" ref="J132:J136" si="14">"Вкладка "&amp;LEFT(E132,SEARCH(CHAR(34),E132,2))</f>
        <v>Вкладка "People"</v>
      </c>
      <c r="K132" s="3"/>
    </row>
    <row r="133" spans="1:11" ht="45" x14ac:dyDescent="0.25">
      <c r="A133" s="342" t="s">
        <v>2608</v>
      </c>
      <c r="C133" s="4" t="s">
        <v>1766</v>
      </c>
      <c r="D133" s="272" t="s">
        <v>1769</v>
      </c>
      <c r="E133" s="3" t="s">
        <v>2452</v>
      </c>
      <c r="G133" s="272"/>
      <c r="H133" s="272" t="s">
        <v>1922</v>
      </c>
      <c r="I133" s="272" t="s">
        <v>2023</v>
      </c>
      <c r="J133" s="272" t="str">
        <f t="shared" si="14"/>
        <v>Вкладка "People"</v>
      </c>
      <c r="K133" s="272"/>
    </row>
    <row r="134" spans="1:11" s="140" customFormat="1" x14ac:dyDescent="0.25">
      <c r="A134" s="342" t="s">
        <v>2609</v>
      </c>
      <c r="B134" s="272"/>
      <c r="C134" s="4"/>
      <c r="D134" s="272"/>
      <c r="E134" s="3" t="s">
        <v>2453</v>
      </c>
      <c r="F134" s="272"/>
      <c r="G134" s="272"/>
      <c r="H134" s="272"/>
      <c r="I134" s="272"/>
      <c r="J134" s="272" t="str">
        <f t="shared" si="14"/>
        <v>Вкладка "Governance and Ethics"</v>
      </c>
      <c r="K134" s="272"/>
    </row>
    <row r="135" spans="1:11" ht="45" x14ac:dyDescent="0.25">
      <c r="A135" s="342" t="s">
        <v>2610</v>
      </c>
      <c r="C135" s="4" t="s">
        <v>1767</v>
      </c>
      <c r="D135" s="3" t="s">
        <v>1770</v>
      </c>
      <c r="E135" s="3" t="s">
        <v>2452</v>
      </c>
      <c r="G135" s="272"/>
      <c r="H135" s="272" t="s">
        <v>1923</v>
      </c>
      <c r="I135" s="272" t="s">
        <v>2024</v>
      </c>
      <c r="J135" s="272" t="str">
        <f t="shared" si="14"/>
        <v>Вкладка "People"</v>
      </c>
      <c r="K135" s="3"/>
    </row>
    <row r="136" spans="1:11" ht="45" x14ac:dyDescent="0.25">
      <c r="A136" s="342" t="s">
        <v>2611</v>
      </c>
      <c r="B136" s="272" t="s">
        <v>1771</v>
      </c>
      <c r="C136" s="4" t="s">
        <v>1631</v>
      </c>
      <c r="D136" s="3" t="s">
        <v>1768</v>
      </c>
      <c r="E136" s="3" t="s">
        <v>2452</v>
      </c>
      <c r="G136" s="272" t="s">
        <v>1924</v>
      </c>
      <c r="H136" s="272" t="s">
        <v>1851</v>
      </c>
      <c r="I136" s="272" t="s">
        <v>2022</v>
      </c>
      <c r="J136" s="272" t="str">
        <f t="shared" si="14"/>
        <v>Вкладка "People"</v>
      </c>
      <c r="K136" s="3"/>
    </row>
    <row r="137" spans="1:11" ht="45" x14ac:dyDescent="0.25">
      <c r="A137" s="342" t="s">
        <v>2612</v>
      </c>
      <c r="C137" s="4" t="s">
        <v>1772</v>
      </c>
      <c r="D137" s="3" t="s">
        <v>1773</v>
      </c>
      <c r="E137" s="3" t="s">
        <v>2451</v>
      </c>
      <c r="G137" s="272"/>
      <c r="H137" s="272" t="s">
        <v>1925</v>
      </c>
      <c r="I137" s="272" t="s">
        <v>1980</v>
      </c>
      <c r="J137" s="272" t="s">
        <v>2451</v>
      </c>
      <c r="K137" s="3"/>
    </row>
    <row r="138" spans="1:11" ht="75" x14ac:dyDescent="0.25">
      <c r="A138" s="342" t="s">
        <v>2613</v>
      </c>
      <c r="B138" s="272" t="s">
        <v>1774</v>
      </c>
      <c r="C138" s="4" t="s">
        <v>1631</v>
      </c>
      <c r="D138" s="3" t="s">
        <v>1625</v>
      </c>
      <c r="E138" s="3" t="s">
        <v>2452</v>
      </c>
      <c r="G138" s="272" t="s">
        <v>1926</v>
      </c>
      <c r="H138" s="272" t="s">
        <v>1851</v>
      </c>
      <c r="I138" s="272" t="s">
        <v>1966</v>
      </c>
      <c r="J138" s="272" t="str">
        <f>"Вкладка "&amp;LEFT(E138,SEARCH(CHAR(34),E138,2))</f>
        <v>Вкладка "People"</v>
      </c>
      <c r="K138" s="3"/>
    </row>
    <row r="139" spans="1:11" ht="60" x14ac:dyDescent="0.25">
      <c r="A139" s="342" t="s">
        <v>2614</v>
      </c>
      <c r="C139" s="4" t="s">
        <v>1775</v>
      </c>
      <c r="D139" s="3" t="s">
        <v>1625</v>
      </c>
      <c r="E139" s="3" t="s">
        <v>2451</v>
      </c>
      <c r="G139" s="272"/>
      <c r="H139" s="272" t="s">
        <v>1927</v>
      </c>
      <c r="I139" s="272" t="s">
        <v>1966</v>
      </c>
      <c r="J139" s="272" t="s">
        <v>2451</v>
      </c>
      <c r="K139" s="3"/>
    </row>
    <row r="140" spans="1:11" ht="45" x14ac:dyDescent="0.25">
      <c r="A140" s="342" t="s">
        <v>2615</v>
      </c>
      <c r="B140" s="272" t="s">
        <v>1776</v>
      </c>
      <c r="C140" s="4" t="s">
        <v>1631</v>
      </c>
      <c r="D140" s="272" t="s">
        <v>1778</v>
      </c>
      <c r="E140" s="272" t="s">
        <v>2451</v>
      </c>
      <c r="G140" s="272" t="s">
        <v>1928</v>
      </c>
      <c r="H140" s="272" t="s">
        <v>1851</v>
      </c>
      <c r="I140" s="272" t="s">
        <v>2025</v>
      </c>
      <c r="J140" s="272" t="s">
        <v>2451</v>
      </c>
      <c r="K140" s="272"/>
    </row>
    <row r="141" spans="1:11" ht="60" x14ac:dyDescent="0.25">
      <c r="A141" s="342" t="s">
        <v>2616</v>
      </c>
      <c r="C141" s="4" t="s">
        <v>1777</v>
      </c>
      <c r="D141" s="3" t="s">
        <v>1779</v>
      </c>
      <c r="E141" s="3" t="s">
        <v>2451</v>
      </c>
      <c r="G141" s="272"/>
      <c r="H141" s="272" t="s">
        <v>1929</v>
      </c>
      <c r="I141" s="272" t="s">
        <v>1980</v>
      </c>
      <c r="J141" s="272" t="s">
        <v>2451</v>
      </c>
      <c r="K141" s="3"/>
    </row>
    <row r="142" spans="1:11" ht="60" x14ac:dyDescent="0.25">
      <c r="A142" s="342" t="s">
        <v>2617</v>
      </c>
      <c r="B142" s="272" t="s">
        <v>1780</v>
      </c>
      <c r="C142" s="4" t="s">
        <v>1631</v>
      </c>
      <c r="D142" s="272" t="s">
        <v>1778</v>
      </c>
      <c r="E142" s="272" t="s">
        <v>2451</v>
      </c>
      <c r="G142" s="272" t="s">
        <v>1930</v>
      </c>
      <c r="H142" s="272" t="s">
        <v>1851</v>
      </c>
      <c r="I142" s="272" t="s">
        <v>2025</v>
      </c>
      <c r="J142" s="272" t="s">
        <v>2451</v>
      </c>
      <c r="K142" s="272"/>
    </row>
    <row r="143" spans="1:11" ht="90" x14ac:dyDescent="0.25">
      <c r="A143" s="342" t="s">
        <v>2618</v>
      </c>
      <c r="C143" s="4" t="s">
        <v>1781</v>
      </c>
      <c r="D143" s="3" t="s">
        <v>1779</v>
      </c>
      <c r="E143" s="3" t="s">
        <v>2451</v>
      </c>
      <c r="G143" s="272"/>
      <c r="H143" s="272" t="s">
        <v>1931</v>
      </c>
      <c r="I143" s="272" t="s">
        <v>1980</v>
      </c>
      <c r="J143" s="272" t="s">
        <v>2451</v>
      </c>
      <c r="K143" s="3"/>
    </row>
    <row r="144" spans="1:11" ht="60" x14ac:dyDescent="0.25">
      <c r="A144" s="342" t="s">
        <v>2619</v>
      </c>
      <c r="B144" s="272" t="s">
        <v>1782</v>
      </c>
      <c r="C144" s="4" t="s">
        <v>1631</v>
      </c>
      <c r="D144" s="272" t="s">
        <v>1784</v>
      </c>
      <c r="E144" s="272" t="s">
        <v>2451</v>
      </c>
      <c r="G144" s="272" t="s">
        <v>1932</v>
      </c>
      <c r="H144" s="272" t="s">
        <v>1851</v>
      </c>
      <c r="I144" s="272" t="s">
        <v>2026</v>
      </c>
      <c r="J144" s="272" t="s">
        <v>2451</v>
      </c>
      <c r="K144" s="3"/>
    </row>
    <row r="145" spans="1:11" ht="90" x14ac:dyDescent="0.25">
      <c r="A145" s="342" t="s">
        <v>2620</v>
      </c>
      <c r="C145" s="4" t="s">
        <v>1783</v>
      </c>
      <c r="D145" s="272" t="s">
        <v>1784</v>
      </c>
      <c r="E145" s="272" t="s">
        <v>2451</v>
      </c>
      <c r="G145" s="272"/>
      <c r="H145" s="272" t="s">
        <v>1933</v>
      </c>
      <c r="I145" s="272" t="s">
        <v>2026</v>
      </c>
      <c r="J145" s="272" t="s">
        <v>2451</v>
      </c>
      <c r="K145" s="3"/>
    </row>
    <row r="146" spans="1:11" ht="45" x14ac:dyDescent="0.25">
      <c r="A146" s="342" t="s">
        <v>2621</v>
      </c>
      <c r="B146" s="272" t="s">
        <v>1785</v>
      </c>
      <c r="C146" s="4" t="s">
        <v>1631</v>
      </c>
      <c r="D146" s="272" t="s">
        <v>1786</v>
      </c>
      <c r="E146" s="272" t="s">
        <v>2451</v>
      </c>
      <c r="G146" s="272" t="s">
        <v>1934</v>
      </c>
      <c r="H146" s="272" t="s">
        <v>1851</v>
      </c>
      <c r="I146" s="272" t="s">
        <v>2028</v>
      </c>
      <c r="J146" s="272" t="s">
        <v>2451</v>
      </c>
      <c r="K146" s="272"/>
    </row>
    <row r="147" spans="1:11" ht="45" x14ac:dyDescent="0.25">
      <c r="A147" s="342" t="s">
        <v>2622</v>
      </c>
      <c r="C147" s="4" t="s">
        <v>1787</v>
      </c>
      <c r="D147" s="3" t="s">
        <v>1712</v>
      </c>
      <c r="E147" s="3" t="s">
        <v>2451</v>
      </c>
      <c r="G147" s="272"/>
      <c r="H147" s="272" t="s">
        <v>1935</v>
      </c>
      <c r="I147" s="272" t="s">
        <v>1980</v>
      </c>
      <c r="J147" s="272" t="s">
        <v>2451</v>
      </c>
      <c r="K147" s="3"/>
    </row>
    <row r="148" spans="1:11" ht="45" x14ac:dyDescent="0.25">
      <c r="A148" s="342" t="s">
        <v>2623</v>
      </c>
      <c r="B148" s="272" t="s">
        <v>1788</v>
      </c>
      <c r="C148" s="4" t="s">
        <v>1631</v>
      </c>
      <c r="D148" s="3" t="s">
        <v>1789</v>
      </c>
      <c r="E148" s="3" t="s">
        <v>2451</v>
      </c>
      <c r="G148" s="272" t="s">
        <v>1936</v>
      </c>
      <c r="H148" s="272" t="s">
        <v>1851</v>
      </c>
      <c r="I148" s="272" t="s">
        <v>2027</v>
      </c>
      <c r="J148" s="272" t="s">
        <v>2451</v>
      </c>
      <c r="K148" s="3"/>
    </row>
    <row r="149" spans="1:11" ht="135" x14ac:dyDescent="0.25">
      <c r="A149" s="342" t="s">
        <v>2624</v>
      </c>
      <c r="C149" s="4" t="s">
        <v>1790</v>
      </c>
      <c r="D149" s="272" t="s">
        <v>1791</v>
      </c>
      <c r="E149" s="3" t="s">
        <v>2458</v>
      </c>
      <c r="G149" s="272"/>
      <c r="H149" s="272" t="s">
        <v>1937</v>
      </c>
      <c r="I149" s="272" t="s">
        <v>2029</v>
      </c>
      <c r="J149" s="272" t="str">
        <f>"Вкладка "&amp;LEFT(E149,SEARCH(CHAR(34),E149,2))</f>
        <v>Вкладка "Communities"</v>
      </c>
      <c r="K149" s="272"/>
    </row>
    <row r="150" spans="1:11" ht="75" x14ac:dyDescent="0.25">
      <c r="A150" s="342" t="s">
        <v>2625</v>
      </c>
      <c r="C150" s="4" t="s">
        <v>1792</v>
      </c>
      <c r="D150" s="3" t="s">
        <v>1793</v>
      </c>
      <c r="E150" s="3" t="s">
        <v>2451</v>
      </c>
      <c r="G150" s="272"/>
      <c r="H150" s="272" t="s">
        <v>1938</v>
      </c>
      <c r="I150" s="272" t="s">
        <v>1980</v>
      </c>
      <c r="J150" s="272" t="s">
        <v>2451</v>
      </c>
      <c r="K150" s="3"/>
    </row>
    <row r="151" spans="1:11" ht="75" x14ac:dyDescent="0.25">
      <c r="A151" s="342" t="s">
        <v>2626</v>
      </c>
      <c r="B151" s="272" t="s">
        <v>1794</v>
      </c>
      <c r="C151" s="4" t="s">
        <v>1631</v>
      </c>
      <c r="D151" s="272" t="s">
        <v>1795</v>
      </c>
      <c r="E151" s="3" t="s">
        <v>2453</v>
      </c>
      <c r="G151" s="272" t="s">
        <v>1939</v>
      </c>
      <c r="H151" s="272" t="s">
        <v>1851</v>
      </c>
      <c r="I151" s="272" t="s">
        <v>2030</v>
      </c>
      <c r="J151" s="272" t="str">
        <f>"Вкладка "&amp;LEFT(E151,SEARCH(CHAR(34),E151,2))</f>
        <v>Вкладка "Governance and Ethics"</v>
      </c>
      <c r="K151" s="272"/>
    </row>
    <row r="152" spans="1:11" ht="45" x14ac:dyDescent="0.25">
      <c r="A152" s="342" t="s">
        <v>2627</v>
      </c>
      <c r="C152" s="4" t="s">
        <v>1796</v>
      </c>
      <c r="D152" s="272" t="s">
        <v>1795</v>
      </c>
      <c r="E152" s="272" t="s">
        <v>2451</v>
      </c>
      <c r="G152" s="272"/>
      <c r="H152" s="272" t="s">
        <v>1940</v>
      </c>
      <c r="I152" s="272" t="s">
        <v>2030</v>
      </c>
      <c r="J152" s="272" t="s">
        <v>2451</v>
      </c>
      <c r="K152" s="272"/>
    </row>
    <row r="153" spans="1:11" ht="45" x14ac:dyDescent="0.25">
      <c r="A153" s="342" t="s">
        <v>2628</v>
      </c>
      <c r="C153" s="4" t="s">
        <v>1797</v>
      </c>
      <c r="D153" s="272" t="s">
        <v>1795</v>
      </c>
      <c r="E153" s="3" t="s">
        <v>2451</v>
      </c>
      <c r="G153" s="272"/>
      <c r="H153" s="272" t="s">
        <v>1941</v>
      </c>
      <c r="I153" s="272" t="s">
        <v>2030</v>
      </c>
      <c r="J153" s="272" t="s">
        <v>2451</v>
      </c>
      <c r="K153" s="272"/>
    </row>
    <row r="154" spans="1:11" ht="60" x14ac:dyDescent="0.25">
      <c r="A154" s="342" t="s">
        <v>2629</v>
      </c>
      <c r="B154" s="272" t="s">
        <v>1798</v>
      </c>
      <c r="C154" s="4" t="s">
        <v>1631</v>
      </c>
      <c r="D154" s="3" t="s">
        <v>1799</v>
      </c>
      <c r="E154" s="3" t="s">
        <v>2451</v>
      </c>
      <c r="G154" s="272" t="s">
        <v>1942</v>
      </c>
      <c r="H154" s="272" t="s">
        <v>1851</v>
      </c>
      <c r="I154" s="272" t="s">
        <v>2031</v>
      </c>
      <c r="J154" s="272" t="s">
        <v>2451</v>
      </c>
      <c r="K154" s="3"/>
    </row>
    <row r="155" spans="1:11" x14ac:dyDescent="0.25">
      <c r="A155" s="342" t="s">
        <v>2630</v>
      </c>
      <c r="C155" s="4" t="s">
        <v>1800</v>
      </c>
      <c r="D155" s="3" t="s">
        <v>1712</v>
      </c>
      <c r="E155" s="3" t="s">
        <v>2458</v>
      </c>
      <c r="G155" s="272"/>
      <c r="H155" s="272" t="s">
        <v>1943</v>
      </c>
      <c r="I155" s="272" t="s">
        <v>1980</v>
      </c>
      <c r="J155" s="272" t="str">
        <f t="shared" ref="J155:J156" si="15">"Вкладка "&amp;LEFT(E155,SEARCH(CHAR(34),E155,2))</f>
        <v>Вкладка "Communities"</v>
      </c>
      <c r="K155" s="3"/>
    </row>
    <row r="156" spans="1:11" ht="45" x14ac:dyDescent="0.25">
      <c r="A156" s="342" t="s">
        <v>2631</v>
      </c>
      <c r="B156" s="272" t="s">
        <v>1801</v>
      </c>
      <c r="C156" s="4" t="s">
        <v>1631</v>
      </c>
      <c r="D156" s="3" t="s">
        <v>1795</v>
      </c>
      <c r="E156" s="3" t="s">
        <v>2453</v>
      </c>
      <c r="G156" s="272" t="s">
        <v>1944</v>
      </c>
      <c r="H156" s="272" t="s">
        <v>1851</v>
      </c>
      <c r="I156" s="272" t="s">
        <v>2030</v>
      </c>
      <c r="J156" s="272" t="str">
        <f t="shared" si="15"/>
        <v>Вкладка "Governance and Ethics"</v>
      </c>
      <c r="K156" s="3"/>
    </row>
  </sheetData>
  <sheetProtection password="EBEF" sheet="1" objects="1" scenarios="1" selectLockedCells="1" selectUnlockedCells="1"/>
  <autoFilter ref="B2:K15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8"/>
  <sheetViews>
    <sheetView zoomScale="70" zoomScaleNormal="70" workbookViewId="0">
      <pane ySplit="2" topLeftCell="A3" activePane="bottomLeft" state="frozen"/>
      <selection activeCell="U651" sqref="U651"/>
      <selection pane="bottomLeft" activeCell="U651" sqref="U651"/>
    </sheetView>
  </sheetViews>
  <sheetFormatPr defaultRowHeight="15" x14ac:dyDescent="0.25"/>
  <cols>
    <col min="1" max="1" width="9.140625" style="140"/>
    <col min="2" max="2" width="16.140625" style="272" customWidth="1"/>
    <col min="3" max="3" width="14.5703125" style="272" bestFit="1" customWidth="1"/>
    <col min="4" max="4" width="52" style="272" customWidth="1"/>
    <col min="5" max="6" width="43.5703125" style="272" customWidth="1"/>
    <col min="7" max="7" width="16.140625" customWidth="1"/>
    <col min="8" max="8" width="14.5703125" bestFit="1" customWidth="1"/>
    <col min="9" max="9" width="52" customWidth="1"/>
    <col min="10" max="10" width="43.5703125" customWidth="1"/>
    <col min="11" max="11" width="35.28515625" customWidth="1"/>
  </cols>
  <sheetData>
    <row r="1" spans="1:11" s="140" customFormat="1" x14ac:dyDescent="0.25">
      <c r="A1" s="140" t="s">
        <v>2640</v>
      </c>
      <c r="B1" s="3" t="s">
        <v>2638</v>
      </c>
      <c r="C1" s="406"/>
      <c r="D1" s="3"/>
      <c r="E1" s="3"/>
      <c r="F1" s="3"/>
      <c r="G1" s="273" t="s">
        <v>2639</v>
      </c>
    </row>
    <row r="2" spans="1:11" ht="30" x14ac:dyDescent="0.25">
      <c r="A2" s="140" t="s">
        <v>2641</v>
      </c>
      <c r="B2" s="272" t="s">
        <v>2032</v>
      </c>
      <c r="C2" s="272" t="s">
        <v>2033</v>
      </c>
      <c r="D2" s="272" t="s">
        <v>2034</v>
      </c>
      <c r="E2" s="272" t="s">
        <v>2699</v>
      </c>
      <c r="F2" s="272" t="s">
        <v>2448</v>
      </c>
      <c r="G2" s="272" t="s">
        <v>2171</v>
      </c>
      <c r="H2" s="272" t="s">
        <v>2172</v>
      </c>
      <c r="I2" s="272" t="s">
        <v>2173</v>
      </c>
      <c r="J2" s="272" t="s">
        <v>2701</v>
      </c>
      <c r="K2" s="272" t="s">
        <v>2449</v>
      </c>
    </row>
    <row r="3" spans="1:11" s="140" customFormat="1" x14ac:dyDescent="0.25">
      <c r="A3" s="140" t="s">
        <v>2642</v>
      </c>
      <c r="B3" s="272"/>
      <c r="C3" s="272"/>
      <c r="D3" s="272"/>
      <c r="E3" s="3" t="s">
        <v>2632</v>
      </c>
      <c r="F3" s="272"/>
      <c r="G3" s="272"/>
      <c r="H3" s="272"/>
      <c r="I3" s="272"/>
      <c r="J3" s="3" t="s">
        <v>2637</v>
      </c>
    </row>
    <row r="4" spans="1:11" ht="45" x14ac:dyDescent="0.25">
      <c r="A4" s="140" t="s">
        <v>2643</v>
      </c>
      <c r="B4" s="272" t="s">
        <v>2035</v>
      </c>
      <c r="C4" s="272" t="s">
        <v>2036</v>
      </c>
      <c r="D4" s="272" t="s">
        <v>2037</v>
      </c>
      <c r="E4" s="272" t="s">
        <v>2038</v>
      </c>
      <c r="F4" s="272" t="s">
        <v>2457</v>
      </c>
      <c r="G4" s="272" t="s">
        <v>1231</v>
      </c>
      <c r="H4" s="272" t="s">
        <v>2036</v>
      </c>
      <c r="I4" s="272" t="s">
        <v>2184</v>
      </c>
      <c r="J4" s="272" t="s">
        <v>2193</v>
      </c>
      <c r="K4" s="272" t="str">
        <f>"Вкладка "&amp;LEFT(F4,SEARCH(CHAR(34),F4,2))</f>
        <v>Вкладка "Climate and Energy"</v>
      </c>
    </row>
    <row r="5" spans="1:11" s="140" customFormat="1" x14ac:dyDescent="0.25">
      <c r="A5" s="140" t="s">
        <v>2644</v>
      </c>
      <c r="B5" s="272"/>
      <c r="C5" s="272"/>
      <c r="D5" s="272"/>
      <c r="E5" s="272"/>
      <c r="F5" s="272" t="s">
        <v>2459</v>
      </c>
      <c r="G5" s="272"/>
      <c r="H5" s="272"/>
      <c r="I5" s="272"/>
      <c r="J5" s="4"/>
      <c r="K5" s="272" t="str">
        <f t="shared" ref="K5" si="0">"Вкладка "&amp;LEFT(F5,SEARCH(CHAR(34),F5,2))</f>
        <v>Вкладка "Site level"</v>
      </c>
    </row>
    <row r="6" spans="1:11" ht="45" x14ac:dyDescent="0.25">
      <c r="A6" s="140" t="s">
        <v>2645</v>
      </c>
      <c r="D6" s="272" t="s">
        <v>2039</v>
      </c>
      <c r="E6" s="272" t="s">
        <v>2040</v>
      </c>
      <c r="F6" s="272" t="s">
        <v>2451</v>
      </c>
      <c r="H6" s="272"/>
      <c r="I6" s="1" t="s">
        <v>2729</v>
      </c>
      <c r="J6" s="1" t="s">
        <v>2185</v>
      </c>
      <c r="K6" s="272" t="s">
        <v>2451</v>
      </c>
    </row>
    <row r="7" spans="1:11" ht="75" x14ac:dyDescent="0.25">
      <c r="A7" s="140" t="s">
        <v>2646</v>
      </c>
      <c r="C7" s="272" t="s">
        <v>2041</v>
      </c>
      <c r="D7" s="272" t="s">
        <v>2042</v>
      </c>
      <c r="E7" s="272" t="s">
        <v>2043</v>
      </c>
      <c r="F7" s="272" t="s">
        <v>2457</v>
      </c>
      <c r="H7" s="272" t="s">
        <v>2041</v>
      </c>
      <c r="I7" s="272" t="s">
        <v>2730</v>
      </c>
      <c r="J7" s="272" t="s">
        <v>2186</v>
      </c>
      <c r="K7" s="272" t="str">
        <f t="shared" ref="K7:K33" si="1">"Вкладка "&amp;LEFT(F7,SEARCH(CHAR(34),F7,2))</f>
        <v>Вкладка "Climate and Energy"</v>
      </c>
    </row>
    <row r="8" spans="1:11" ht="30" x14ac:dyDescent="0.25">
      <c r="A8" s="140" t="s">
        <v>2647</v>
      </c>
      <c r="B8" s="272" t="s">
        <v>255</v>
      </c>
      <c r="C8" s="272" t="s">
        <v>2044</v>
      </c>
      <c r="D8" s="272" t="s">
        <v>2045</v>
      </c>
      <c r="F8" s="272" t="s">
        <v>2454</v>
      </c>
      <c r="G8" s="272" t="s">
        <v>1171</v>
      </c>
      <c r="H8" s="272" t="s">
        <v>2044</v>
      </c>
      <c r="I8" s="272" t="s">
        <v>2187</v>
      </c>
      <c r="K8" s="272" t="str">
        <f t="shared" si="1"/>
        <v>Вкладка "Environment"</v>
      </c>
    </row>
    <row r="9" spans="1:11" s="140" customFormat="1" x14ac:dyDescent="0.25">
      <c r="A9" s="140" t="s">
        <v>2648</v>
      </c>
      <c r="B9" s="272"/>
      <c r="C9" s="272"/>
      <c r="D9" s="272"/>
      <c r="E9" s="272"/>
      <c r="F9" s="272" t="s">
        <v>2459</v>
      </c>
      <c r="G9" s="272"/>
      <c r="H9" s="272"/>
      <c r="I9" s="272"/>
      <c r="J9" s="4"/>
      <c r="K9" s="272" t="str">
        <f t="shared" si="1"/>
        <v>Вкладка "Site level"</v>
      </c>
    </row>
    <row r="10" spans="1:11" x14ac:dyDescent="0.25">
      <c r="A10" s="140" t="s">
        <v>2649</v>
      </c>
      <c r="D10" s="272" t="s">
        <v>2046</v>
      </c>
      <c r="E10" s="272" t="s">
        <v>2051</v>
      </c>
      <c r="F10" s="272" t="s">
        <v>2454</v>
      </c>
      <c r="H10" s="272"/>
      <c r="I10" s="272" t="s">
        <v>2046</v>
      </c>
      <c r="J10" s="272" t="s">
        <v>2194</v>
      </c>
      <c r="K10" s="272" t="str">
        <f t="shared" si="1"/>
        <v>Вкладка "Environment"</v>
      </c>
    </row>
    <row r="11" spans="1:11" s="140" customFormat="1" x14ac:dyDescent="0.25">
      <c r="A11" s="140" t="s">
        <v>2650</v>
      </c>
      <c r="B11" s="272"/>
      <c r="C11" s="272"/>
      <c r="D11" s="272"/>
      <c r="E11" s="272"/>
      <c r="F11" s="272" t="s">
        <v>2459</v>
      </c>
      <c r="G11" s="272"/>
      <c r="H11" s="272"/>
      <c r="I11" s="272"/>
      <c r="J11" s="4"/>
      <c r="K11" s="272" t="str">
        <f t="shared" si="1"/>
        <v>Вкладка "Site level"</v>
      </c>
    </row>
    <row r="12" spans="1:11" x14ac:dyDescent="0.25">
      <c r="A12" s="140" t="s">
        <v>2651</v>
      </c>
      <c r="D12" s="272" t="s">
        <v>2722</v>
      </c>
      <c r="E12" s="272" t="s">
        <v>2052</v>
      </c>
      <c r="F12" s="272" t="s">
        <v>2454</v>
      </c>
      <c r="H12" s="272"/>
      <c r="I12" s="272" t="s">
        <v>2721</v>
      </c>
      <c r="J12" s="272" t="s">
        <v>2195</v>
      </c>
      <c r="K12" s="272" t="str">
        <f t="shared" si="1"/>
        <v>Вкладка "Environment"</v>
      </c>
    </row>
    <row r="13" spans="1:11" s="140" customFormat="1" x14ac:dyDescent="0.25">
      <c r="A13" s="140" t="s">
        <v>2652</v>
      </c>
      <c r="B13" s="272"/>
      <c r="C13" s="272"/>
      <c r="D13" s="272"/>
      <c r="E13" s="272"/>
      <c r="F13" s="272" t="s">
        <v>2459</v>
      </c>
      <c r="G13" s="272"/>
      <c r="H13" s="272"/>
      <c r="I13" s="272"/>
      <c r="J13" s="4"/>
      <c r="K13" s="272" t="str">
        <f t="shared" si="1"/>
        <v>Вкладка "Site level"</v>
      </c>
    </row>
    <row r="14" spans="1:11" x14ac:dyDescent="0.25">
      <c r="A14" s="140" t="s">
        <v>2653</v>
      </c>
      <c r="D14" s="272" t="s">
        <v>2731</v>
      </c>
      <c r="E14" s="272" t="s">
        <v>2053</v>
      </c>
      <c r="F14" s="272" t="s">
        <v>2454</v>
      </c>
      <c r="H14" s="272"/>
      <c r="I14" s="272" t="s">
        <v>2731</v>
      </c>
      <c r="J14" s="272" t="s">
        <v>2196</v>
      </c>
      <c r="K14" s="272" t="str">
        <f t="shared" si="1"/>
        <v>Вкладка "Environment"</v>
      </c>
    </row>
    <row r="15" spans="1:11" s="140" customFormat="1" x14ac:dyDescent="0.25">
      <c r="A15" s="140" t="s">
        <v>2654</v>
      </c>
      <c r="B15" s="272"/>
      <c r="C15" s="272"/>
      <c r="D15" s="272"/>
      <c r="E15" s="272"/>
      <c r="F15" s="272" t="s">
        <v>2459</v>
      </c>
      <c r="G15" s="272"/>
      <c r="H15" s="272"/>
      <c r="I15" s="272"/>
      <c r="J15" s="4"/>
      <c r="K15" s="272" t="str">
        <f t="shared" si="1"/>
        <v>Вкладка "Site level"</v>
      </c>
    </row>
    <row r="16" spans="1:11" ht="30" x14ac:dyDescent="0.25">
      <c r="A16" s="140" t="s">
        <v>2655</v>
      </c>
      <c r="D16" s="272" t="s">
        <v>2047</v>
      </c>
      <c r="E16" s="272" t="s">
        <v>2054</v>
      </c>
      <c r="F16" s="272" t="s">
        <v>2454</v>
      </c>
      <c r="H16" s="272"/>
      <c r="I16" s="272" t="s">
        <v>2188</v>
      </c>
      <c r="J16" s="272" t="s">
        <v>2197</v>
      </c>
      <c r="K16" s="272" t="str">
        <f t="shared" si="1"/>
        <v>Вкладка "Environment"</v>
      </c>
    </row>
    <row r="17" spans="1:11" s="140" customFormat="1" x14ac:dyDescent="0.25">
      <c r="A17" s="140" t="s">
        <v>2656</v>
      </c>
      <c r="B17" s="272"/>
      <c r="C17" s="272"/>
      <c r="D17" s="272"/>
      <c r="E17" s="272"/>
      <c r="F17" s="272" t="s">
        <v>2459</v>
      </c>
      <c r="G17" s="272"/>
      <c r="H17" s="272"/>
      <c r="I17" s="272"/>
      <c r="J17" s="4"/>
      <c r="K17" s="272" t="str">
        <f t="shared" si="1"/>
        <v>Вкладка "Site level"</v>
      </c>
    </row>
    <row r="18" spans="1:11" ht="30" x14ac:dyDescent="0.25">
      <c r="A18" s="140" t="s">
        <v>2657</v>
      </c>
      <c r="D18" s="272" t="s">
        <v>2048</v>
      </c>
      <c r="E18" s="272" t="s">
        <v>1712</v>
      </c>
      <c r="F18" s="272" t="s">
        <v>2454</v>
      </c>
      <c r="H18" s="272"/>
      <c r="I18" s="272" t="s">
        <v>2189</v>
      </c>
      <c r="J18" s="272" t="s">
        <v>2192</v>
      </c>
      <c r="K18" s="272" t="str">
        <f t="shared" si="1"/>
        <v>Вкладка "Environment"</v>
      </c>
    </row>
    <row r="19" spans="1:11" s="140" customFormat="1" x14ac:dyDescent="0.25">
      <c r="A19" s="140" t="s">
        <v>2658</v>
      </c>
      <c r="B19" s="272"/>
      <c r="C19" s="272"/>
      <c r="D19" s="272"/>
      <c r="E19" s="272"/>
      <c r="F19" s="272" t="s">
        <v>2459</v>
      </c>
      <c r="G19" s="272"/>
      <c r="H19" s="272"/>
      <c r="I19" s="272"/>
      <c r="J19" s="4"/>
      <c r="K19" s="272" t="str">
        <f t="shared" si="1"/>
        <v>Вкладка "Site level"</v>
      </c>
    </row>
    <row r="20" spans="1:11" x14ac:dyDescent="0.25">
      <c r="A20" s="140" t="s">
        <v>2659</v>
      </c>
      <c r="D20" s="272" t="s">
        <v>2049</v>
      </c>
      <c r="E20" s="272" t="s">
        <v>2055</v>
      </c>
      <c r="F20" s="272" t="s">
        <v>2454</v>
      </c>
      <c r="H20" s="272"/>
      <c r="I20" s="272" t="s">
        <v>2190</v>
      </c>
      <c r="J20" s="272" t="s">
        <v>2723</v>
      </c>
      <c r="K20" s="272" t="str">
        <f t="shared" si="1"/>
        <v>Вкладка "Environment"</v>
      </c>
    </row>
    <row r="21" spans="1:11" s="140" customFormat="1" x14ac:dyDescent="0.25">
      <c r="A21" s="140" t="s">
        <v>2660</v>
      </c>
      <c r="B21" s="272"/>
      <c r="C21" s="272"/>
      <c r="D21" s="272"/>
      <c r="E21" s="272"/>
      <c r="F21" s="272" t="s">
        <v>2459</v>
      </c>
      <c r="G21" s="272"/>
      <c r="H21" s="272"/>
      <c r="I21" s="272"/>
      <c r="J21" s="4"/>
      <c r="K21" s="272" t="str">
        <f t="shared" si="1"/>
        <v>Вкладка "Site level"</v>
      </c>
    </row>
    <row r="22" spans="1:11" x14ac:dyDescent="0.25">
      <c r="A22" s="140" t="s">
        <v>2661</v>
      </c>
      <c r="D22" s="272" t="s">
        <v>2050</v>
      </c>
      <c r="E22" s="272" t="s">
        <v>2056</v>
      </c>
      <c r="F22" s="272" t="s">
        <v>2454</v>
      </c>
      <c r="H22" s="272"/>
      <c r="I22" s="272" t="s">
        <v>2191</v>
      </c>
      <c r="J22" s="272" t="s">
        <v>2198</v>
      </c>
      <c r="K22" s="272" t="str">
        <f t="shared" si="1"/>
        <v>Вкладка "Environment"</v>
      </c>
    </row>
    <row r="23" spans="1:11" s="140" customFormat="1" x14ac:dyDescent="0.25">
      <c r="A23" s="140" t="s">
        <v>2662</v>
      </c>
      <c r="B23" s="272"/>
      <c r="C23" s="272"/>
      <c r="D23" s="272"/>
      <c r="E23" s="272"/>
      <c r="F23" s="272" t="s">
        <v>2459</v>
      </c>
      <c r="G23" s="272"/>
      <c r="H23" s="272"/>
      <c r="I23" s="272"/>
      <c r="J23" s="4"/>
      <c r="K23" s="272" t="str">
        <f t="shared" si="1"/>
        <v>Вкладка "Site level"</v>
      </c>
    </row>
    <row r="24" spans="1:11" ht="30" x14ac:dyDescent="0.25">
      <c r="A24" s="140" t="s">
        <v>2663</v>
      </c>
      <c r="B24" s="272" t="s">
        <v>2057</v>
      </c>
      <c r="C24" s="272" t="s">
        <v>2058</v>
      </c>
      <c r="D24" s="272" t="s">
        <v>2059</v>
      </c>
      <c r="E24" s="272" t="s">
        <v>2062</v>
      </c>
      <c r="F24" s="272" t="s">
        <v>2457</v>
      </c>
      <c r="G24" s="272" t="s">
        <v>2174</v>
      </c>
      <c r="H24" s="272" t="s">
        <v>2058</v>
      </c>
      <c r="I24" s="272" t="s">
        <v>2199</v>
      </c>
      <c r="J24" s="272" t="s">
        <v>2203</v>
      </c>
      <c r="K24" s="272" t="str">
        <f t="shared" si="1"/>
        <v>Вкладка "Climate and Energy"</v>
      </c>
    </row>
    <row r="25" spans="1:11" s="140" customFormat="1" x14ac:dyDescent="0.25">
      <c r="A25" s="140" t="s">
        <v>2664</v>
      </c>
      <c r="B25" s="272"/>
      <c r="C25" s="272"/>
      <c r="D25" s="272"/>
      <c r="E25" s="272"/>
      <c r="F25" s="272" t="s">
        <v>2459</v>
      </c>
      <c r="G25" s="272"/>
      <c r="H25" s="272"/>
      <c r="I25" s="272"/>
      <c r="J25" s="4"/>
      <c r="K25" s="272" t="str">
        <f t="shared" si="1"/>
        <v>Вкладка "Site level"</v>
      </c>
    </row>
    <row r="26" spans="1:11" ht="30" x14ac:dyDescent="0.25">
      <c r="A26" s="140" t="s">
        <v>2665</v>
      </c>
      <c r="D26" s="272" t="s">
        <v>2060</v>
      </c>
      <c r="E26" s="272" t="s">
        <v>2063</v>
      </c>
      <c r="F26" s="272" t="s">
        <v>2457</v>
      </c>
      <c r="H26" s="272"/>
      <c r="I26" s="272" t="s">
        <v>2200</v>
      </c>
      <c r="J26" s="272" t="s">
        <v>2202</v>
      </c>
      <c r="K26" s="272" t="str">
        <f t="shared" si="1"/>
        <v>Вкладка "Climate and Energy"</v>
      </c>
    </row>
    <row r="27" spans="1:11" s="140" customFormat="1" x14ac:dyDescent="0.25">
      <c r="A27" s="140" t="s">
        <v>2666</v>
      </c>
      <c r="B27" s="272"/>
      <c r="C27" s="272"/>
      <c r="D27" s="272"/>
      <c r="E27" s="272"/>
      <c r="F27" s="272" t="s">
        <v>2459</v>
      </c>
      <c r="G27" s="272"/>
      <c r="H27" s="272"/>
      <c r="I27" s="272"/>
      <c r="J27" s="4"/>
      <c r="K27" s="272" t="str">
        <f t="shared" si="1"/>
        <v>Вкладка "Site level"</v>
      </c>
    </row>
    <row r="28" spans="1:11" ht="90" x14ac:dyDescent="0.25">
      <c r="A28" s="140" t="s">
        <v>2667</v>
      </c>
      <c r="D28" s="272" t="s">
        <v>2061</v>
      </c>
      <c r="E28" s="272" t="s">
        <v>2064</v>
      </c>
      <c r="F28" s="272" t="s">
        <v>2457</v>
      </c>
      <c r="H28" s="272"/>
      <c r="I28" s="272" t="s">
        <v>2201</v>
      </c>
      <c r="J28" s="272" t="s">
        <v>2204</v>
      </c>
      <c r="K28" s="272" t="str">
        <f t="shared" si="1"/>
        <v>Вкладка "Climate and Energy"</v>
      </c>
    </row>
    <row r="29" spans="1:11" s="140" customFormat="1" x14ac:dyDescent="0.25">
      <c r="A29" s="140" t="s">
        <v>2668</v>
      </c>
      <c r="B29" s="272"/>
      <c r="C29" s="272"/>
      <c r="D29" s="272"/>
      <c r="E29" s="272"/>
      <c r="F29" s="272" t="s">
        <v>2459</v>
      </c>
      <c r="G29" s="272"/>
      <c r="H29" s="272"/>
      <c r="I29" s="272"/>
      <c r="J29" s="4"/>
      <c r="K29" s="272" t="str">
        <f t="shared" si="1"/>
        <v>Вкладка "Site level"</v>
      </c>
    </row>
    <row r="30" spans="1:11" ht="45" x14ac:dyDescent="0.25">
      <c r="A30" s="140" t="s">
        <v>2669</v>
      </c>
      <c r="B30" s="272" t="s">
        <v>2065</v>
      </c>
      <c r="C30" s="272" t="s">
        <v>2066</v>
      </c>
      <c r="D30" s="272" t="s">
        <v>2068</v>
      </c>
      <c r="E30" s="272" t="s">
        <v>2071</v>
      </c>
      <c r="F30" s="272" t="s">
        <v>2454</v>
      </c>
      <c r="G30" s="272" t="s">
        <v>2175</v>
      </c>
      <c r="H30" s="272" t="s">
        <v>2066</v>
      </c>
      <c r="I30" s="272" t="s">
        <v>2205</v>
      </c>
      <c r="J30" s="272" t="s">
        <v>2209</v>
      </c>
      <c r="K30" s="272" t="str">
        <f t="shared" si="1"/>
        <v>Вкладка "Environment"</v>
      </c>
    </row>
    <row r="31" spans="1:11" s="140" customFormat="1" x14ac:dyDescent="0.25">
      <c r="A31" s="140" t="s">
        <v>2670</v>
      </c>
      <c r="B31" s="272"/>
      <c r="C31" s="272"/>
      <c r="D31" s="272"/>
      <c r="E31" s="272"/>
      <c r="F31" s="272" t="s">
        <v>2459</v>
      </c>
      <c r="G31" s="272"/>
      <c r="H31" s="272"/>
      <c r="I31" s="272"/>
      <c r="J31" s="4"/>
      <c r="K31" s="272" t="str">
        <f t="shared" si="1"/>
        <v>Вкладка "Site level"</v>
      </c>
    </row>
    <row r="32" spans="1:11" ht="45" x14ac:dyDescent="0.25">
      <c r="A32" s="140" t="s">
        <v>2671</v>
      </c>
      <c r="D32" s="272" t="s">
        <v>2069</v>
      </c>
      <c r="E32" s="272" t="s">
        <v>2072</v>
      </c>
      <c r="F32" s="272" t="s">
        <v>2454</v>
      </c>
      <c r="H32" s="272"/>
      <c r="I32" s="272" t="s">
        <v>2206</v>
      </c>
      <c r="J32" s="272" t="s">
        <v>2210</v>
      </c>
      <c r="K32" s="272" t="str">
        <f t="shared" si="1"/>
        <v>Вкладка "Environment"</v>
      </c>
    </row>
    <row r="33" spans="1:11" s="140" customFormat="1" x14ac:dyDescent="0.25">
      <c r="A33" s="140" t="s">
        <v>2672</v>
      </c>
      <c r="B33" s="272"/>
      <c r="C33" s="272"/>
      <c r="D33" s="272"/>
      <c r="E33" s="272"/>
      <c r="F33" s="272" t="s">
        <v>2459</v>
      </c>
      <c r="G33" s="272"/>
      <c r="H33" s="272"/>
      <c r="I33" s="272"/>
      <c r="J33" s="4"/>
      <c r="K33" s="272" t="str">
        <f t="shared" si="1"/>
        <v>Вкладка "Site level"</v>
      </c>
    </row>
    <row r="34" spans="1:11" ht="135" x14ac:dyDescent="0.25">
      <c r="A34" s="140" t="s">
        <v>2673</v>
      </c>
      <c r="D34" s="272" t="s">
        <v>2070</v>
      </c>
      <c r="E34" s="272" t="s">
        <v>2073</v>
      </c>
      <c r="F34" s="272" t="s">
        <v>2451</v>
      </c>
      <c r="H34" s="272"/>
      <c r="I34" s="272" t="s">
        <v>2207</v>
      </c>
      <c r="J34" s="272" t="s">
        <v>2211</v>
      </c>
      <c r="K34" s="272" t="s">
        <v>2451</v>
      </c>
    </row>
    <row r="35" spans="1:11" ht="150" x14ac:dyDescent="0.25">
      <c r="A35" s="140" t="s">
        <v>2674</v>
      </c>
      <c r="C35" s="272" t="s">
        <v>2067</v>
      </c>
      <c r="D35" s="272" t="s">
        <v>2074</v>
      </c>
      <c r="E35" s="272" t="s">
        <v>2075</v>
      </c>
      <c r="F35" s="3" t="s">
        <v>2453</v>
      </c>
      <c r="H35" s="272" t="s">
        <v>2067</v>
      </c>
      <c r="I35" s="272" t="s">
        <v>2208</v>
      </c>
      <c r="J35" s="272" t="s">
        <v>2212</v>
      </c>
      <c r="K35" s="272" t="str">
        <f t="shared" ref="K35:K42" si="2">"Вкладка "&amp;LEFT(F35,SEARCH(CHAR(34),F35,2))</f>
        <v>Вкладка "Governance and Ethics"</v>
      </c>
    </row>
    <row r="36" spans="1:11" ht="60" x14ac:dyDescent="0.25">
      <c r="A36" s="140" t="s">
        <v>2675</v>
      </c>
      <c r="B36" s="272" t="s">
        <v>2076</v>
      </c>
      <c r="C36" s="272" t="s">
        <v>2077</v>
      </c>
      <c r="D36" s="272" t="s">
        <v>2084</v>
      </c>
      <c r="E36" s="272" t="s">
        <v>2091</v>
      </c>
      <c r="F36" s="272" t="s">
        <v>2454</v>
      </c>
      <c r="G36" s="272" t="s">
        <v>2176</v>
      </c>
      <c r="H36" s="272" t="s">
        <v>2077</v>
      </c>
      <c r="I36" s="272" t="s">
        <v>2213</v>
      </c>
      <c r="J36" s="272" t="s">
        <v>2724</v>
      </c>
      <c r="K36" s="272" t="str">
        <f t="shared" si="2"/>
        <v>Вкладка "Environment"</v>
      </c>
    </row>
    <row r="37" spans="1:11" ht="30" x14ac:dyDescent="0.25">
      <c r="A37" s="140" t="s">
        <v>2676</v>
      </c>
      <c r="C37" s="272" t="s">
        <v>2078</v>
      </c>
      <c r="D37" s="272" t="s">
        <v>2085</v>
      </c>
      <c r="E37" s="272" t="s">
        <v>2092</v>
      </c>
      <c r="F37" s="272" t="s">
        <v>2454</v>
      </c>
      <c r="H37" s="272" t="s">
        <v>2078</v>
      </c>
      <c r="I37" t="s">
        <v>2214</v>
      </c>
      <c r="J37" s="272" t="s">
        <v>2725</v>
      </c>
      <c r="K37" s="272" t="str">
        <f t="shared" si="2"/>
        <v>Вкладка "Environment"</v>
      </c>
    </row>
    <row r="38" spans="1:11" ht="30" x14ac:dyDescent="0.25">
      <c r="A38" s="140" t="s">
        <v>2677</v>
      </c>
      <c r="C38" s="272" t="s">
        <v>2079</v>
      </c>
      <c r="D38" s="272" t="s">
        <v>2086</v>
      </c>
      <c r="E38" s="272" t="s">
        <v>2093</v>
      </c>
      <c r="F38" s="272" t="s">
        <v>2454</v>
      </c>
      <c r="H38" s="272" t="s">
        <v>2079</v>
      </c>
      <c r="I38" t="s">
        <v>2215</v>
      </c>
      <c r="J38" s="272" t="s">
        <v>2726</v>
      </c>
      <c r="K38" s="272" t="str">
        <f t="shared" si="2"/>
        <v>Вкладка "Environment"</v>
      </c>
    </row>
    <row r="39" spans="1:11" ht="105" x14ac:dyDescent="0.25">
      <c r="A39" s="140" t="s">
        <v>2678</v>
      </c>
      <c r="C39" s="272" t="s">
        <v>2080</v>
      </c>
      <c r="D39" s="272" t="s">
        <v>2087</v>
      </c>
      <c r="E39" s="272" t="s">
        <v>2094</v>
      </c>
      <c r="F39" s="272" t="s">
        <v>2454</v>
      </c>
      <c r="H39" s="272" t="s">
        <v>2080</v>
      </c>
      <c r="I39" t="s">
        <v>2216</v>
      </c>
      <c r="J39" s="276" t="s">
        <v>2727</v>
      </c>
      <c r="K39" s="272" t="str">
        <f t="shared" si="2"/>
        <v>Вкладка "Environment"</v>
      </c>
    </row>
    <row r="40" spans="1:11" x14ac:dyDescent="0.25">
      <c r="A40" s="140" t="s">
        <v>2679</v>
      </c>
      <c r="C40" s="272" t="s">
        <v>2081</v>
      </c>
      <c r="D40" s="272" t="s">
        <v>2088</v>
      </c>
      <c r="E40" s="272" t="s">
        <v>2095</v>
      </c>
      <c r="F40" s="272" t="s">
        <v>2454</v>
      </c>
      <c r="H40" s="272" t="s">
        <v>2081</v>
      </c>
      <c r="I40" t="s">
        <v>2217</v>
      </c>
      <c r="J40" s="272" t="s">
        <v>2728</v>
      </c>
      <c r="K40" s="272" t="str">
        <f t="shared" si="2"/>
        <v>Вкладка "Environment"</v>
      </c>
    </row>
    <row r="41" spans="1:11" s="140" customFormat="1" x14ac:dyDescent="0.25">
      <c r="A41" s="140" t="s">
        <v>2680</v>
      </c>
      <c r="B41" s="272"/>
      <c r="C41" s="272"/>
      <c r="D41" s="272"/>
      <c r="E41" s="272"/>
      <c r="F41" s="272" t="s">
        <v>2459</v>
      </c>
      <c r="G41" s="272"/>
      <c r="H41" s="272"/>
      <c r="I41" s="272"/>
      <c r="J41" s="4"/>
      <c r="K41" s="272" t="str">
        <f t="shared" si="2"/>
        <v>Вкладка "Site level"</v>
      </c>
    </row>
    <row r="42" spans="1:11" ht="30" x14ac:dyDescent="0.25">
      <c r="A42" s="140" t="s">
        <v>2681</v>
      </c>
      <c r="C42" s="272" t="s">
        <v>2082</v>
      </c>
      <c r="D42" s="272" t="s">
        <v>2089</v>
      </c>
      <c r="E42" s="272" t="s">
        <v>1712</v>
      </c>
      <c r="F42" s="3" t="s">
        <v>2453</v>
      </c>
      <c r="H42" s="272" t="s">
        <v>2082</v>
      </c>
      <c r="I42" s="272" t="s">
        <v>2218</v>
      </c>
      <c r="J42" s="272" t="s">
        <v>1980</v>
      </c>
      <c r="K42" s="272" t="str">
        <f t="shared" si="2"/>
        <v>Вкладка "Governance and Ethics"</v>
      </c>
    </row>
    <row r="43" spans="1:11" ht="45" x14ac:dyDescent="0.25">
      <c r="A43" s="140" t="s">
        <v>2682</v>
      </c>
      <c r="C43" s="272" t="s">
        <v>2083</v>
      </c>
      <c r="D43" s="272" t="s">
        <v>2090</v>
      </c>
      <c r="E43" s="272" t="s">
        <v>2096</v>
      </c>
      <c r="F43" s="272" t="s">
        <v>2451</v>
      </c>
      <c r="H43" s="272" t="s">
        <v>2083</v>
      </c>
      <c r="I43" s="272" t="s">
        <v>2219</v>
      </c>
      <c r="J43" s="272" t="s">
        <v>2220</v>
      </c>
      <c r="K43" s="272" t="s">
        <v>2451</v>
      </c>
    </row>
    <row r="44" spans="1:11" ht="45" x14ac:dyDescent="0.25">
      <c r="A44" s="140" t="s">
        <v>2683</v>
      </c>
      <c r="B44" s="272" t="s">
        <v>2097</v>
      </c>
      <c r="C44" s="272" t="s">
        <v>2098</v>
      </c>
      <c r="D44" s="272" t="s">
        <v>2099</v>
      </c>
      <c r="E44" s="272" t="s">
        <v>2100</v>
      </c>
      <c r="F44" s="272" t="s">
        <v>2451</v>
      </c>
      <c r="G44" s="272" t="s">
        <v>2177</v>
      </c>
      <c r="H44" s="272" t="s">
        <v>2098</v>
      </c>
      <c r="I44" s="272" t="s">
        <v>2221</v>
      </c>
      <c r="J44" s="272" t="s">
        <v>1993</v>
      </c>
      <c r="K44" s="272" t="s">
        <v>2451</v>
      </c>
    </row>
    <row r="45" spans="1:11" x14ac:dyDescent="0.25">
      <c r="A45" s="140" t="s">
        <v>2684</v>
      </c>
      <c r="C45" s="272" t="s">
        <v>2101</v>
      </c>
      <c r="D45" s="272" t="s">
        <v>2102</v>
      </c>
      <c r="F45" s="272" t="s">
        <v>2451</v>
      </c>
      <c r="H45" s="272" t="s">
        <v>2101</v>
      </c>
      <c r="I45" s="272" t="s">
        <v>2222</v>
      </c>
      <c r="K45" s="272" t="s">
        <v>2451</v>
      </c>
    </row>
    <row r="46" spans="1:11" ht="45" x14ac:dyDescent="0.25">
      <c r="A46" s="140" t="s">
        <v>2685</v>
      </c>
      <c r="D46" s="272" t="s">
        <v>2103</v>
      </c>
      <c r="E46" s="272" t="s">
        <v>2106</v>
      </c>
      <c r="F46" s="272" t="s">
        <v>2451</v>
      </c>
      <c r="H46" s="272"/>
      <c r="I46" s="272" t="s">
        <v>2223</v>
      </c>
      <c r="J46" s="272" t="s">
        <v>2229</v>
      </c>
      <c r="K46" s="272" t="s">
        <v>2451</v>
      </c>
    </row>
    <row r="47" spans="1:11" ht="45" x14ac:dyDescent="0.25">
      <c r="A47" s="140" t="s">
        <v>2686</v>
      </c>
      <c r="D47" s="272" t="s">
        <v>2104</v>
      </c>
      <c r="E47" s="272" t="s">
        <v>2107</v>
      </c>
      <c r="F47" s="272" t="s">
        <v>2451</v>
      </c>
      <c r="H47" s="272"/>
      <c r="I47" s="272" t="s">
        <v>2224</v>
      </c>
      <c r="J47" s="272" t="s">
        <v>2229</v>
      </c>
      <c r="K47" s="272" t="s">
        <v>2451</v>
      </c>
    </row>
    <row r="48" spans="1:11" ht="45" x14ac:dyDescent="0.25">
      <c r="A48" s="140" t="s">
        <v>2687</v>
      </c>
      <c r="D48" s="272" t="s">
        <v>2105</v>
      </c>
      <c r="E48" s="272" t="s">
        <v>2107</v>
      </c>
      <c r="F48" s="272" t="s">
        <v>2451</v>
      </c>
      <c r="H48" s="272"/>
      <c r="I48" s="272" t="s">
        <v>2225</v>
      </c>
      <c r="J48" s="272" t="s">
        <v>2229</v>
      </c>
      <c r="K48" s="272" t="s">
        <v>2451</v>
      </c>
    </row>
    <row r="49" spans="1:11" x14ac:dyDescent="0.25">
      <c r="A49" s="140" t="s">
        <v>2688</v>
      </c>
      <c r="C49" s="272" t="s">
        <v>2108</v>
      </c>
      <c r="D49" s="272" t="s">
        <v>2109</v>
      </c>
      <c r="F49" s="272" t="s">
        <v>2454</v>
      </c>
      <c r="H49" s="272" t="s">
        <v>2108</v>
      </c>
      <c r="I49" s="272" t="s">
        <v>2226</v>
      </c>
      <c r="K49" s="272" t="str">
        <f t="shared" ref="K49:K51" si="3">"Вкладка "&amp;LEFT(F49,SEARCH(CHAR(34),F49,2))</f>
        <v>Вкладка "Environment"</v>
      </c>
    </row>
    <row r="50" spans="1:11" ht="75" x14ac:dyDescent="0.25">
      <c r="A50" s="140" t="s">
        <v>2689</v>
      </c>
      <c r="D50" s="272" t="s">
        <v>2110</v>
      </c>
      <c r="E50" s="272" t="s">
        <v>2112</v>
      </c>
      <c r="F50" s="272" t="s">
        <v>2454</v>
      </c>
      <c r="H50" s="272"/>
      <c r="I50" s="272" t="s">
        <v>2227</v>
      </c>
      <c r="J50" s="272" t="s">
        <v>2231</v>
      </c>
      <c r="K50" s="272" t="str">
        <f t="shared" si="3"/>
        <v>Вкладка "Environment"</v>
      </c>
    </row>
    <row r="51" spans="1:11" ht="75" x14ac:dyDescent="0.25">
      <c r="A51" s="140" t="s">
        <v>2690</v>
      </c>
      <c r="D51" s="272" t="s">
        <v>2111</v>
      </c>
      <c r="E51" s="272" t="s">
        <v>2113</v>
      </c>
      <c r="F51" s="272" t="s">
        <v>2454</v>
      </c>
      <c r="H51" s="272"/>
      <c r="I51" s="272" t="s">
        <v>2228</v>
      </c>
      <c r="J51" s="272" t="s">
        <v>2230</v>
      </c>
      <c r="K51" s="272" t="str">
        <f t="shared" si="3"/>
        <v>Вкладка "Environment"</v>
      </c>
    </row>
    <row r="52" spans="1:11" ht="60" x14ac:dyDescent="0.25">
      <c r="A52" s="140" t="s">
        <v>2691</v>
      </c>
      <c r="B52" s="272" t="s">
        <v>2114</v>
      </c>
      <c r="C52" s="272" t="s">
        <v>2115</v>
      </c>
      <c r="D52" s="272" t="s">
        <v>2109</v>
      </c>
      <c r="F52" s="272" t="s">
        <v>2451</v>
      </c>
      <c r="G52" s="272" t="s">
        <v>2178</v>
      </c>
      <c r="H52" s="272" t="s">
        <v>2115</v>
      </c>
      <c r="I52" s="272" t="s">
        <v>2226</v>
      </c>
      <c r="K52" s="272" t="s">
        <v>2451</v>
      </c>
    </row>
    <row r="53" spans="1:11" ht="30" x14ac:dyDescent="0.25">
      <c r="A53" s="140" t="s">
        <v>2692</v>
      </c>
      <c r="D53" s="272" t="s">
        <v>2116</v>
      </c>
      <c r="E53" s="272" t="s">
        <v>1712</v>
      </c>
      <c r="F53" s="272" t="s">
        <v>2451</v>
      </c>
      <c r="H53" s="272"/>
      <c r="I53" s="272" t="s">
        <v>2232</v>
      </c>
      <c r="J53" s="272" t="s">
        <v>1980</v>
      </c>
      <c r="K53" s="272" t="s">
        <v>2451</v>
      </c>
    </row>
    <row r="54" spans="1:11" ht="30" x14ac:dyDescent="0.25">
      <c r="A54" s="140" t="s">
        <v>2693</v>
      </c>
      <c r="D54" s="272" t="s">
        <v>2117</v>
      </c>
      <c r="E54" s="272" t="s">
        <v>1712</v>
      </c>
      <c r="F54" s="272" t="s">
        <v>2451</v>
      </c>
      <c r="H54" s="272"/>
      <c r="I54" s="272" t="s">
        <v>2233</v>
      </c>
      <c r="J54" s="272" t="s">
        <v>1980</v>
      </c>
      <c r="K54" s="272" t="s">
        <v>2451</v>
      </c>
    </row>
    <row r="55" spans="1:11" x14ac:dyDescent="0.25">
      <c r="A55" s="140" t="s">
        <v>2694</v>
      </c>
      <c r="C55" s="272" t="s">
        <v>2118</v>
      </c>
      <c r="D55" s="272" t="s">
        <v>2109</v>
      </c>
      <c r="F55" s="272" t="s">
        <v>2451</v>
      </c>
      <c r="H55" s="272" t="s">
        <v>2118</v>
      </c>
      <c r="I55" s="272" t="s">
        <v>2226</v>
      </c>
      <c r="K55" s="272" t="s">
        <v>2451</v>
      </c>
    </row>
    <row r="56" spans="1:11" ht="105" x14ac:dyDescent="0.25">
      <c r="A56" s="140" t="s">
        <v>2695</v>
      </c>
      <c r="D56" s="272" t="s">
        <v>2119</v>
      </c>
      <c r="E56" s="272" t="s">
        <v>2121</v>
      </c>
      <c r="F56" s="272" t="s">
        <v>2451</v>
      </c>
      <c r="H56" s="272"/>
      <c r="I56" s="272" t="s">
        <v>2234</v>
      </c>
      <c r="J56" s="276" t="s">
        <v>2236</v>
      </c>
      <c r="K56" s="272" t="s">
        <v>2451</v>
      </c>
    </row>
    <row r="57" spans="1:11" ht="105" x14ac:dyDescent="0.25">
      <c r="A57" s="140" t="s">
        <v>2696</v>
      </c>
      <c r="D57" s="272" t="s">
        <v>2120</v>
      </c>
      <c r="E57" s="272" t="s">
        <v>2121</v>
      </c>
      <c r="F57" s="272" t="s">
        <v>2451</v>
      </c>
      <c r="H57" s="272"/>
      <c r="I57" s="272" t="s">
        <v>2235</v>
      </c>
      <c r="J57" s="276" t="s">
        <v>2236</v>
      </c>
      <c r="K57" s="272" t="s">
        <v>2451</v>
      </c>
    </row>
    <row r="58" spans="1:11" ht="60" x14ac:dyDescent="0.25">
      <c r="A58" s="140" t="s">
        <v>2697</v>
      </c>
      <c r="C58" s="272" t="s">
        <v>2122</v>
      </c>
      <c r="D58" s="272" t="s">
        <v>2123</v>
      </c>
      <c r="E58" s="272" t="s">
        <v>2124</v>
      </c>
      <c r="F58" s="3" t="s">
        <v>2452</v>
      </c>
      <c r="H58" s="272" t="s">
        <v>2122</v>
      </c>
      <c r="I58" s="272" t="s">
        <v>2237</v>
      </c>
      <c r="J58" s="4" t="s">
        <v>2238</v>
      </c>
      <c r="K58" s="272" t="str">
        <f t="shared" ref="K58:K59" si="4">"Вкладка "&amp;LEFT(F58,SEARCH(CHAR(34),F58,2))</f>
        <v>Вкладка "People"</v>
      </c>
    </row>
    <row r="59" spans="1:11" ht="45" x14ac:dyDescent="0.25">
      <c r="A59" s="140" t="s">
        <v>2698</v>
      </c>
      <c r="B59" s="272" t="s">
        <v>2125</v>
      </c>
      <c r="C59" s="272" t="s">
        <v>2126</v>
      </c>
      <c r="D59" s="272" t="s">
        <v>2128</v>
      </c>
      <c r="E59" s="272" t="s">
        <v>2130</v>
      </c>
      <c r="F59" s="3" t="s">
        <v>2458</v>
      </c>
      <c r="G59" s="272" t="s">
        <v>1301</v>
      </c>
      <c r="H59" s="272" t="s">
        <v>2126</v>
      </c>
      <c r="I59" s="272" t="s">
        <v>2239</v>
      </c>
      <c r="J59" s="4" t="s">
        <v>2240</v>
      </c>
      <c r="K59" s="272" t="str">
        <f t="shared" si="4"/>
        <v>Вкладка "Communities"</v>
      </c>
    </row>
    <row r="60" spans="1:11" ht="30" x14ac:dyDescent="0.25">
      <c r="A60" s="140" t="s">
        <v>2700</v>
      </c>
      <c r="C60" s="272" t="s">
        <v>2127</v>
      </c>
      <c r="D60" s="272" t="s">
        <v>2129</v>
      </c>
      <c r="E60" s="272" t="s">
        <v>1712</v>
      </c>
      <c r="F60" s="272" t="s">
        <v>2451</v>
      </c>
      <c r="H60" s="272" t="s">
        <v>2127</v>
      </c>
      <c r="I60" s="272" t="s">
        <v>2241</v>
      </c>
      <c r="J60" s="272" t="s">
        <v>1980</v>
      </c>
      <c r="K60" s="272" t="s">
        <v>2451</v>
      </c>
    </row>
    <row r="61" spans="1:11" ht="60" x14ac:dyDescent="0.25">
      <c r="A61" s="140" t="s">
        <v>2703</v>
      </c>
      <c r="B61" s="272" t="s">
        <v>2131</v>
      </c>
      <c r="C61" s="272" t="s">
        <v>2132</v>
      </c>
      <c r="D61" s="272" t="s">
        <v>2134</v>
      </c>
      <c r="E61" s="272" t="s">
        <v>2136</v>
      </c>
      <c r="F61" s="3" t="s">
        <v>2452</v>
      </c>
      <c r="G61" s="272" t="s">
        <v>2179</v>
      </c>
      <c r="H61" s="272" t="s">
        <v>2132</v>
      </c>
      <c r="I61" s="272" t="s">
        <v>2242</v>
      </c>
      <c r="J61" s="272" t="s">
        <v>2244</v>
      </c>
      <c r="K61" s="272" t="str">
        <f>"Вкладка "&amp;LEFT(F61,SEARCH(CHAR(34),F61,2))</f>
        <v>Вкладка "People"</v>
      </c>
    </row>
    <row r="62" spans="1:11" ht="30" x14ac:dyDescent="0.25">
      <c r="A62" s="140" t="s">
        <v>2704</v>
      </c>
      <c r="C62" s="272" t="s">
        <v>2133</v>
      </c>
      <c r="D62" s="272" t="s">
        <v>2135</v>
      </c>
      <c r="E62" s="272" t="s">
        <v>1712</v>
      </c>
      <c r="F62" s="272" t="s">
        <v>2451</v>
      </c>
      <c r="H62" s="272" t="s">
        <v>2133</v>
      </c>
      <c r="I62" s="272" t="s">
        <v>2243</v>
      </c>
      <c r="J62" s="272" t="s">
        <v>1980</v>
      </c>
      <c r="K62" s="272" t="s">
        <v>2451</v>
      </c>
    </row>
    <row r="63" spans="1:11" ht="75" x14ac:dyDescent="0.25">
      <c r="A63" s="140" t="s">
        <v>2705</v>
      </c>
      <c r="B63" s="272" t="s">
        <v>2137</v>
      </c>
      <c r="C63" s="272" t="s">
        <v>2138</v>
      </c>
      <c r="D63" s="272" t="s">
        <v>2139</v>
      </c>
      <c r="E63" s="272" t="s">
        <v>2144</v>
      </c>
      <c r="F63" s="3" t="s">
        <v>2450</v>
      </c>
      <c r="G63" s="272" t="s">
        <v>2180</v>
      </c>
      <c r="H63" s="272" t="s">
        <v>2138</v>
      </c>
      <c r="I63" s="272" t="s">
        <v>2245</v>
      </c>
      <c r="J63" s="4" t="s">
        <v>2249</v>
      </c>
      <c r="K63" s="272" t="str">
        <f t="shared" ref="K63:K70" si="5">"Вкладка "&amp;LEFT(F63,SEARCH(CHAR(34),F63,2))</f>
        <v>Вкладка "H&amp;S"</v>
      </c>
    </row>
    <row r="64" spans="1:11" s="140" customFormat="1" x14ac:dyDescent="0.25">
      <c r="A64" s="140" t="s">
        <v>2706</v>
      </c>
      <c r="B64" s="272"/>
      <c r="C64" s="272"/>
      <c r="D64" s="272"/>
      <c r="E64" s="272"/>
      <c r="F64" s="272" t="s">
        <v>2459</v>
      </c>
      <c r="G64" s="272"/>
      <c r="H64" s="272"/>
      <c r="I64" s="272"/>
      <c r="J64" s="4"/>
      <c r="K64" s="272" t="str">
        <f t="shared" si="5"/>
        <v>Вкладка "Site level"</v>
      </c>
    </row>
    <row r="65" spans="1:11" ht="75" x14ac:dyDescent="0.25">
      <c r="A65" s="140" t="s">
        <v>2707</v>
      </c>
      <c r="D65" s="272" t="s">
        <v>2140</v>
      </c>
      <c r="E65" s="272" t="s">
        <v>2143</v>
      </c>
      <c r="F65" s="3" t="s">
        <v>2450</v>
      </c>
      <c r="H65" s="272"/>
      <c r="I65" s="272" t="s">
        <v>2246</v>
      </c>
      <c r="J65" s="4" t="s">
        <v>2250</v>
      </c>
      <c r="K65" s="272" t="str">
        <f t="shared" si="5"/>
        <v>Вкладка "H&amp;S"</v>
      </c>
    </row>
    <row r="66" spans="1:11" s="140" customFormat="1" x14ac:dyDescent="0.25">
      <c r="A66" s="140" t="s">
        <v>2708</v>
      </c>
      <c r="B66" s="272"/>
      <c r="C66" s="272"/>
      <c r="D66" s="272"/>
      <c r="E66" s="272"/>
      <c r="F66" s="272" t="s">
        <v>2459</v>
      </c>
      <c r="G66" s="272"/>
      <c r="H66" s="272"/>
      <c r="I66" s="272"/>
      <c r="J66" s="4"/>
      <c r="K66" s="272" t="str">
        <f t="shared" si="5"/>
        <v>Вкладка "Site level"</v>
      </c>
    </row>
    <row r="67" spans="1:11" ht="45" x14ac:dyDescent="0.25">
      <c r="A67" s="140" t="s">
        <v>2709</v>
      </c>
      <c r="D67" s="272" t="s">
        <v>2141</v>
      </c>
      <c r="E67" s="272" t="s">
        <v>2145</v>
      </c>
      <c r="F67" s="3" t="s">
        <v>2450</v>
      </c>
      <c r="H67" s="272"/>
      <c r="I67" s="272" t="s">
        <v>2247</v>
      </c>
      <c r="J67" s="4" t="s">
        <v>2251</v>
      </c>
      <c r="K67" s="272" t="str">
        <f t="shared" si="5"/>
        <v>Вкладка "H&amp;S"</v>
      </c>
    </row>
    <row r="68" spans="1:11" s="140" customFormat="1" x14ac:dyDescent="0.25">
      <c r="A68" s="140" t="s">
        <v>2710</v>
      </c>
      <c r="B68" s="272"/>
      <c r="C68" s="272"/>
      <c r="D68" s="272"/>
      <c r="E68" s="272"/>
      <c r="F68" s="272" t="s">
        <v>2459</v>
      </c>
      <c r="G68" s="272"/>
      <c r="H68" s="272"/>
      <c r="I68" s="272"/>
      <c r="J68" s="4"/>
      <c r="K68" s="272" t="str">
        <f t="shared" si="5"/>
        <v>Вкладка "Site level"</v>
      </c>
    </row>
    <row r="69" spans="1:11" ht="90" x14ac:dyDescent="0.25">
      <c r="A69" s="140" t="s">
        <v>2711</v>
      </c>
      <c r="D69" s="272" t="s">
        <v>2142</v>
      </c>
      <c r="E69" s="272" t="s">
        <v>2146</v>
      </c>
      <c r="F69" s="3" t="s">
        <v>2452</v>
      </c>
      <c r="H69" s="272"/>
      <c r="I69" s="272" t="s">
        <v>2248</v>
      </c>
      <c r="J69" s="4" t="s">
        <v>2252</v>
      </c>
      <c r="K69" s="272" t="str">
        <f t="shared" si="5"/>
        <v>Вкладка "People"</v>
      </c>
    </row>
    <row r="70" spans="1:11" ht="45" x14ac:dyDescent="0.25">
      <c r="A70" s="140" t="s">
        <v>2712</v>
      </c>
      <c r="B70" s="272" t="s">
        <v>2147</v>
      </c>
      <c r="C70" s="272" t="s">
        <v>2148</v>
      </c>
      <c r="D70" s="272" t="s">
        <v>2149</v>
      </c>
      <c r="E70" s="272" t="s">
        <v>1657</v>
      </c>
      <c r="F70" s="3" t="s">
        <v>2453</v>
      </c>
      <c r="G70" s="272" t="s">
        <v>2181</v>
      </c>
      <c r="H70" s="272" t="s">
        <v>2148</v>
      </c>
      <c r="I70" s="272" t="s">
        <v>2253</v>
      </c>
      <c r="J70" s="4" t="s">
        <v>2254</v>
      </c>
      <c r="K70" s="272" t="str">
        <f t="shared" si="5"/>
        <v>Вкладка "Governance and Ethics"</v>
      </c>
    </row>
    <row r="71" spans="1:11" ht="45" x14ac:dyDescent="0.25">
      <c r="A71" s="140" t="s">
        <v>2713</v>
      </c>
      <c r="C71" s="272" t="s">
        <v>2150</v>
      </c>
      <c r="D71" s="272" t="s">
        <v>2151</v>
      </c>
      <c r="E71" s="272" t="s">
        <v>1712</v>
      </c>
      <c r="F71" s="272" t="s">
        <v>2451</v>
      </c>
      <c r="H71" s="272" t="s">
        <v>2150</v>
      </c>
      <c r="I71" s="272" t="s">
        <v>2255</v>
      </c>
      <c r="J71" s="272" t="s">
        <v>2256</v>
      </c>
      <c r="K71" s="272" t="s">
        <v>2451</v>
      </c>
    </row>
    <row r="72" spans="1:11" ht="150" x14ac:dyDescent="0.25">
      <c r="A72" s="140" t="s">
        <v>2714</v>
      </c>
      <c r="B72" s="272" t="s">
        <v>2152</v>
      </c>
      <c r="C72" s="272" t="s">
        <v>2153</v>
      </c>
      <c r="D72" s="272" t="s">
        <v>2156</v>
      </c>
      <c r="E72" s="272" t="s">
        <v>2159</v>
      </c>
      <c r="F72" s="272" t="s">
        <v>2451</v>
      </c>
      <c r="G72" s="272" t="s">
        <v>2182</v>
      </c>
      <c r="H72" s="272" t="s">
        <v>2153</v>
      </c>
      <c r="I72" s="272" t="s">
        <v>2257</v>
      </c>
      <c r="J72" s="4" t="s">
        <v>2261</v>
      </c>
      <c r="K72" s="272" t="s">
        <v>2451</v>
      </c>
    </row>
    <row r="73" spans="1:11" ht="60" x14ac:dyDescent="0.25">
      <c r="A73" s="140" t="s">
        <v>2715</v>
      </c>
      <c r="C73" s="272" t="s">
        <v>2154</v>
      </c>
      <c r="D73" s="272" t="s">
        <v>2157</v>
      </c>
      <c r="E73" s="272" t="s">
        <v>2160</v>
      </c>
      <c r="F73" s="272" t="s">
        <v>2451</v>
      </c>
      <c r="H73" s="272" t="s">
        <v>2154</v>
      </c>
      <c r="I73" s="272" t="s">
        <v>2258</v>
      </c>
      <c r="J73" s="4" t="s">
        <v>2259</v>
      </c>
      <c r="K73" s="272" t="s">
        <v>2451</v>
      </c>
    </row>
    <row r="74" spans="1:11" ht="60" x14ac:dyDescent="0.25">
      <c r="A74" s="140" t="s">
        <v>2716</v>
      </c>
      <c r="C74" s="272" t="s">
        <v>2155</v>
      </c>
      <c r="D74" s="272" t="s">
        <v>2158</v>
      </c>
      <c r="E74" s="272" t="s">
        <v>2161</v>
      </c>
      <c r="F74" s="272" t="s">
        <v>2451</v>
      </c>
      <c r="H74" s="272" t="s">
        <v>2155</v>
      </c>
      <c r="I74" s="272" t="s">
        <v>2260</v>
      </c>
      <c r="J74" s="4" t="s">
        <v>2262</v>
      </c>
      <c r="K74" s="272" t="s">
        <v>2451</v>
      </c>
    </row>
    <row r="75" spans="1:11" ht="30" x14ac:dyDescent="0.25">
      <c r="A75" s="140" t="s">
        <v>2717</v>
      </c>
      <c r="B75" s="272" t="s">
        <v>2162</v>
      </c>
      <c r="C75" s="272" t="s">
        <v>2163</v>
      </c>
      <c r="D75" s="272" t="s">
        <v>2164</v>
      </c>
      <c r="F75" s="3" t="s">
        <v>2466</v>
      </c>
      <c r="G75" s="272" t="s">
        <v>2183</v>
      </c>
      <c r="H75" s="272" t="s">
        <v>2163</v>
      </c>
      <c r="I75" s="272" t="s">
        <v>2263</v>
      </c>
      <c r="K75" s="272" t="str">
        <f t="shared" ref="K75:K78" si="6">"Вкладка "&amp;LEFT(F75,SEARCH(CHAR(34),F75,2))</f>
        <v>Вкладка "Economic"</v>
      </c>
    </row>
    <row r="76" spans="1:11" ht="45" x14ac:dyDescent="0.25">
      <c r="A76" s="140" t="s">
        <v>2718</v>
      </c>
      <c r="D76" s="272" t="s">
        <v>2165</v>
      </c>
      <c r="E76" s="272" t="s">
        <v>2167</v>
      </c>
      <c r="F76" s="3" t="s">
        <v>2466</v>
      </c>
      <c r="H76" s="272"/>
      <c r="I76" s="272" t="s">
        <v>2264</v>
      </c>
      <c r="J76" s="4" t="s">
        <v>2267</v>
      </c>
      <c r="K76" s="272" t="str">
        <f t="shared" si="6"/>
        <v>Вкладка "Economic"</v>
      </c>
    </row>
    <row r="77" spans="1:11" ht="105" x14ac:dyDescent="0.25">
      <c r="A77" s="140" t="s">
        <v>2719</v>
      </c>
      <c r="D77" s="272" t="s">
        <v>2166</v>
      </c>
      <c r="E77" s="272" t="s">
        <v>2269</v>
      </c>
      <c r="F77" s="3" t="s">
        <v>2466</v>
      </c>
      <c r="H77" s="272"/>
      <c r="I77" s="272" t="s">
        <v>2265</v>
      </c>
      <c r="J77" s="4" t="s">
        <v>2268</v>
      </c>
      <c r="K77" s="272" t="str">
        <f t="shared" si="6"/>
        <v>Вкладка "Economic"</v>
      </c>
    </row>
    <row r="78" spans="1:11" ht="90" x14ac:dyDescent="0.25">
      <c r="A78" s="140" t="s">
        <v>2720</v>
      </c>
      <c r="C78" s="272" t="s">
        <v>2168</v>
      </c>
      <c r="D78" s="272" t="s">
        <v>2169</v>
      </c>
      <c r="E78" s="272" t="s">
        <v>2170</v>
      </c>
      <c r="F78" s="3" t="s">
        <v>2452</v>
      </c>
      <c r="H78" s="272" t="s">
        <v>2168</v>
      </c>
      <c r="I78" s="272" t="s">
        <v>2266</v>
      </c>
      <c r="J78" s="1" t="s">
        <v>2270</v>
      </c>
      <c r="K78" s="272" t="str">
        <f t="shared" si="6"/>
        <v>Вкладка "People"</v>
      </c>
    </row>
  </sheetData>
  <sheetProtection password="EBEF" sheet="1" objects="1" scenarios="1" selectLockedCells="1" selectUnlockedCells="1"/>
  <autoFilter ref="B2:J7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4"/>
  <sheetViews>
    <sheetView zoomScale="70" zoomScaleNormal="70" workbookViewId="0">
      <pane ySplit="4" topLeftCell="A5" activePane="bottomLeft" state="frozen"/>
      <selection pane="bottomLeft" activeCell="A5" sqref="A5"/>
    </sheetView>
  </sheetViews>
  <sheetFormatPr defaultRowHeight="14.25" zeroHeight="1" x14ac:dyDescent="0.2"/>
  <cols>
    <col min="1" max="1" width="2.85546875" style="263" customWidth="1"/>
    <col min="2" max="2" width="17.140625" style="284" customWidth="1"/>
    <col min="3" max="3" width="10.140625" style="284" customWidth="1"/>
    <col min="4" max="4" width="10.140625" style="285" customWidth="1"/>
    <col min="5" max="10" width="10.140625" style="284" customWidth="1"/>
    <col min="11" max="11" width="17.140625" style="284" customWidth="1"/>
    <col min="12" max="19" width="10.140625" style="125" customWidth="1"/>
    <col min="20" max="20" width="17.140625" style="125" customWidth="1"/>
    <col min="21" max="26" width="10.140625" style="125" customWidth="1"/>
    <col min="27" max="32" width="9.140625" style="125"/>
    <col min="33" max="33" width="9.5703125" style="125" bestFit="1" customWidth="1"/>
    <col min="34" max="16384" width="9.140625" style="125"/>
  </cols>
  <sheetData>
    <row r="1" spans="1:26" s="225" customFormat="1" ht="11.25" x14ac:dyDescent="0.25">
      <c r="A1" s="223" t="s">
        <v>1020</v>
      </c>
      <c r="B1" s="223">
        <v>2</v>
      </c>
      <c r="C1" s="223"/>
      <c r="D1" s="223"/>
      <c r="E1" s="223">
        <v>2</v>
      </c>
      <c r="F1" s="223"/>
      <c r="G1" s="223"/>
      <c r="H1" s="223"/>
      <c r="I1" s="223"/>
      <c r="J1" s="223"/>
      <c r="K1" s="223">
        <v>3</v>
      </c>
      <c r="L1" s="308"/>
      <c r="M1" s="308"/>
      <c r="N1" s="308"/>
      <c r="O1" s="223"/>
      <c r="P1" s="223"/>
      <c r="Q1" s="223"/>
      <c r="R1" s="223"/>
      <c r="S1" s="223"/>
      <c r="T1" s="223">
        <v>4</v>
      </c>
      <c r="U1" s="223"/>
      <c r="V1" s="223"/>
      <c r="W1" s="223"/>
      <c r="X1" s="223"/>
      <c r="Y1" s="308"/>
      <c r="Z1" s="308"/>
    </row>
    <row r="2" spans="1:26" ht="14.25" customHeight="1" x14ac:dyDescent="0.25">
      <c r="A2" s="223" t="s">
        <v>2284</v>
      </c>
      <c r="B2" s="376" t="str">
        <f>IF(Content!$D$6=1,VLOOKUP($A2,TranslationData!$A:$AA,KPIs!B$1,FALSE),VLOOKUP($A2,TranslationData!$A:$AA,KPIs!B$1+13,FALSE))</f>
        <v>In this Sustainability Datapack, the primary focus is on Polymetal’s operations located in Kazakhstan, which represent the future direction of the business, as the Russian business was sold in 2024. For this reason, the KPI results in the charts below highlight the results of our Kazakhstan assets only. The Group performance in 2023 is presented separately below the charts.</v>
      </c>
      <c r="C2" s="376"/>
      <c r="D2" s="376"/>
      <c r="E2" s="376"/>
      <c r="F2" s="376"/>
      <c r="G2" s="376"/>
      <c r="H2" s="376"/>
      <c r="I2" s="376"/>
      <c r="J2" s="376"/>
      <c r="K2" s="376"/>
      <c r="L2" s="376"/>
      <c r="M2" s="376"/>
      <c r="N2" s="376"/>
      <c r="O2" s="376"/>
      <c r="P2" s="376"/>
      <c r="Q2" s="376"/>
      <c r="R2" s="376"/>
      <c r="S2" s="376"/>
      <c r="T2" s="376"/>
      <c r="U2" s="376"/>
      <c r="V2" s="376"/>
      <c r="W2" s="376"/>
      <c r="X2" s="376"/>
      <c r="Y2" s="376"/>
      <c r="Z2" s="271"/>
    </row>
    <row r="3" spans="1:26" ht="14.25" customHeight="1" x14ac:dyDescent="0.25">
      <c r="A3" s="306"/>
      <c r="B3" s="376"/>
      <c r="C3" s="376"/>
      <c r="D3" s="376"/>
      <c r="E3" s="376"/>
      <c r="F3" s="376"/>
      <c r="G3" s="376"/>
      <c r="H3" s="376"/>
      <c r="I3" s="376"/>
      <c r="J3" s="376"/>
      <c r="K3" s="376"/>
      <c r="L3" s="376"/>
      <c r="M3" s="376"/>
      <c r="N3" s="376"/>
      <c r="O3" s="376"/>
      <c r="P3" s="376"/>
      <c r="Q3" s="376"/>
      <c r="R3" s="376"/>
      <c r="S3" s="376"/>
      <c r="T3" s="376"/>
      <c r="U3" s="376"/>
      <c r="V3" s="376"/>
      <c r="W3" s="376"/>
      <c r="X3" s="376"/>
      <c r="Y3" s="376"/>
      <c r="Z3" s="271"/>
    </row>
    <row r="4" spans="1:26" ht="31.5" customHeight="1" x14ac:dyDescent="0.25">
      <c r="A4" s="306"/>
      <c r="B4" s="376"/>
      <c r="C4" s="376"/>
      <c r="D4" s="376"/>
      <c r="E4" s="376"/>
      <c r="F4" s="376"/>
      <c r="G4" s="376"/>
      <c r="H4" s="376"/>
      <c r="I4" s="376"/>
      <c r="J4" s="376"/>
      <c r="K4" s="376"/>
      <c r="L4" s="376"/>
      <c r="M4" s="376"/>
      <c r="N4" s="376"/>
      <c r="O4" s="376"/>
      <c r="P4" s="376"/>
      <c r="Q4" s="376"/>
      <c r="R4" s="376"/>
      <c r="S4" s="376"/>
      <c r="T4" s="376"/>
      <c r="U4" s="376"/>
      <c r="V4" s="376"/>
      <c r="W4" s="376"/>
      <c r="X4" s="376"/>
      <c r="Y4" s="376"/>
      <c r="Z4" s="271"/>
    </row>
    <row r="5" spans="1:26" ht="30" x14ac:dyDescent="0.25">
      <c r="A5" s="223" t="s">
        <v>2285</v>
      </c>
      <c r="B5" s="281" t="str">
        <f>IF(Content!$D$6=1,VLOOKUP($A5,TranslationData!$A:$AA,KPIs!B$1,FALSE),VLOOKUP($A5,TranslationData!$A:$AA,KPIs!B$1+13,FALSE))</f>
        <v>Health and safety</v>
      </c>
      <c r="C5" s="7"/>
      <c r="D5" s="11"/>
      <c r="E5" s="5"/>
      <c r="F5" s="5"/>
      <c r="G5" s="5"/>
      <c r="H5" s="125"/>
      <c r="I5" s="125"/>
      <c r="J5" s="125"/>
      <c r="K5" s="125"/>
    </row>
    <row r="6" spans="1:26" x14ac:dyDescent="0.25">
      <c r="A6" s="306"/>
      <c r="B6" s="125"/>
      <c r="C6" s="125"/>
      <c r="D6" s="125"/>
      <c r="E6" s="125"/>
      <c r="F6" s="125"/>
      <c r="G6" s="125"/>
      <c r="H6" s="125"/>
      <c r="I6" s="125"/>
      <c r="J6" s="125"/>
      <c r="K6" s="125"/>
    </row>
    <row r="7" spans="1:26" ht="20.25" x14ac:dyDescent="0.3">
      <c r="A7" s="223" t="s">
        <v>2286</v>
      </c>
      <c r="B7" s="302" t="str">
        <f>IF(Content!$D$6=1,VLOOKUP($A7,TranslationData!$A:$AA,KPIs!B$1,FALSE),VLOOKUP($A7,TranslationData!$A:$AA,KPIs!B$1+13,FALSE))</f>
        <v>Fatalities</v>
      </c>
      <c r="C7" s="125"/>
      <c r="D7" s="125"/>
      <c r="E7" s="125"/>
      <c r="F7" s="302"/>
      <c r="G7" s="125"/>
      <c r="H7" s="125"/>
      <c r="I7" s="125"/>
      <c r="J7" s="125"/>
      <c r="K7" s="302" t="str">
        <f>IF(Content!$D$6=1,VLOOKUP($A7,TranslationData!$A:$AA,KPIs!K$1,FALSE),VLOOKUP($A7,TranslationData!$A:$AA,KPIs!K$1+13,FALSE))</f>
        <v>LTIFR</v>
      </c>
      <c r="O7" s="302"/>
      <c r="T7" s="302" t="str">
        <f>IF(Content!$D$6=1,VLOOKUP($A7,TranslationData!$A:$AA,KPIs!T$1,FALSE),VLOOKUP($A7,TranslationData!$A:$AA,KPIs!T$1+13,FALSE))</f>
        <v>Absent days following accidents</v>
      </c>
      <c r="X7" s="302"/>
    </row>
    <row r="8" spans="1:26" s="304" customFormat="1" ht="18" x14ac:dyDescent="0.25">
      <c r="A8" s="223" t="s">
        <v>2287</v>
      </c>
      <c r="B8" s="303" t="str">
        <f>IF(Content!$D$6=1,VLOOKUP($A8,TranslationData!$A:$AA,KPIs!B$1,FALSE),VLOOKUP($A8,TranslationData!$A:$AA,KPIs!B$1+13,FALSE))</f>
        <v>(among employees and contractors), number</v>
      </c>
      <c r="F8" s="305"/>
      <c r="K8" s="303" t="str">
        <f>IF(Content!$D$6=1,VLOOKUP($A8,TranslationData!$A:$AA,KPIs!K$1,FALSE),VLOOKUP($A8,TranslationData!$A:$AA,KPIs!K$1+13,FALSE))</f>
        <v>(among employees), rate</v>
      </c>
      <c r="O8" s="305"/>
      <c r="T8" s="303" t="str">
        <f>IF(Content!$D$6=1,VLOOKUP($A8,TranslationData!$A:$AA,KPIs!T$1,FALSE),VLOOKUP($A8,TranslationData!$A:$AA,KPIs!T$1+13,FALSE))</f>
        <v>number</v>
      </c>
      <c r="X8" s="305"/>
    </row>
    <row r="9" spans="1:26" ht="14.25" customHeight="1" x14ac:dyDescent="0.25">
      <c r="A9" s="306"/>
      <c r="B9" s="125"/>
      <c r="C9" s="125"/>
      <c r="D9" s="125"/>
      <c r="E9" s="125"/>
      <c r="F9" s="125"/>
      <c r="G9" s="125"/>
      <c r="H9" s="125"/>
      <c r="I9" s="125"/>
      <c r="J9" s="125"/>
      <c r="K9" s="125"/>
    </row>
    <row r="10" spans="1:26" ht="14.25" customHeight="1" x14ac:dyDescent="0.25">
      <c r="A10" s="306"/>
      <c r="B10" s="125"/>
      <c r="C10" s="125"/>
      <c r="D10" s="125"/>
      <c r="E10" s="125"/>
      <c r="F10" s="125"/>
      <c r="G10" s="125"/>
      <c r="H10" s="125"/>
      <c r="I10" s="125"/>
      <c r="J10" s="125"/>
      <c r="K10" s="125"/>
    </row>
    <row r="11" spans="1:26" ht="14.25" customHeight="1" x14ac:dyDescent="0.25">
      <c r="A11" s="306"/>
      <c r="B11" s="125"/>
      <c r="C11" s="125"/>
      <c r="D11" s="125"/>
      <c r="E11" s="125"/>
      <c r="F11" s="125"/>
      <c r="G11" s="125"/>
      <c r="H11" s="125"/>
      <c r="I11" s="125"/>
      <c r="J11" s="125"/>
      <c r="K11" s="125"/>
    </row>
    <row r="12" spans="1:26" ht="14.25" customHeight="1" x14ac:dyDescent="0.25">
      <c r="A12" s="306"/>
      <c r="B12" s="125"/>
      <c r="C12" s="125"/>
      <c r="D12" s="125"/>
      <c r="E12" s="125"/>
      <c r="F12" s="125"/>
      <c r="G12" s="125"/>
      <c r="H12" s="125"/>
      <c r="I12" s="125"/>
      <c r="J12" s="125"/>
      <c r="K12" s="125"/>
    </row>
    <row r="13" spans="1:26" ht="14.25" customHeight="1" x14ac:dyDescent="0.25">
      <c r="A13" s="306"/>
      <c r="B13" s="125"/>
      <c r="C13" s="125"/>
      <c r="D13" s="125"/>
      <c r="E13" s="125"/>
      <c r="F13" s="125"/>
      <c r="G13" s="125"/>
      <c r="H13" s="125"/>
      <c r="I13" s="125"/>
      <c r="J13" s="125"/>
      <c r="K13" s="125"/>
    </row>
    <row r="14" spans="1:26" ht="14.25" customHeight="1" x14ac:dyDescent="0.25">
      <c r="A14" s="306"/>
      <c r="B14" s="125"/>
      <c r="C14" s="125"/>
      <c r="D14" s="125"/>
      <c r="E14" s="125"/>
      <c r="F14" s="125"/>
      <c r="G14" s="125"/>
      <c r="H14" s="125"/>
      <c r="I14" s="125"/>
      <c r="J14" s="125"/>
      <c r="K14" s="125"/>
    </row>
    <row r="15" spans="1:26" ht="14.25" customHeight="1" x14ac:dyDescent="0.25">
      <c r="A15" s="306"/>
      <c r="B15" s="125"/>
      <c r="C15" s="377" t="str">
        <f>IF(Content!$D$6=1,VLOOKUP($A17,TranslationData!$A:$AA,KPIs!E$1,FALSE),VLOOKUP($A17,TranslationData!$A:$AA,KPIs!E$1+13,FALSE))</f>
        <v>Zero fatalities in Kazakhstan in 2019-2023</v>
      </c>
      <c r="D15" s="377"/>
      <c r="E15" s="377"/>
      <c r="F15" s="377"/>
      <c r="G15" s="377"/>
      <c r="H15" s="125"/>
      <c r="I15" s="125"/>
      <c r="J15" s="125"/>
      <c r="K15" s="125"/>
    </row>
    <row r="16" spans="1:26" ht="14.25" customHeight="1" x14ac:dyDescent="0.2">
      <c r="A16" s="306"/>
      <c r="C16" s="377"/>
      <c r="D16" s="377"/>
      <c r="E16" s="377"/>
      <c r="F16" s="377"/>
      <c r="G16" s="377"/>
      <c r="H16" s="125"/>
      <c r="I16" s="125"/>
      <c r="J16" s="125"/>
      <c r="K16" s="125"/>
    </row>
    <row r="17" spans="1:25" ht="14.25" customHeight="1" x14ac:dyDescent="0.2">
      <c r="A17" s="223" t="s">
        <v>2288</v>
      </c>
      <c r="C17" s="377"/>
      <c r="D17" s="377"/>
      <c r="E17" s="377"/>
      <c r="F17" s="377"/>
      <c r="G17" s="377"/>
      <c r="H17" s="125"/>
      <c r="I17" s="125"/>
      <c r="J17" s="125"/>
      <c r="K17" s="125"/>
    </row>
    <row r="18" spans="1:25" ht="14.25" customHeight="1" x14ac:dyDescent="0.2">
      <c r="A18" s="306"/>
      <c r="C18" s="377"/>
      <c r="D18" s="377"/>
      <c r="E18" s="377"/>
      <c r="F18" s="377"/>
      <c r="G18" s="377"/>
      <c r="H18" s="125"/>
      <c r="I18" s="125"/>
      <c r="J18" s="125"/>
      <c r="K18" s="125"/>
    </row>
    <row r="19" spans="1:25" ht="14.25" customHeight="1" x14ac:dyDescent="0.25">
      <c r="A19" s="306"/>
      <c r="B19" s="125"/>
      <c r="C19" s="377"/>
      <c r="D19" s="377"/>
      <c r="E19" s="377"/>
      <c r="F19" s="377"/>
      <c r="G19" s="377"/>
      <c r="H19" s="125"/>
      <c r="I19" s="125"/>
      <c r="J19" s="125"/>
      <c r="K19" s="125"/>
    </row>
    <row r="20" spans="1:25" ht="14.25" customHeight="1" x14ac:dyDescent="0.25">
      <c r="A20" s="306"/>
      <c r="B20" s="125"/>
      <c r="C20" s="125"/>
      <c r="D20" s="125"/>
      <c r="E20" s="125"/>
      <c r="F20" s="125"/>
      <c r="G20" s="125"/>
      <c r="H20" s="125"/>
      <c r="I20" s="125"/>
      <c r="J20" s="125"/>
      <c r="K20" s="125"/>
    </row>
    <row r="21" spans="1:25" ht="14.25" customHeight="1" x14ac:dyDescent="0.25">
      <c r="A21" s="306"/>
      <c r="B21" s="125"/>
      <c r="C21" s="125"/>
      <c r="D21" s="125"/>
      <c r="E21" s="125"/>
      <c r="F21" s="125"/>
      <c r="G21" s="125"/>
      <c r="H21" s="125"/>
      <c r="I21" s="125"/>
      <c r="J21" s="125"/>
      <c r="K21" s="125"/>
    </row>
    <row r="22" spans="1:25" ht="14.25" customHeight="1" x14ac:dyDescent="0.25">
      <c r="A22" s="306"/>
      <c r="B22" s="125"/>
      <c r="C22" s="125"/>
      <c r="D22" s="125"/>
      <c r="E22" s="125"/>
      <c r="F22" s="125"/>
      <c r="G22" s="125"/>
      <c r="H22" s="125"/>
      <c r="I22" s="125"/>
      <c r="J22" s="125"/>
      <c r="K22" s="125"/>
    </row>
    <row r="23" spans="1:25" ht="14.25" customHeight="1" x14ac:dyDescent="0.25">
      <c r="A23" s="306"/>
      <c r="B23" s="125"/>
      <c r="C23" s="125"/>
      <c r="D23" s="125"/>
      <c r="E23" s="125"/>
      <c r="F23" s="125"/>
      <c r="G23" s="125"/>
      <c r="H23" s="125"/>
      <c r="I23" s="125"/>
      <c r="J23" s="125"/>
      <c r="K23" s="125"/>
    </row>
    <row r="24" spans="1:25" ht="14.25" customHeight="1" x14ac:dyDescent="0.25">
      <c r="A24" s="306"/>
      <c r="B24" s="125"/>
      <c r="C24" s="125"/>
      <c r="D24" s="125"/>
      <c r="E24" s="125"/>
      <c r="F24" s="125"/>
      <c r="G24" s="125"/>
      <c r="H24" s="125"/>
      <c r="I24" s="125"/>
      <c r="J24" s="125"/>
      <c r="K24" s="125"/>
    </row>
    <row r="25" spans="1:25" s="225" customFormat="1" ht="14.25" customHeight="1" x14ac:dyDescent="0.25">
      <c r="A25" s="223" t="s">
        <v>2289</v>
      </c>
      <c r="B25" s="287"/>
      <c r="C25" s="288">
        <v>2019</v>
      </c>
      <c r="D25" s="288">
        <v>2020</v>
      </c>
      <c r="E25" s="288">
        <v>2021</v>
      </c>
      <c r="F25" s="288">
        <v>2022</v>
      </c>
      <c r="G25" s="288">
        <v>2023</v>
      </c>
      <c r="K25" s="287"/>
      <c r="L25" s="288">
        <v>2019</v>
      </c>
      <c r="M25" s="288">
        <v>2020</v>
      </c>
      <c r="N25" s="288">
        <v>2021</v>
      </c>
      <c r="O25" s="288">
        <v>2022</v>
      </c>
      <c r="P25" s="288">
        <v>2023</v>
      </c>
      <c r="T25" s="287"/>
      <c r="U25" s="288">
        <v>2019</v>
      </c>
      <c r="V25" s="288">
        <v>2020</v>
      </c>
      <c r="W25" s="288">
        <v>2021</v>
      </c>
      <c r="X25" s="288">
        <v>2022</v>
      </c>
      <c r="Y25" s="288">
        <v>2023</v>
      </c>
    </row>
    <row r="26" spans="1:25" s="225" customFormat="1" ht="14.25" customHeight="1" x14ac:dyDescent="0.25">
      <c r="A26" s="223" t="s">
        <v>2290</v>
      </c>
      <c r="B26" s="287" t="s">
        <v>353</v>
      </c>
      <c r="C26" s="287">
        <v>0</v>
      </c>
      <c r="D26" s="287">
        <v>0</v>
      </c>
      <c r="E26" s="287">
        <v>0</v>
      </c>
      <c r="F26" s="287">
        <v>0</v>
      </c>
      <c r="G26" s="287">
        <v>0</v>
      </c>
      <c r="K26" s="287" t="s">
        <v>353</v>
      </c>
      <c r="L26" s="289">
        <v>0.04</v>
      </c>
      <c r="M26" s="289">
        <v>0.08</v>
      </c>
      <c r="N26" s="289">
        <v>0.04</v>
      </c>
      <c r="O26" s="289">
        <v>0</v>
      </c>
      <c r="P26" s="289">
        <v>0</v>
      </c>
      <c r="T26" s="287" t="s">
        <v>353</v>
      </c>
      <c r="U26" s="287">
        <v>116</v>
      </c>
      <c r="V26" s="287">
        <v>55</v>
      </c>
      <c r="W26" s="287">
        <v>246</v>
      </c>
      <c r="X26" s="287">
        <v>0</v>
      </c>
      <c r="Y26" s="287">
        <v>0</v>
      </c>
    </row>
    <row r="27" spans="1:25" ht="20.100000000000001" customHeight="1" x14ac:dyDescent="0.25">
      <c r="A27" s="223" t="s">
        <v>2291</v>
      </c>
      <c r="B27" s="277" t="str">
        <f>IF(Content!$D$6=1,VLOOKUP($A27,TranslationData!$A:$AA,KPIs!B$1,FALSE),VLOOKUP($A27,TranslationData!$A:$AA,KPIs!B$1+13,FALSE))</f>
        <v>Total Group</v>
      </c>
      <c r="C27" s="278">
        <f>'H&amp;S'!E8+'H&amp;S'!E28</f>
        <v>3</v>
      </c>
      <c r="D27" s="278">
        <f>'H&amp;S'!F8+'H&amp;S'!F28</f>
        <v>0</v>
      </c>
      <c r="E27" s="278">
        <f>'H&amp;S'!G8+'H&amp;S'!G28</f>
        <v>1</v>
      </c>
      <c r="F27" s="278">
        <f>'H&amp;S'!H8+'H&amp;S'!H28</f>
        <v>0</v>
      </c>
      <c r="G27" s="277">
        <f>'H&amp;S'!I8+'H&amp;S'!I28</f>
        <v>0</v>
      </c>
      <c r="H27" s="125"/>
      <c r="I27" s="125"/>
      <c r="J27" s="125"/>
      <c r="K27" s="277" t="str">
        <f>IF(Content!$D$6=1,VLOOKUP($A27,TranslationData!$A:$AA,KPIs!K$1,FALSE),VLOOKUP($A27,TranslationData!$A:$AA,KPIs!K$1+13,FALSE))</f>
        <v>Total Group</v>
      </c>
      <c r="L27" s="280">
        <f>'H&amp;S'!E11</f>
        <v>0.19</v>
      </c>
      <c r="M27" s="280">
        <f>'H&amp;S'!F11</f>
        <v>0.12</v>
      </c>
      <c r="N27" s="280">
        <f>'H&amp;S'!G11</f>
        <v>0.12</v>
      </c>
      <c r="O27" s="280">
        <f>'H&amp;S'!H11</f>
        <v>0.1</v>
      </c>
      <c r="P27" s="286">
        <f>'H&amp;S'!I11</f>
        <v>7.0000000000000007E-2</v>
      </c>
      <c r="T27" s="277" t="str">
        <f>IF(Content!$D$6=1,VLOOKUP($A27,TranslationData!$A:$AA,KPIs!T$1,FALSE),VLOOKUP($A27,TranslationData!$A:$AA,KPIs!T$1+13,FALSE))</f>
        <v>Total Group</v>
      </c>
      <c r="U27" s="278">
        <f>'H&amp;S'!E12</f>
        <v>1760</v>
      </c>
      <c r="V27" s="278">
        <f>'H&amp;S'!F12</f>
        <v>1583</v>
      </c>
      <c r="W27" s="278">
        <f>'H&amp;S'!G12</f>
        <v>1516</v>
      </c>
      <c r="X27" s="278">
        <f>'H&amp;S'!H12</f>
        <v>877</v>
      </c>
      <c r="Y27" s="277">
        <f>'H&amp;S'!I12</f>
        <v>1156</v>
      </c>
    </row>
    <row r="28" spans="1:25" ht="14.25" customHeight="1" x14ac:dyDescent="0.25">
      <c r="A28" s="306"/>
      <c r="B28" s="125"/>
      <c r="C28" s="125"/>
      <c r="D28" s="125"/>
      <c r="E28" s="125"/>
      <c r="F28" s="125"/>
      <c r="G28" s="125"/>
      <c r="H28" s="125"/>
      <c r="I28" s="125"/>
      <c r="J28" s="125"/>
      <c r="K28" s="125"/>
    </row>
    <row r="29" spans="1:25" ht="30" x14ac:dyDescent="0.25">
      <c r="A29" s="223" t="s">
        <v>2292</v>
      </c>
      <c r="B29" s="282" t="str">
        <f>IF(Content!$D$6=1,VLOOKUP($A29,TranslationData!$A:$AA,KPIs!B$1,FALSE),VLOOKUP($A29,TranslationData!$A:$AA,KPIs!B$1+13,FALSE))</f>
        <v>People</v>
      </c>
      <c r="C29" s="7"/>
      <c r="D29" s="11"/>
      <c r="E29" s="5"/>
      <c r="F29" s="5"/>
      <c r="G29" s="5"/>
      <c r="H29" s="125"/>
      <c r="I29" s="125"/>
      <c r="J29" s="125"/>
      <c r="K29" s="5"/>
      <c r="L29" s="5"/>
    </row>
    <row r="30" spans="1:25" ht="25.5" x14ac:dyDescent="0.25">
      <c r="A30" s="306"/>
      <c r="B30" s="85"/>
      <c r="C30" s="7"/>
      <c r="D30" s="11"/>
      <c r="E30" s="5"/>
      <c r="F30" s="5"/>
      <c r="G30" s="5"/>
      <c r="H30" s="125"/>
      <c r="I30" s="125"/>
      <c r="J30" s="125"/>
      <c r="K30" s="5"/>
      <c r="L30" s="5"/>
    </row>
    <row r="31" spans="1:25" ht="20.25" x14ac:dyDescent="0.3">
      <c r="A31" s="223" t="s">
        <v>2293</v>
      </c>
      <c r="B31" s="283" t="str">
        <f>IF(Content!$D$6=1,VLOOKUP($A31,TranslationData!$A:$AA,KPIs!B$1,FALSE),VLOOKUP($A31,TranslationData!$A:$AA,KPIs!B$1+13,FALSE))</f>
        <v>Voluntary turnover rate</v>
      </c>
      <c r="C31" s="125"/>
      <c r="D31" s="125"/>
      <c r="E31" s="125"/>
      <c r="F31" s="283"/>
      <c r="G31" s="125"/>
      <c r="H31" s="125"/>
      <c r="I31" s="125"/>
      <c r="J31" s="125"/>
      <c r="K31" s="283" t="str">
        <f>IF(Content!$D$6=1,VLOOKUP($A31,TranslationData!$A:$AA,KPIs!K$1,FALSE),VLOOKUP($A31,TranslationData!$A:$AA,KPIs!K$1+13,FALSE))</f>
        <v>Women’s representation</v>
      </c>
      <c r="T31" s="283" t="str">
        <f>IF(Content!$D$6=1,VLOOKUP($A31,TranslationData!$A:$AA,KPIs!T$1,FALSE),VLOOKUP($A31,TranslationData!$A:$AA,KPIs!T$1+13,FALSE))</f>
        <v>Employees under collective agreements</v>
      </c>
    </row>
    <row r="32" spans="1:25" s="304" customFormat="1" ht="18" x14ac:dyDescent="0.25">
      <c r="A32" s="223" t="s">
        <v>2294</v>
      </c>
      <c r="B32" s="303" t="str">
        <f>IF(Content!$D$6=1,VLOOKUP($A32,TranslationData!$A:$AA,KPIs!B$1,FALSE),VLOOKUP($A32,TranslationData!$A:$AA,KPIs!B$1+13,FALSE))</f>
        <v>%</v>
      </c>
      <c r="F32" s="305"/>
      <c r="K32" s="303" t="str">
        <f>IF(Content!$D$6=1,VLOOKUP($A32,TranslationData!$A:$AA,KPIs!K$1,FALSE),VLOOKUP($A32,TranslationData!$A:$AA,KPIs!K$1+13,FALSE))</f>
        <v>percentage of female employees</v>
      </c>
      <c r="O32" s="305"/>
      <c r="T32" s="303" t="str">
        <f>IF(Content!$D$6=1,VLOOKUP($A32,TranslationData!$A:$AA,KPIs!T$1,FALSE),VLOOKUP($A32,TranslationData!$A:$AA,KPIs!T$1+13,FALSE))</f>
        <v>%</v>
      </c>
      <c r="X32" s="305"/>
    </row>
    <row r="33" spans="1:25" ht="14.25" customHeight="1" x14ac:dyDescent="0.25">
      <c r="A33" s="306"/>
      <c r="B33" s="144"/>
      <c r="C33" s="143"/>
      <c r="D33" s="151"/>
      <c r="E33" s="125"/>
      <c r="F33" s="125"/>
      <c r="G33" s="125"/>
      <c r="H33" s="125"/>
      <c r="I33" s="125"/>
      <c r="J33" s="125"/>
      <c r="K33" s="125"/>
    </row>
    <row r="34" spans="1:25" ht="14.25" customHeight="1" x14ac:dyDescent="0.25">
      <c r="A34" s="306"/>
      <c r="B34" s="144"/>
      <c r="C34" s="143"/>
      <c r="D34" s="151"/>
      <c r="E34" s="125"/>
      <c r="F34" s="125"/>
      <c r="G34" s="125"/>
      <c r="H34" s="125"/>
      <c r="I34" s="125"/>
      <c r="J34" s="125"/>
      <c r="K34" s="125"/>
    </row>
    <row r="35" spans="1:25" ht="14.25" customHeight="1" x14ac:dyDescent="0.25">
      <c r="A35" s="306"/>
      <c r="B35" s="144"/>
      <c r="C35" s="143"/>
      <c r="D35" s="151"/>
      <c r="E35" s="125"/>
      <c r="F35" s="125"/>
      <c r="G35" s="125"/>
      <c r="H35" s="125"/>
      <c r="I35" s="125"/>
      <c r="J35" s="125"/>
      <c r="K35" s="125"/>
    </row>
    <row r="36" spans="1:25" ht="14.25" customHeight="1" x14ac:dyDescent="0.25">
      <c r="A36" s="306"/>
      <c r="B36" s="144"/>
      <c r="C36" s="143"/>
      <c r="D36" s="151"/>
      <c r="E36" s="125"/>
      <c r="F36" s="125"/>
      <c r="G36" s="125"/>
      <c r="H36" s="125"/>
      <c r="I36" s="125"/>
      <c r="J36" s="125"/>
      <c r="K36" s="125"/>
    </row>
    <row r="37" spans="1:25" ht="14.25" customHeight="1" x14ac:dyDescent="0.25">
      <c r="A37" s="306"/>
      <c r="B37" s="161"/>
      <c r="C37" s="161"/>
      <c r="D37" s="142"/>
      <c r="E37" s="30"/>
      <c r="F37" s="30"/>
      <c r="G37" s="30"/>
      <c r="H37" s="125"/>
      <c r="I37" s="125"/>
      <c r="J37" s="125"/>
      <c r="K37" s="30"/>
      <c r="L37" s="30"/>
    </row>
    <row r="38" spans="1:25" ht="14.25" customHeight="1" x14ac:dyDescent="0.25">
      <c r="A38" s="306"/>
      <c r="B38" s="161"/>
      <c r="C38" s="161"/>
      <c r="D38" s="142"/>
      <c r="E38" s="30"/>
      <c r="F38" s="30"/>
      <c r="G38" s="30"/>
      <c r="H38" s="125"/>
      <c r="I38" s="125"/>
      <c r="J38" s="125"/>
      <c r="K38" s="30"/>
      <c r="L38" s="30"/>
    </row>
    <row r="39" spans="1:25" ht="14.25" customHeight="1" x14ac:dyDescent="0.25">
      <c r="A39" s="306"/>
      <c r="B39" s="161"/>
      <c r="C39" s="161"/>
      <c r="D39" s="142"/>
      <c r="E39" s="32"/>
      <c r="F39" s="32"/>
      <c r="G39" s="32"/>
      <c r="H39" s="125"/>
      <c r="I39" s="125"/>
      <c r="J39" s="125"/>
      <c r="K39" s="32"/>
      <c r="L39" s="32"/>
    </row>
    <row r="40" spans="1:25" ht="14.25" customHeight="1" x14ac:dyDescent="0.25">
      <c r="A40" s="306"/>
      <c r="B40" s="161"/>
      <c r="C40" s="141"/>
      <c r="D40" s="142"/>
      <c r="E40" s="32"/>
      <c r="F40" s="32"/>
      <c r="G40" s="32"/>
      <c r="H40" s="125"/>
      <c r="I40" s="125"/>
      <c r="J40" s="125"/>
      <c r="K40" s="32"/>
      <c r="L40" s="32"/>
    </row>
    <row r="41" spans="1:25" ht="14.25" customHeight="1" x14ac:dyDescent="0.25">
      <c r="A41" s="306"/>
      <c r="B41" s="161"/>
      <c r="C41" s="141"/>
      <c r="D41" s="142"/>
      <c r="E41" s="32"/>
      <c r="F41" s="32"/>
      <c r="G41" s="32"/>
      <c r="H41" s="125"/>
      <c r="I41" s="125"/>
      <c r="J41" s="125"/>
      <c r="K41" s="32"/>
      <c r="L41" s="32"/>
    </row>
    <row r="42" spans="1:25" ht="14.25" customHeight="1" x14ac:dyDescent="0.25">
      <c r="A42" s="306"/>
      <c r="B42" s="161"/>
      <c r="C42" s="141"/>
      <c r="D42" s="142"/>
      <c r="E42" s="32"/>
      <c r="F42" s="32"/>
      <c r="G42" s="32"/>
      <c r="H42" s="125"/>
      <c r="I42" s="125"/>
      <c r="J42" s="125"/>
      <c r="K42" s="32"/>
      <c r="L42" s="32"/>
    </row>
    <row r="43" spans="1:25" ht="14.25" customHeight="1" x14ac:dyDescent="0.25">
      <c r="A43" s="306"/>
      <c r="B43" s="161"/>
      <c r="C43" s="141"/>
      <c r="D43" s="142"/>
      <c r="E43" s="32"/>
      <c r="F43" s="32"/>
      <c r="G43" s="32"/>
      <c r="H43" s="125"/>
      <c r="I43" s="125"/>
      <c r="J43" s="125"/>
      <c r="K43" s="32"/>
      <c r="L43" s="32"/>
    </row>
    <row r="44" spans="1:25" ht="14.25" customHeight="1" x14ac:dyDescent="0.25">
      <c r="A44" s="306"/>
      <c r="B44" s="161"/>
      <c r="C44" s="141"/>
      <c r="D44" s="142"/>
      <c r="E44" s="32"/>
      <c r="F44" s="32"/>
      <c r="G44" s="32"/>
      <c r="H44" s="125"/>
      <c r="I44" s="125"/>
      <c r="J44" s="125"/>
      <c r="K44" s="32"/>
      <c r="L44" s="32"/>
    </row>
    <row r="45" spans="1:25" ht="14.25" customHeight="1" x14ac:dyDescent="0.25">
      <c r="A45" s="306"/>
      <c r="B45" s="161"/>
      <c r="C45" s="141"/>
      <c r="D45" s="142"/>
      <c r="E45" s="32"/>
      <c r="F45" s="32"/>
      <c r="G45" s="32"/>
      <c r="H45" s="125"/>
      <c r="I45" s="125"/>
      <c r="J45" s="125"/>
      <c r="K45" s="32"/>
      <c r="L45" s="32"/>
    </row>
    <row r="46" spans="1:25" ht="14.25" customHeight="1" x14ac:dyDescent="0.25">
      <c r="A46" s="306"/>
      <c r="B46" s="161"/>
      <c r="C46" s="141"/>
      <c r="D46" s="142"/>
      <c r="E46" s="32"/>
      <c r="F46" s="32"/>
      <c r="G46" s="32"/>
      <c r="H46" s="125"/>
      <c r="I46" s="125"/>
      <c r="J46" s="125"/>
      <c r="K46" s="32"/>
      <c r="L46" s="32"/>
    </row>
    <row r="47" spans="1:25" ht="14.25" customHeight="1" x14ac:dyDescent="0.25">
      <c r="A47" s="306"/>
      <c r="B47" s="125"/>
      <c r="C47" s="141"/>
      <c r="D47" s="142"/>
      <c r="E47" s="32"/>
      <c r="F47" s="125"/>
      <c r="G47" s="32"/>
      <c r="H47" s="125"/>
      <c r="I47" s="125"/>
      <c r="J47" s="125"/>
      <c r="K47" s="125"/>
      <c r="L47" s="32"/>
    </row>
    <row r="48" spans="1:25" s="225" customFormat="1" ht="14.25" customHeight="1" x14ac:dyDescent="0.25">
      <c r="A48" s="223" t="s">
        <v>2295</v>
      </c>
      <c r="B48" s="287"/>
      <c r="C48" s="288">
        <v>2019</v>
      </c>
      <c r="D48" s="288">
        <v>2020</v>
      </c>
      <c r="E48" s="288">
        <v>2021</v>
      </c>
      <c r="F48" s="288">
        <v>2022</v>
      </c>
      <c r="G48" s="288">
        <v>2023</v>
      </c>
      <c r="K48" s="287"/>
      <c r="L48" s="288">
        <v>2019</v>
      </c>
      <c r="M48" s="288">
        <v>2020</v>
      </c>
      <c r="N48" s="288">
        <v>2021</v>
      </c>
      <c r="O48" s="288">
        <v>2022</v>
      </c>
      <c r="P48" s="288">
        <v>2023</v>
      </c>
      <c r="T48" s="287"/>
      <c r="U48" s="288">
        <v>2019</v>
      </c>
      <c r="V48" s="288">
        <v>2020</v>
      </c>
      <c r="W48" s="288">
        <v>2021</v>
      </c>
      <c r="X48" s="288">
        <v>2022</v>
      </c>
      <c r="Y48" s="288">
        <v>2023</v>
      </c>
    </row>
    <row r="49" spans="1:25" s="225" customFormat="1" ht="14.25" customHeight="1" x14ac:dyDescent="0.25">
      <c r="A49" s="223" t="s">
        <v>2296</v>
      </c>
      <c r="B49" s="287" t="s">
        <v>353</v>
      </c>
      <c r="C49" s="294">
        <f>People!E28</f>
        <v>4.2</v>
      </c>
      <c r="D49" s="294">
        <f>People!F28</f>
        <v>2.8</v>
      </c>
      <c r="E49" s="294">
        <f>People!G28</f>
        <v>4.4000000000000004</v>
      </c>
      <c r="F49" s="294">
        <f>People!H28</f>
        <v>4.5999999999999996</v>
      </c>
      <c r="G49" s="294">
        <f>People!I28</f>
        <v>1.4</v>
      </c>
      <c r="K49" s="287" t="s">
        <v>353</v>
      </c>
      <c r="L49" s="287">
        <f>People!E36</f>
        <v>18</v>
      </c>
      <c r="M49" s="287">
        <f>People!F36</f>
        <v>18</v>
      </c>
      <c r="N49" s="287">
        <f>People!G36</f>
        <v>19</v>
      </c>
      <c r="O49" s="287">
        <f>People!H36</f>
        <v>20</v>
      </c>
      <c r="P49" s="287">
        <f>People!I36</f>
        <v>20</v>
      </c>
      <c r="T49" s="287" t="s">
        <v>353</v>
      </c>
      <c r="U49" s="287">
        <f>People!E33</f>
        <v>98</v>
      </c>
      <c r="V49" s="287">
        <f>People!F33</f>
        <v>97</v>
      </c>
      <c r="W49" s="287">
        <f>People!G33</f>
        <v>93</v>
      </c>
      <c r="X49" s="287">
        <f>People!H33</f>
        <v>93</v>
      </c>
      <c r="Y49" s="287">
        <f>People!I33</f>
        <v>91</v>
      </c>
    </row>
    <row r="50" spans="1:25" ht="20.100000000000001" customHeight="1" x14ac:dyDescent="0.25">
      <c r="A50" s="223" t="s">
        <v>2297</v>
      </c>
      <c r="B50" s="277" t="str">
        <f>IF(Content!$D$6=1,VLOOKUP($A50,TranslationData!$A:$AA,KPIs!B$1,FALSE),VLOOKUP($A50,TranslationData!$A:$AA,KPIs!B$1+13,FALSE))</f>
        <v>Total Group</v>
      </c>
      <c r="C50" s="279">
        <f>People!E14</f>
        <v>5.8000000000000007</v>
      </c>
      <c r="D50" s="279">
        <f>People!F14</f>
        <v>6.5</v>
      </c>
      <c r="E50" s="279">
        <f>People!G14</f>
        <v>8.2000000000000011</v>
      </c>
      <c r="F50" s="279">
        <f>People!H14</f>
        <v>8.4</v>
      </c>
      <c r="G50" s="292">
        <f>People!I14</f>
        <v>4.7</v>
      </c>
      <c r="H50" s="125"/>
      <c r="I50" s="125"/>
      <c r="J50" s="125"/>
      <c r="K50" s="277" t="str">
        <f>IF(Content!$D$6=1,VLOOKUP($A50,TranslationData!$A:$AA,KPIs!K$1,FALSE),VLOOKUP($A50,TranslationData!$A:$AA,KPIs!K$1+13,FALSE))</f>
        <v>Total Group</v>
      </c>
      <c r="L50" s="278">
        <v>21</v>
      </c>
      <c r="M50" s="278">
        <v>21</v>
      </c>
      <c r="N50" s="278">
        <v>21</v>
      </c>
      <c r="O50" s="278">
        <v>21</v>
      </c>
      <c r="P50" s="277">
        <v>21</v>
      </c>
      <c r="T50" s="277" t="str">
        <f>IF(Content!$D$6=1,VLOOKUP($A50,TranslationData!$A:$AA,KPIs!T$1,FALSE),VLOOKUP($A50,TranslationData!$A:$AA,KPIs!T$1+13,FALSE))</f>
        <v>Total Group</v>
      </c>
      <c r="U50" s="278">
        <f>People!E17</f>
        <v>86</v>
      </c>
      <c r="V50" s="278">
        <f>People!F17</f>
        <v>83</v>
      </c>
      <c r="W50" s="278">
        <f>People!G17</f>
        <v>83</v>
      </c>
      <c r="X50" s="278">
        <f>People!H17</f>
        <v>80</v>
      </c>
      <c r="Y50" s="277">
        <f>People!I17</f>
        <v>77</v>
      </c>
    </row>
    <row r="51" spans="1:25" ht="14.25" customHeight="1" x14ac:dyDescent="0.25">
      <c r="A51" s="306"/>
      <c r="B51" s="125"/>
      <c r="C51" s="141"/>
      <c r="D51" s="142"/>
      <c r="E51" s="32"/>
      <c r="F51" s="32"/>
      <c r="G51" s="32"/>
      <c r="H51" s="125"/>
      <c r="I51" s="125"/>
      <c r="J51" s="125"/>
      <c r="K51" s="32"/>
      <c r="L51" s="32"/>
    </row>
    <row r="52" spans="1:25" ht="30" x14ac:dyDescent="0.25">
      <c r="A52" s="223" t="s">
        <v>2298</v>
      </c>
      <c r="B52" s="293" t="str">
        <f>IF(Content!$D$6=1,VLOOKUP($A52,TranslationData!$A:$AA,KPIs!B$1,FALSE),VLOOKUP($A52,TranslationData!$A:$AA,KPIs!B$1+13,FALSE))</f>
        <v>Environment</v>
      </c>
      <c r="C52" s="7"/>
      <c r="D52" s="11"/>
      <c r="E52" s="5"/>
      <c r="F52" s="5"/>
      <c r="G52" s="5"/>
      <c r="H52" s="125"/>
      <c r="I52" s="125"/>
      <c r="J52" s="125"/>
      <c r="K52" s="5"/>
      <c r="L52" s="5"/>
    </row>
    <row r="53" spans="1:25" ht="25.5" x14ac:dyDescent="0.25">
      <c r="A53" s="306"/>
      <c r="B53" s="85"/>
      <c r="C53" s="7"/>
      <c r="D53" s="11"/>
      <c r="E53" s="5"/>
      <c r="F53" s="5"/>
      <c r="G53" s="5"/>
      <c r="H53" s="125"/>
      <c r="I53" s="125"/>
      <c r="J53" s="125"/>
      <c r="K53" s="5"/>
      <c r="L53" s="5"/>
    </row>
    <row r="54" spans="1:25" ht="20.25" x14ac:dyDescent="0.3">
      <c r="A54" s="223" t="s">
        <v>2299</v>
      </c>
      <c r="B54" s="283" t="str">
        <f>IF(Content!$D$6=1,VLOOKUP($A54,TranslationData!$A:$AA,KPIs!B$1,FALSE),VLOOKUP($A54,TranslationData!$A:$AA,KPIs!B$1+13,FALSE))</f>
        <v>Fresh water withdrawal</v>
      </c>
      <c r="C54" s="141"/>
      <c r="D54" s="142"/>
      <c r="E54" s="32"/>
      <c r="F54" s="283"/>
      <c r="G54" s="32"/>
      <c r="H54" s="125"/>
      <c r="I54" s="125"/>
      <c r="J54" s="125"/>
      <c r="K54" s="283" t="str">
        <f>IF(Content!$D$6=1,VLOOKUP($A54,TranslationData!$A:$AA,KPIs!K$1,FALSE),VLOOKUP($A54,TranslationData!$A:$AA,KPIs!K$1+13,FALSE))</f>
        <v>Share of water recycled/reused</v>
      </c>
      <c r="L54" s="32"/>
      <c r="T54" s="283" t="str">
        <f>IF(Content!$D$6=1,VLOOKUP($A54,TranslationData!$A:$AA,KPIs!T$1,FALSE),VLOOKUP($A54,TranslationData!$A:$AA,KPIs!T$1+13,FALSE))</f>
        <v>Share of waste reused and recycled</v>
      </c>
    </row>
    <row r="55" spans="1:25" s="304" customFormat="1" ht="18" x14ac:dyDescent="0.25">
      <c r="A55" s="223" t="s">
        <v>2300</v>
      </c>
      <c r="B55" s="303" t="str">
        <f>IF(Content!$D$6=1,VLOOKUP($A55,TranslationData!$A:$AA,KPIs!B$1,FALSE),VLOOKUP($A55,TranslationData!$A:$AA,KPIs!B$1+13,FALSE))</f>
        <v>m³ per tonne of ore processed</v>
      </c>
      <c r="F55" s="305"/>
      <c r="K55" s="303" t="str">
        <f>IF(Content!$D$6=1,VLOOKUP($A55,TranslationData!$A:$AA,KPIs!K$1,FALSE),VLOOKUP($A55,TranslationData!$A:$AA,KPIs!K$1+13,FALSE))</f>
        <v>%</v>
      </c>
      <c r="O55" s="305"/>
      <c r="T55" s="303" t="str">
        <f>IF(Content!$D$6=1,VLOOKUP($A55,TranslationData!$A:$AA,KPIs!T$1,FALSE),VLOOKUP($A55,TranslationData!$A:$AA,KPIs!T$1+13,FALSE))</f>
        <v>%</v>
      </c>
      <c r="X55" s="305"/>
    </row>
    <row r="56" spans="1:25" ht="14.25" customHeight="1" x14ac:dyDescent="0.25">
      <c r="A56" s="306"/>
      <c r="B56" s="161"/>
      <c r="C56" s="141"/>
      <c r="D56" s="142"/>
      <c r="E56" s="32"/>
      <c r="F56" s="32"/>
      <c r="G56" s="32"/>
      <c r="H56" s="125"/>
      <c r="I56" s="125"/>
      <c r="J56" s="125"/>
      <c r="K56" s="32"/>
      <c r="L56" s="32"/>
    </row>
    <row r="57" spans="1:25" ht="14.25" customHeight="1" x14ac:dyDescent="0.25">
      <c r="A57" s="306"/>
      <c r="B57" s="161"/>
      <c r="C57" s="141"/>
      <c r="D57" s="142"/>
      <c r="E57" s="32"/>
      <c r="F57" s="32"/>
      <c r="G57" s="32"/>
      <c r="H57" s="125"/>
      <c r="I57" s="125"/>
      <c r="J57" s="125"/>
      <c r="K57" s="32"/>
      <c r="L57" s="32"/>
    </row>
    <row r="58" spans="1:25" ht="14.25" customHeight="1" x14ac:dyDescent="0.25">
      <c r="A58" s="306"/>
      <c r="B58" s="161"/>
      <c r="C58" s="141"/>
      <c r="D58" s="142"/>
      <c r="E58" s="32"/>
      <c r="F58" s="32"/>
      <c r="G58" s="32"/>
      <c r="H58" s="125"/>
      <c r="I58" s="125"/>
      <c r="J58" s="125"/>
      <c r="K58" s="32"/>
      <c r="L58" s="32"/>
    </row>
    <row r="59" spans="1:25" ht="14.25" customHeight="1" x14ac:dyDescent="0.25">
      <c r="A59" s="306"/>
      <c r="B59" s="161"/>
      <c r="C59" s="141"/>
      <c r="D59" s="142"/>
      <c r="E59" s="32"/>
      <c r="F59" s="32"/>
      <c r="G59" s="32"/>
      <c r="H59" s="125"/>
      <c r="I59" s="125"/>
      <c r="J59" s="125"/>
      <c r="K59" s="32"/>
      <c r="L59" s="32"/>
    </row>
    <row r="60" spans="1:25" ht="14.25" customHeight="1" x14ac:dyDescent="0.25">
      <c r="A60" s="306"/>
      <c r="B60" s="161"/>
      <c r="C60" s="141"/>
      <c r="D60" s="142"/>
      <c r="E60" s="32"/>
      <c r="F60" s="32"/>
      <c r="G60" s="32"/>
      <c r="H60" s="125"/>
      <c r="I60" s="125"/>
      <c r="J60" s="125"/>
      <c r="K60" s="32"/>
      <c r="L60" s="32"/>
    </row>
    <row r="61" spans="1:25" ht="14.25" customHeight="1" x14ac:dyDescent="0.25">
      <c r="A61" s="306"/>
      <c r="B61" s="161"/>
      <c r="C61" s="141"/>
      <c r="D61" s="142"/>
      <c r="E61" s="32"/>
      <c r="F61" s="32"/>
      <c r="G61" s="32"/>
      <c r="H61" s="125"/>
      <c r="I61" s="125"/>
      <c r="J61" s="125"/>
      <c r="K61" s="32"/>
      <c r="L61" s="32"/>
    </row>
    <row r="62" spans="1:25" ht="14.25" customHeight="1" x14ac:dyDescent="0.25">
      <c r="A62" s="306"/>
      <c r="B62" s="161"/>
      <c r="C62" s="141"/>
      <c r="D62" s="142"/>
      <c r="E62" s="32"/>
      <c r="F62" s="32"/>
      <c r="G62" s="32"/>
      <c r="H62" s="125"/>
      <c r="I62" s="125"/>
      <c r="J62" s="125"/>
      <c r="K62" s="32"/>
      <c r="L62" s="32"/>
    </row>
    <row r="63" spans="1:25" ht="14.25" customHeight="1" x14ac:dyDescent="0.25">
      <c r="A63" s="306"/>
      <c r="B63" s="161"/>
      <c r="C63" s="141"/>
      <c r="D63" s="142"/>
      <c r="E63" s="32"/>
      <c r="F63" s="32"/>
      <c r="G63" s="32"/>
      <c r="H63" s="125"/>
      <c r="I63" s="125"/>
      <c r="J63" s="125"/>
      <c r="K63" s="32"/>
      <c r="L63" s="32"/>
    </row>
    <row r="64" spans="1:25" ht="14.25" customHeight="1" x14ac:dyDescent="0.25">
      <c r="A64" s="306"/>
      <c r="B64" s="161"/>
      <c r="C64" s="141"/>
      <c r="D64" s="142"/>
      <c r="E64" s="32"/>
      <c r="F64" s="32"/>
      <c r="G64" s="32"/>
      <c r="H64" s="125"/>
      <c r="I64" s="125"/>
      <c r="J64" s="125"/>
      <c r="K64" s="32"/>
      <c r="L64" s="32"/>
    </row>
    <row r="65" spans="1:25" ht="14.25" customHeight="1" x14ac:dyDescent="0.25">
      <c r="A65" s="306"/>
      <c r="B65" s="161"/>
      <c r="C65" s="141"/>
      <c r="D65" s="142"/>
      <c r="E65" s="32"/>
      <c r="F65" s="32"/>
      <c r="G65" s="32"/>
      <c r="H65" s="125"/>
      <c r="I65" s="125"/>
      <c r="J65" s="125"/>
      <c r="K65" s="32"/>
      <c r="L65" s="32"/>
    </row>
    <row r="66" spans="1:25" ht="14.25" customHeight="1" x14ac:dyDescent="0.25">
      <c r="A66" s="306"/>
      <c r="B66" s="161"/>
      <c r="C66" s="141"/>
      <c r="D66" s="142"/>
      <c r="E66" s="32"/>
      <c r="F66" s="32"/>
      <c r="G66" s="32"/>
      <c r="H66" s="125"/>
      <c r="I66" s="125"/>
      <c r="J66" s="125"/>
      <c r="K66" s="32"/>
      <c r="L66" s="32"/>
    </row>
    <row r="67" spans="1:25" ht="14.25" customHeight="1" x14ac:dyDescent="0.25">
      <c r="A67" s="306"/>
      <c r="B67" s="161"/>
      <c r="C67" s="141"/>
      <c r="D67" s="142"/>
      <c r="E67" s="32"/>
      <c r="F67" s="32"/>
      <c r="G67" s="32"/>
      <c r="H67" s="125"/>
      <c r="I67" s="125"/>
      <c r="J67" s="125"/>
      <c r="K67" s="32"/>
      <c r="L67" s="32"/>
    </row>
    <row r="68" spans="1:25" ht="14.25" customHeight="1" x14ac:dyDescent="0.25">
      <c r="A68" s="306"/>
      <c r="B68" s="161"/>
      <c r="C68" s="141"/>
      <c r="D68" s="142"/>
      <c r="E68" s="32"/>
      <c r="F68" s="32"/>
      <c r="G68" s="32"/>
      <c r="H68" s="125"/>
      <c r="I68" s="125"/>
      <c r="J68" s="125"/>
      <c r="K68" s="32"/>
      <c r="L68" s="32"/>
    </row>
    <row r="69" spans="1:25" ht="14.25" customHeight="1" x14ac:dyDescent="0.25">
      <c r="A69" s="306"/>
      <c r="B69" s="161"/>
      <c r="C69" s="141"/>
      <c r="D69" s="142"/>
      <c r="E69" s="32"/>
      <c r="F69" s="32"/>
      <c r="G69" s="32"/>
      <c r="H69" s="125"/>
      <c r="I69" s="125"/>
      <c r="J69" s="125"/>
      <c r="K69" s="32"/>
      <c r="L69" s="32"/>
    </row>
    <row r="70" spans="1:25" ht="14.25" customHeight="1" x14ac:dyDescent="0.25">
      <c r="A70" s="306"/>
      <c r="B70" s="161"/>
      <c r="C70" s="141"/>
      <c r="D70" s="142"/>
      <c r="E70" s="32"/>
      <c r="F70" s="32"/>
      <c r="G70" s="32"/>
      <c r="H70" s="125"/>
      <c r="I70" s="125"/>
      <c r="J70" s="125"/>
      <c r="K70" s="32"/>
      <c r="L70" s="32"/>
    </row>
    <row r="71" spans="1:25" s="225" customFormat="1" ht="14.25" customHeight="1" x14ac:dyDescent="0.25">
      <c r="A71" s="223" t="s">
        <v>2301</v>
      </c>
      <c r="B71" s="287"/>
      <c r="C71" s="288">
        <v>2019</v>
      </c>
      <c r="D71" s="288">
        <v>2020</v>
      </c>
      <c r="E71" s="288">
        <v>2021</v>
      </c>
      <c r="F71" s="288">
        <v>2022</v>
      </c>
      <c r="G71" s="288">
        <v>2023</v>
      </c>
      <c r="K71" s="287"/>
      <c r="L71" s="288">
        <v>2019</v>
      </c>
      <c r="M71" s="288">
        <v>2020</v>
      </c>
      <c r="N71" s="288">
        <v>2021</v>
      </c>
      <c r="O71" s="288">
        <v>2022</v>
      </c>
      <c r="P71" s="288">
        <v>2023</v>
      </c>
      <c r="T71" s="287"/>
      <c r="U71" s="288">
        <v>2019</v>
      </c>
      <c r="V71" s="288">
        <v>2020</v>
      </c>
      <c r="W71" s="288">
        <v>2021</v>
      </c>
      <c r="X71" s="288">
        <v>2022</v>
      </c>
      <c r="Y71" s="288">
        <v>2023</v>
      </c>
    </row>
    <row r="72" spans="1:25" s="225" customFormat="1" ht="14.25" customHeight="1" x14ac:dyDescent="0.25">
      <c r="A72" s="223" t="s">
        <v>2302</v>
      </c>
      <c r="B72" s="287" t="s">
        <v>353</v>
      </c>
      <c r="C72" s="287">
        <f>Environment!E58</f>
        <v>336</v>
      </c>
      <c r="D72" s="287">
        <f>Environment!F58</f>
        <v>227</v>
      </c>
      <c r="E72" s="287">
        <f>Environment!G58</f>
        <v>195</v>
      </c>
      <c r="F72" s="287">
        <f>Environment!H58</f>
        <v>188</v>
      </c>
      <c r="G72" s="287">
        <f>Environment!I58</f>
        <v>178</v>
      </c>
      <c r="H72" s="298"/>
      <c r="I72" s="298"/>
      <c r="J72" s="298"/>
      <c r="K72" s="287" t="s">
        <v>353</v>
      </c>
      <c r="L72" s="287">
        <f>Environment!E56</f>
        <v>81</v>
      </c>
      <c r="M72" s="287">
        <f>Environment!F56</f>
        <v>85</v>
      </c>
      <c r="N72" s="287">
        <f>Environment!G56</f>
        <v>88</v>
      </c>
      <c r="O72" s="287">
        <f>Environment!H56</f>
        <v>90</v>
      </c>
      <c r="P72" s="287">
        <f>Environment!I56</f>
        <v>90</v>
      </c>
      <c r="T72" s="287" t="s">
        <v>353</v>
      </c>
      <c r="U72" s="287">
        <f>Environment!E103</f>
        <v>4</v>
      </c>
      <c r="V72" s="287">
        <f>Environment!F103</f>
        <v>4</v>
      </c>
      <c r="W72" s="287">
        <f>Environment!G103</f>
        <v>5</v>
      </c>
      <c r="X72" s="287">
        <f>Environment!H103</f>
        <v>10</v>
      </c>
      <c r="Y72" s="287">
        <f>Environment!I103</f>
        <v>8</v>
      </c>
    </row>
    <row r="73" spans="1:25" ht="20.100000000000001" customHeight="1" x14ac:dyDescent="0.25">
      <c r="A73" s="223" t="s">
        <v>2303</v>
      </c>
      <c r="B73" s="295" t="str">
        <f>IF(Content!$D$6=1,VLOOKUP($A73,TranslationData!$A:$AA,KPIs!B$1,FALSE),VLOOKUP($A73,TranslationData!$A:$AA,KPIs!B$1+13,FALSE))</f>
        <v>Total Group</v>
      </c>
      <c r="C73" s="296">
        <f>Environment!E32</f>
        <v>268</v>
      </c>
      <c r="D73" s="296">
        <f>Environment!F32</f>
        <v>171</v>
      </c>
      <c r="E73" s="296">
        <f>Environment!G32</f>
        <v>155</v>
      </c>
      <c r="F73" s="296">
        <f>Environment!H32</f>
        <v>138</v>
      </c>
      <c r="G73" s="295">
        <f>Environment!I32</f>
        <v>125</v>
      </c>
      <c r="H73" s="32"/>
      <c r="I73" s="32"/>
      <c r="J73" s="32"/>
      <c r="K73" s="295" t="str">
        <f>IF(Content!$D$6=1,VLOOKUP($A73,TranslationData!$A:$AA,KPIs!K$1,FALSE),VLOOKUP($A73,TranslationData!$A:$AA,KPIs!K$1+13,FALSE))</f>
        <v>Total Group</v>
      </c>
      <c r="L73" s="296">
        <f>Environment!E30</f>
        <v>87</v>
      </c>
      <c r="M73" s="296">
        <f>Environment!F30</f>
        <v>89</v>
      </c>
      <c r="N73" s="296">
        <f>Environment!G30</f>
        <v>90</v>
      </c>
      <c r="O73" s="296">
        <f>Environment!H30</f>
        <v>91</v>
      </c>
      <c r="P73" s="295">
        <f>Environment!I30</f>
        <v>93</v>
      </c>
      <c r="T73" s="295" t="str">
        <f>IF(Content!$D$6=1,VLOOKUP($A73,TranslationData!$A:$AA,KPIs!T$1,FALSE),VLOOKUP($A73,TranslationData!$A:$AA,KPIs!T$1+13,FALSE))</f>
        <v>Total Group</v>
      </c>
      <c r="U73" s="296">
        <f>Environment!E79</f>
        <v>14.000000000000002</v>
      </c>
      <c r="V73" s="296">
        <f>Environment!F79</f>
        <v>17</v>
      </c>
      <c r="W73" s="296">
        <f>Environment!G79</f>
        <v>23</v>
      </c>
      <c r="X73" s="296">
        <f>Environment!H79</f>
        <v>23</v>
      </c>
      <c r="Y73" s="295">
        <f>Environment!I79</f>
        <v>17</v>
      </c>
    </row>
    <row r="74" spans="1:25" ht="14.25" customHeight="1" x14ac:dyDescent="0.25">
      <c r="A74" s="306"/>
      <c r="B74" s="161"/>
      <c r="C74" s="141"/>
      <c r="D74" s="142"/>
      <c r="E74" s="32"/>
      <c r="F74" s="32"/>
      <c r="G74" s="32"/>
      <c r="H74" s="32"/>
      <c r="I74" s="32"/>
      <c r="J74" s="32"/>
      <c r="K74" s="32"/>
      <c r="L74" s="32"/>
      <c r="M74" s="32"/>
      <c r="N74" s="32"/>
      <c r="O74" s="32"/>
      <c r="P74" s="32"/>
    </row>
    <row r="75" spans="1:25" ht="30" x14ac:dyDescent="0.25">
      <c r="A75" s="223" t="s">
        <v>2304</v>
      </c>
      <c r="B75" s="293" t="s">
        <v>1562</v>
      </c>
      <c r="C75" s="7"/>
      <c r="D75" s="11"/>
      <c r="E75" s="5"/>
      <c r="F75" s="5"/>
      <c r="G75" s="5"/>
      <c r="H75" s="125"/>
      <c r="I75" s="125"/>
      <c r="J75" s="125"/>
      <c r="K75" s="5"/>
      <c r="L75" s="5"/>
    </row>
    <row r="76" spans="1:25" ht="25.5" x14ac:dyDescent="0.25">
      <c r="A76" s="306"/>
      <c r="B76" s="85"/>
      <c r="C76" s="7"/>
      <c r="D76" s="11"/>
      <c r="E76" s="5"/>
      <c r="F76" s="5"/>
      <c r="G76" s="5"/>
      <c r="H76" s="125"/>
      <c r="I76" s="125"/>
      <c r="J76" s="125"/>
      <c r="K76" s="5"/>
      <c r="L76" s="5"/>
    </row>
    <row r="77" spans="1:25" ht="20.25" x14ac:dyDescent="0.3">
      <c r="A77" s="223" t="s">
        <v>2305</v>
      </c>
      <c r="B77" s="283" t="str">
        <f>IF(Content!$D$6=1,VLOOKUP($A77,TranslationData!$A:$AA,KPIs!B$1,FALSE),VLOOKUP($A77,TranslationData!$A:$AA,KPIs!B$1+13,FALSE))</f>
        <v>GHG emission intensity</v>
      </c>
      <c r="C77" s="141"/>
      <c r="D77" s="142"/>
      <c r="E77" s="32"/>
      <c r="F77" s="283"/>
      <c r="G77" s="32"/>
      <c r="H77" s="125"/>
      <c r="I77" s="125"/>
      <c r="J77" s="125"/>
      <c r="K77" s="283" t="str">
        <f>IF(Content!$D$6=1,VLOOKUP($A77,TranslationData!$A:$AA,KPIs!K$1,FALSE),VLOOKUP($A77,TranslationData!$A:$AA,KPIs!K$1+13,FALSE))</f>
        <v>Absolute GHG emissions</v>
      </c>
      <c r="L77" s="32"/>
      <c r="T77" s="283" t="str">
        <f>IF(Content!$D$6=1,VLOOKUP($A77,TranslationData!$A:$AA,KPIs!T$1,FALSE),VLOOKUP($A77,TranslationData!$A:$AA,KPIs!T$1+13,FALSE))</f>
        <v>Share of renewables in electricity consumption</v>
      </c>
    </row>
    <row r="78" spans="1:25" s="304" customFormat="1" ht="18" x14ac:dyDescent="0.25">
      <c r="A78" s="223" t="s">
        <v>2306</v>
      </c>
      <c r="B78" s="303" t="str">
        <f>IF(Content!$D$6=1,VLOOKUP($A78,TranslationData!$A:$AA,KPIs!B$1,FALSE),VLOOKUP($A78,TranslationData!$A:$AA,KPIs!B$1+13,FALSE))</f>
        <v>(Scopes 1 and 2), kg CO₂e per ounce of gold equivalent</v>
      </c>
      <c r="F78" s="305"/>
      <c r="K78" s="303" t="str">
        <f>IF(Content!$D$6=1,VLOOKUP($A78,TranslationData!$A:$AA,KPIs!K$1,FALSE),VLOOKUP($A78,TranslationData!$A:$AA,KPIs!K$1+13,FALSE))</f>
        <v>(Scopes 1 and 2), Kt CO₂e</v>
      </c>
      <c r="O78" s="305"/>
      <c r="T78" s="303" t="str">
        <f>IF(Content!$D$6=1,VLOOKUP($A78,TranslationData!$A:$AA,KPIs!T$1,FALSE),VLOOKUP($A78,TranslationData!$A:$AA,KPIs!T$1+13,FALSE))</f>
        <v>%</v>
      </c>
      <c r="X78" s="305"/>
    </row>
    <row r="79" spans="1:25" ht="14.25" customHeight="1" x14ac:dyDescent="0.25">
      <c r="A79" s="306"/>
      <c r="B79" s="161"/>
      <c r="C79" s="141"/>
      <c r="D79" s="142"/>
      <c r="E79" s="32"/>
      <c r="F79" s="32"/>
      <c r="G79" s="32"/>
      <c r="H79" s="32"/>
      <c r="I79" s="32"/>
      <c r="J79" s="32"/>
      <c r="K79" s="32"/>
      <c r="L79" s="32"/>
      <c r="M79" s="32"/>
      <c r="N79" s="32"/>
      <c r="O79" s="32"/>
      <c r="P79" s="32"/>
    </row>
    <row r="80" spans="1:25" ht="14.25" customHeight="1" x14ac:dyDescent="0.25">
      <c r="A80" s="306"/>
      <c r="B80" s="161"/>
      <c r="C80" s="141"/>
      <c r="D80" s="142"/>
      <c r="E80" s="32"/>
      <c r="F80" s="32"/>
      <c r="G80" s="32"/>
      <c r="H80" s="32"/>
      <c r="I80" s="32"/>
      <c r="J80" s="32"/>
      <c r="K80" s="32"/>
      <c r="L80" s="32"/>
      <c r="M80" s="32"/>
      <c r="N80" s="32"/>
      <c r="O80" s="32"/>
      <c r="P80" s="32"/>
    </row>
    <row r="81" spans="1:25" ht="14.25" customHeight="1" x14ac:dyDescent="0.25">
      <c r="A81" s="306"/>
      <c r="B81" s="161"/>
      <c r="C81" s="141"/>
      <c r="D81" s="142"/>
      <c r="E81" s="32"/>
      <c r="F81" s="32"/>
      <c r="G81" s="32"/>
      <c r="H81" s="32"/>
      <c r="I81" s="32"/>
      <c r="J81" s="32"/>
      <c r="K81" s="32"/>
      <c r="L81" s="32"/>
      <c r="M81" s="32"/>
      <c r="N81" s="32"/>
      <c r="O81" s="32"/>
      <c r="P81" s="32"/>
    </row>
    <row r="82" spans="1:25" ht="14.25" customHeight="1" x14ac:dyDescent="0.25">
      <c r="A82" s="306"/>
      <c r="B82" s="161"/>
      <c r="C82" s="141"/>
      <c r="D82" s="142"/>
      <c r="E82" s="32"/>
      <c r="F82" s="32"/>
      <c r="G82" s="32"/>
      <c r="H82" s="32"/>
      <c r="I82" s="32"/>
      <c r="J82" s="32"/>
      <c r="K82" s="32"/>
      <c r="L82" s="32"/>
      <c r="M82" s="32"/>
      <c r="N82" s="32"/>
      <c r="O82" s="32"/>
      <c r="P82" s="32"/>
    </row>
    <row r="83" spans="1:25" ht="14.25" customHeight="1" x14ac:dyDescent="0.25">
      <c r="A83" s="306"/>
      <c r="B83" s="161"/>
      <c r="C83" s="141"/>
      <c r="D83" s="142"/>
      <c r="E83" s="32"/>
      <c r="F83" s="32"/>
      <c r="G83" s="32"/>
      <c r="H83" s="32"/>
      <c r="I83" s="32"/>
      <c r="J83" s="32"/>
      <c r="K83" s="32"/>
      <c r="L83" s="32"/>
      <c r="M83" s="32"/>
      <c r="N83" s="32"/>
      <c r="O83" s="32"/>
      <c r="P83" s="32"/>
    </row>
    <row r="84" spans="1:25" ht="14.25" customHeight="1" x14ac:dyDescent="0.25">
      <c r="A84" s="306"/>
      <c r="B84" s="161"/>
      <c r="C84" s="141"/>
      <c r="D84" s="142"/>
      <c r="E84" s="32"/>
      <c r="F84" s="32"/>
      <c r="G84" s="32"/>
      <c r="H84" s="32"/>
      <c r="I84" s="32"/>
      <c r="J84" s="32"/>
      <c r="K84" s="32"/>
      <c r="L84" s="32"/>
      <c r="M84" s="32"/>
      <c r="N84" s="32"/>
      <c r="O84" s="32"/>
      <c r="P84" s="32"/>
    </row>
    <row r="85" spans="1:25" ht="14.25" customHeight="1" x14ac:dyDescent="0.25">
      <c r="A85" s="306"/>
      <c r="B85" s="161"/>
      <c r="C85" s="141"/>
      <c r="D85" s="142"/>
      <c r="E85" s="32"/>
      <c r="F85" s="32"/>
      <c r="G85" s="32"/>
      <c r="H85" s="32"/>
      <c r="I85" s="32"/>
      <c r="J85" s="32"/>
      <c r="K85" s="32"/>
      <c r="L85" s="32"/>
      <c r="M85" s="32"/>
      <c r="N85" s="32"/>
      <c r="O85" s="32"/>
      <c r="P85" s="32"/>
    </row>
    <row r="86" spans="1:25" ht="14.25" customHeight="1" x14ac:dyDescent="0.25">
      <c r="A86" s="306"/>
      <c r="B86" s="161"/>
      <c r="C86" s="141"/>
      <c r="D86" s="142"/>
      <c r="E86" s="32"/>
      <c r="F86" s="32"/>
      <c r="G86" s="32"/>
      <c r="H86" s="32"/>
      <c r="I86" s="32"/>
      <c r="J86" s="32"/>
      <c r="K86" s="32"/>
      <c r="L86" s="32"/>
      <c r="M86" s="32"/>
      <c r="N86" s="32"/>
      <c r="O86" s="32"/>
      <c r="P86" s="32"/>
    </row>
    <row r="87" spans="1:25" ht="14.25" customHeight="1" x14ac:dyDescent="0.25">
      <c r="A87" s="306"/>
      <c r="B87" s="161"/>
      <c r="C87" s="141"/>
      <c r="D87" s="142"/>
      <c r="E87" s="32"/>
      <c r="F87" s="32"/>
      <c r="G87" s="32"/>
      <c r="H87" s="32"/>
      <c r="I87" s="32"/>
      <c r="J87" s="32"/>
      <c r="K87" s="32"/>
      <c r="L87" s="32"/>
      <c r="M87" s="32"/>
      <c r="N87" s="32"/>
      <c r="O87" s="32"/>
      <c r="P87" s="32"/>
    </row>
    <row r="88" spans="1:25" ht="14.25" customHeight="1" x14ac:dyDescent="0.25">
      <c r="A88" s="306"/>
      <c r="B88" s="161"/>
      <c r="C88" s="141"/>
      <c r="D88" s="142"/>
      <c r="E88" s="32"/>
      <c r="F88" s="32"/>
      <c r="G88" s="32"/>
      <c r="H88" s="32"/>
      <c r="I88" s="32"/>
      <c r="J88" s="32"/>
      <c r="K88" s="32"/>
      <c r="L88" s="32"/>
      <c r="M88" s="32"/>
      <c r="N88" s="32"/>
      <c r="O88" s="32"/>
      <c r="P88" s="32"/>
    </row>
    <row r="89" spans="1:25" ht="14.25" customHeight="1" x14ac:dyDescent="0.25">
      <c r="A89" s="306"/>
      <c r="B89" s="161"/>
      <c r="C89" s="141"/>
      <c r="D89" s="142"/>
      <c r="E89" s="32"/>
      <c r="F89" s="32"/>
      <c r="G89" s="32"/>
      <c r="H89" s="32"/>
      <c r="I89" s="32"/>
      <c r="J89" s="32"/>
      <c r="K89" s="32"/>
      <c r="L89" s="32"/>
      <c r="M89" s="32"/>
      <c r="N89" s="32"/>
      <c r="O89" s="32"/>
      <c r="P89" s="32"/>
    </row>
    <row r="90" spans="1:25" ht="14.25" customHeight="1" x14ac:dyDescent="0.25">
      <c r="A90" s="306"/>
      <c r="B90" s="161"/>
      <c r="C90" s="141"/>
      <c r="D90" s="142"/>
      <c r="E90" s="32"/>
      <c r="F90" s="32"/>
      <c r="G90" s="32"/>
      <c r="H90" s="32"/>
      <c r="I90" s="32"/>
      <c r="J90" s="32"/>
      <c r="K90" s="32"/>
      <c r="L90" s="32"/>
      <c r="M90" s="32"/>
      <c r="N90" s="32"/>
      <c r="O90" s="32"/>
      <c r="P90" s="32"/>
    </row>
    <row r="91" spans="1:25" ht="14.25" customHeight="1" x14ac:dyDescent="0.25">
      <c r="A91" s="306"/>
      <c r="B91" s="161"/>
      <c r="C91" s="141"/>
      <c r="D91" s="142"/>
      <c r="E91" s="32"/>
      <c r="F91" s="32"/>
      <c r="G91" s="32"/>
      <c r="H91" s="32"/>
      <c r="I91" s="32"/>
      <c r="J91" s="32"/>
      <c r="K91" s="32"/>
      <c r="L91" s="32"/>
      <c r="M91" s="32"/>
      <c r="N91" s="32"/>
      <c r="O91" s="32"/>
      <c r="P91" s="32"/>
    </row>
    <row r="92" spans="1:25" ht="14.25" customHeight="1" x14ac:dyDescent="0.25">
      <c r="A92" s="306"/>
      <c r="B92" s="161"/>
      <c r="C92" s="141"/>
      <c r="D92" s="142"/>
      <c r="E92" s="32"/>
      <c r="F92" s="32"/>
      <c r="G92" s="32"/>
      <c r="H92" s="32"/>
      <c r="I92" s="32"/>
      <c r="J92" s="32"/>
      <c r="K92" s="32"/>
      <c r="L92" s="32"/>
      <c r="M92" s="32"/>
      <c r="N92" s="32"/>
      <c r="O92" s="32"/>
      <c r="P92" s="32"/>
    </row>
    <row r="93" spans="1:25" ht="14.25" customHeight="1" x14ac:dyDescent="0.25">
      <c r="A93" s="306"/>
      <c r="B93" s="161"/>
      <c r="C93" s="141"/>
      <c r="D93" s="142"/>
      <c r="E93" s="32"/>
      <c r="F93" s="32"/>
      <c r="G93" s="32"/>
      <c r="H93" s="32"/>
      <c r="I93" s="32"/>
      <c r="J93" s="32"/>
      <c r="K93" s="32"/>
      <c r="L93" s="32"/>
      <c r="M93" s="32"/>
      <c r="N93" s="32"/>
      <c r="O93" s="32"/>
      <c r="P93" s="32"/>
    </row>
    <row r="94" spans="1:25" s="225" customFormat="1" ht="14.25" customHeight="1" x14ac:dyDescent="0.25">
      <c r="A94" s="223" t="s">
        <v>2307</v>
      </c>
      <c r="B94" s="287"/>
      <c r="C94" s="288">
        <v>2019</v>
      </c>
      <c r="D94" s="288">
        <v>2020</v>
      </c>
      <c r="E94" s="288">
        <v>2021</v>
      </c>
      <c r="F94" s="288">
        <v>2022</v>
      </c>
      <c r="G94" s="288">
        <v>2023</v>
      </c>
      <c r="H94" s="298"/>
      <c r="I94" s="298"/>
      <c r="J94" s="298"/>
      <c r="K94" s="287"/>
      <c r="L94" s="288">
        <v>2019</v>
      </c>
      <c r="M94" s="288">
        <v>2020</v>
      </c>
      <c r="N94" s="288">
        <v>2021</v>
      </c>
      <c r="O94" s="288">
        <v>2022</v>
      </c>
      <c r="P94" s="288">
        <v>2023</v>
      </c>
      <c r="T94" s="287"/>
      <c r="U94" s="288">
        <v>2019</v>
      </c>
      <c r="V94" s="288">
        <v>2020</v>
      </c>
      <c r="W94" s="288">
        <v>2021</v>
      </c>
      <c r="X94" s="288">
        <v>2022</v>
      </c>
      <c r="Y94" s="288">
        <v>2023</v>
      </c>
    </row>
    <row r="95" spans="1:25" s="225" customFormat="1" ht="14.25" customHeight="1" x14ac:dyDescent="0.25">
      <c r="A95" s="223" t="s">
        <v>2308</v>
      </c>
      <c r="B95" s="287" t="s">
        <v>353</v>
      </c>
      <c r="C95" s="287">
        <f>'Climate and Energy'!E38</f>
        <v>855</v>
      </c>
      <c r="D95" s="287">
        <f>'Climate and Energy'!F38</f>
        <v>762</v>
      </c>
      <c r="E95" s="287">
        <f>'Climate and Energy'!G38</f>
        <v>765</v>
      </c>
      <c r="F95" s="287">
        <f>'Climate and Energy'!H38</f>
        <v>772</v>
      </c>
      <c r="G95" s="287">
        <f>'Climate and Energy'!I38</f>
        <v>947</v>
      </c>
      <c r="H95" s="298"/>
      <c r="I95" s="298"/>
      <c r="J95" s="298"/>
      <c r="K95" s="287" t="s">
        <v>353</v>
      </c>
      <c r="L95" s="287">
        <f>'Climate and Energy'!E26/1000</f>
        <v>424.81400000000002</v>
      </c>
      <c r="M95" s="287">
        <f>'Climate and Energy'!F26/1000</f>
        <v>411.9</v>
      </c>
      <c r="N95" s="287">
        <f>'Climate and Energy'!G26/1000</f>
        <v>426.84199999999998</v>
      </c>
      <c r="O95" s="287">
        <f>'Climate and Energy'!H26/1000</f>
        <v>417.459</v>
      </c>
      <c r="P95" s="287">
        <f>'Climate and Energy'!I26/1000</f>
        <v>459.72199999999998</v>
      </c>
      <c r="T95" s="287" t="s">
        <v>353</v>
      </c>
      <c r="U95" s="287">
        <v>0</v>
      </c>
      <c r="V95" s="287">
        <v>9.6</v>
      </c>
      <c r="W95" s="287">
        <v>11.6</v>
      </c>
      <c r="X95" s="287">
        <v>20.3</v>
      </c>
      <c r="Y95" s="287">
        <v>8.1</v>
      </c>
    </row>
    <row r="96" spans="1:25" ht="20.100000000000001" customHeight="1" x14ac:dyDescent="0.25">
      <c r="A96" s="223" t="s">
        <v>2309</v>
      </c>
      <c r="B96" s="295" t="str">
        <f>IF(Content!$D$6=1,VLOOKUP($A96,TranslationData!$A:$AA,KPIs!B$1,FALSE),VLOOKUP($A96,TranslationData!$A:$AA,KPIs!B$1+13,FALSE))</f>
        <v>Total Group</v>
      </c>
      <c r="C96" s="296">
        <f>'Climate and Energy'!E12</f>
        <v>742</v>
      </c>
      <c r="D96" s="296">
        <f>'Climate and Energy'!F12</f>
        <v>730</v>
      </c>
      <c r="E96" s="296">
        <f>'Climate and Energy'!G12</f>
        <v>677</v>
      </c>
      <c r="F96" s="296">
        <f>'Climate and Energy'!H12</f>
        <v>629</v>
      </c>
      <c r="G96" s="295">
        <f>'Climate and Energy'!I12</f>
        <v>634</v>
      </c>
      <c r="H96" s="32"/>
      <c r="I96" s="32"/>
      <c r="J96" s="32"/>
      <c r="K96" s="295" t="str">
        <f>IF(Content!$D$6=1,VLOOKUP($A96,TranslationData!$A:$AA,KPIs!K$1,FALSE),VLOOKUP($A96,TranslationData!$A:$AA,KPIs!K$1+13,FALSE))</f>
        <v>Total Group</v>
      </c>
      <c r="L96" s="296">
        <f>'Climate and Energy'!E10/1000</f>
        <v>1198.423</v>
      </c>
      <c r="M96" s="296">
        <f>'Climate and Energy'!F10/1000</f>
        <v>1178.5930000000001</v>
      </c>
      <c r="N96" s="296">
        <f>'Climate and Energy'!G10/1000</f>
        <v>1135.337</v>
      </c>
      <c r="O96" s="296">
        <f>'Climate and Energy'!H10/1000</f>
        <v>1082.383</v>
      </c>
      <c r="P96" s="295">
        <f>'Climate and Energy'!I10/1000</f>
        <v>1086.979</v>
      </c>
      <c r="T96" s="295" t="str">
        <f>IF(Content!$D$6=1,VLOOKUP($A96,TranslationData!$A:$AA,KPIs!T$1,FALSE),VLOOKUP($A96,TranslationData!$A:$AA,KPIs!T$1+13,FALSE))</f>
        <v>Total Group</v>
      </c>
      <c r="U96" s="297">
        <f>'Climate and Energy'!E92</f>
        <v>0.1</v>
      </c>
      <c r="V96" s="296">
        <f>'Climate and Energy'!F92</f>
        <v>3</v>
      </c>
      <c r="W96" s="296">
        <f>'Climate and Energy'!G92</f>
        <v>18</v>
      </c>
      <c r="X96" s="296">
        <f>'Climate and Energy'!H92</f>
        <v>30</v>
      </c>
      <c r="Y96" s="295">
        <f>'Climate and Energy'!I92</f>
        <v>28</v>
      </c>
    </row>
    <row r="97" spans="1:24" ht="14.25" customHeight="1" x14ac:dyDescent="0.25">
      <c r="A97" s="306"/>
      <c r="B97" s="161"/>
      <c r="C97" s="141"/>
      <c r="D97" s="142"/>
      <c r="E97" s="32"/>
      <c r="F97" s="32"/>
      <c r="G97" s="32"/>
      <c r="H97" s="32"/>
      <c r="I97" s="32"/>
      <c r="J97" s="32"/>
      <c r="K97" s="32"/>
      <c r="L97" s="32"/>
      <c r="M97" s="32"/>
      <c r="N97" s="32"/>
      <c r="O97" s="32"/>
      <c r="P97" s="32"/>
    </row>
    <row r="98" spans="1:24" ht="30" x14ac:dyDescent="0.25">
      <c r="A98" s="223" t="s">
        <v>2310</v>
      </c>
      <c r="B98" s="301" t="str">
        <f>IF(Content!$D$6=1,VLOOKUP($A98,TranslationData!$A:$AA,KPIs!B$1,FALSE),VLOOKUP($A98,TranslationData!$A:$AA,KPIs!B$1+13,FALSE))</f>
        <v>Stakeholder engagement</v>
      </c>
      <c r="C98" s="7"/>
      <c r="D98" s="11"/>
      <c r="E98" s="5"/>
      <c r="F98" s="5"/>
      <c r="G98" s="5"/>
      <c r="H98" s="125"/>
      <c r="I98" s="125"/>
      <c r="J98" s="125"/>
      <c r="K98" s="5"/>
      <c r="L98" s="5"/>
    </row>
    <row r="99" spans="1:24" ht="25.5" x14ac:dyDescent="0.25">
      <c r="A99" s="306"/>
      <c r="B99" s="85"/>
      <c r="C99" s="7"/>
      <c r="D99" s="11"/>
      <c r="E99" s="5"/>
      <c r="F99" s="5"/>
      <c r="G99" s="5"/>
      <c r="H99" s="125"/>
      <c r="I99" s="125"/>
      <c r="J99" s="125"/>
      <c r="K99" s="5"/>
      <c r="L99" s="5"/>
    </row>
    <row r="100" spans="1:24" ht="20.25" x14ac:dyDescent="0.3">
      <c r="A100" s="223" t="s">
        <v>2311</v>
      </c>
      <c r="B100" s="283" t="str">
        <f>IF(Content!$D$6=1,VLOOKUP($A100,TranslationData!$A:$AA,KPIs!B$1,FALSE),VLOOKUP($A100,TranslationData!$A:$AA,KPIs!B$1+13,FALSE))</f>
        <v>Community investment</v>
      </c>
      <c r="C100" s="141"/>
      <c r="D100" s="142"/>
      <c r="E100" s="32"/>
      <c r="F100" s="283"/>
      <c r="G100" s="32"/>
      <c r="H100" s="125"/>
      <c r="I100" s="125"/>
      <c r="J100" s="125"/>
      <c r="K100" s="283" t="str">
        <f>IF(Content!$D$6=1,VLOOKUP($A100,TranslationData!$A:$AA,KPIs!K$1,FALSE),VLOOKUP($A100,TranslationData!$A:$AA,KPIs!K$1+13,FALSE))</f>
        <v>Communities enquiries</v>
      </c>
      <c r="O100" s="283"/>
      <c r="T100" s="283" t="str">
        <f>IF(Content!$D$6=1,VLOOKUP($A100,TranslationData!$A:$AA,KPIs!T$1,FALSE),VLOOKUP($A100,TranslationData!$A:$AA,KPIs!T$1+13,FALSE))</f>
        <v>Stakeholder meetings</v>
      </c>
    </row>
    <row r="101" spans="1:24" s="304" customFormat="1" ht="18" x14ac:dyDescent="0.25">
      <c r="A101" s="223" t="s">
        <v>2312</v>
      </c>
      <c r="B101" s="303" t="str">
        <f>IF(Content!$D$6=1,VLOOKUP($A101,TranslationData!$A:$AA,KPIs!B$1,FALSE),VLOOKUP($A101,TranslationData!$A:$AA,KPIs!B$1+13,FALSE))</f>
        <v>US$ thousand</v>
      </c>
      <c r="F101" s="305"/>
      <c r="K101" s="303" t="str">
        <f>IF(Content!$D$6=1,VLOOKUP($A101,TranslationData!$A:$AA,KPIs!K$1,FALSE),VLOOKUP($A101,TranslationData!$A:$AA,KPIs!K$1+13,FALSE))</f>
        <v>number</v>
      </c>
      <c r="O101" s="305"/>
      <c r="T101" s="303" t="str">
        <f>IF(Content!$D$6=1,VLOOKUP($A101,TranslationData!$A:$AA,KPIs!T$1,FALSE),VLOOKUP($A101,TranslationData!$A:$AA,KPIs!T$1+13,FALSE))</f>
        <v>number</v>
      </c>
      <c r="X101" s="305"/>
    </row>
    <row r="102" spans="1:24" ht="14.25" customHeight="1" x14ac:dyDescent="0.25">
      <c r="A102" s="306"/>
      <c r="B102" s="161"/>
      <c r="C102" s="141"/>
      <c r="D102" s="142"/>
      <c r="E102" s="32"/>
      <c r="F102" s="32"/>
      <c r="G102" s="32"/>
      <c r="H102" s="32"/>
      <c r="I102" s="32"/>
      <c r="J102" s="32"/>
      <c r="K102" s="32"/>
    </row>
    <row r="103" spans="1:24" ht="14.25" customHeight="1" x14ac:dyDescent="0.25">
      <c r="A103" s="306"/>
      <c r="B103" s="161"/>
      <c r="C103" s="141"/>
      <c r="D103" s="142"/>
      <c r="E103" s="32"/>
      <c r="F103" s="32"/>
      <c r="G103" s="32"/>
      <c r="H103" s="32"/>
      <c r="I103" s="32"/>
      <c r="J103" s="32"/>
      <c r="K103" s="32"/>
    </row>
    <row r="104" spans="1:24" ht="14.25" customHeight="1" x14ac:dyDescent="0.25">
      <c r="A104" s="306"/>
      <c r="B104" s="161"/>
      <c r="C104" s="141"/>
      <c r="D104" s="142"/>
      <c r="E104" s="32"/>
      <c r="F104" s="32"/>
      <c r="G104" s="32"/>
      <c r="H104" s="32"/>
      <c r="I104" s="32"/>
      <c r="J104" s="32"/>
      <c r="K104" s="32"/>
    </row>
    <row r="105" spans="1:24" ht="14.25" customHeight="1" x14ac:dyDescent="0.25">
      <c r="A105" s="306"/>
      <c r="B105" s="161"/>
      <c r="C105" s="141"/>
      <c r="D105" s="142"/>
      <c r="E105" s="32"/>
      <c r="F105" s="32"/>
      <c r="G105" s="32"/>
      <c r="H105" s="32"/>
      <c r="I105" s="32"/>
      <c r="J105" s="32"/>
      <c r="K105" s="32"/>
    </row>
    <row r="106" spans="1:24" ht="14.25" customHeight="1" x14ac:dyDescent="0.25">
      <c r="A106" s="306"/>
      <c r="B106" s="161"/>
      <c r="C106" s="141"/>
      <c r="D106" s="142"/>
      <c r="E106" s="32"/>
      <c r="F106" s="32"/>
      <c r="G106" s="32"/>
      <c r="H106" s="32"/>
      <c r="I106" s="32"/>
      <c r="J106" s="32"/>
      <c r="K106" s="32"/>
    </row>
    <row r="107" spans="1:24" ht="14.25" customHeight="1" x14ac:dyDescent="0.25">
      <c r="A107" s="306"/>
      <c r="B107" s="161"/>
      <c r="C107" s="141"/>
      <c r="D107" s="142"/>
      <c r="E107" s="32"/>
      <c r="F107" s="32"/>
      <c r="G107" s="32"/>
      <c r="H107" s="32"/>
      <c r="I107" s="32"/>
      <c r="J107" s="32"/>
      <c r="K107" s="32"/>
    </row>
    <row r="108" spans="1:24" ht="14.25" customHeight="1" x14ac:dyDescent="0.25">
      <c r="A108" s="306"/>
      <c r="B108" s="161"/>
      <c r="C108" s="141"/>
      <c r="D108" s="142"/>
      <c r="E108" s="32"/>
      <c r="F108" s="32"/>
      <c r="G108" s="32"/>
      <c r="H108" s="32"/>
      <c r="I108" s="32"/>
      <c r="J108" s="32"/>
      <c r="K108" s="32"/>
    </row>
    <row r="109" spans="1:24" ht="14.25" customHeight="1" x14ac:dyDescent="0.25">
      <c r="A109" s="306"/>
      <c r="B109" s="161"/>
      <c r="C109" s="141"/>
      <c r="D109" s="142"/>
      <c r="E109" s="32"/>
      <c r="F109" s="32"/>
      <c r="G109" s="32"/>
      <c r="H109" s="32"/>
      <c r="I109" s="32"/>
      <c r="J109" s="32"/>
      <c r="K109" s="32"/>
    </row>
    <row r="110" spans="1:24" ht="14.25" customHeight="1" x14ac:dyDescent="0.25">
      <c r="A110" s="306"/>
      <c r="B110" s="161"/>
      <c r="C110" s="141"/>
      <c r="D110" s="142"/>
      <c r="E110" s="32"/>
      <c r="F110" s="32"/>
      <c r="G110" s="32"/>
      <c r="H110" s="32"/>
      <c r="I110" s="32"/>
      <c r="J110" s="32"/>
      <c r="K110" s="32"/>
    </row>
    <row r="111" spans="1:24" ht="14.25" customHeight="1" x14ac:dyDescent="0.25">
      <c r="A111" s="306"/>
      <c r="B111" s="161"/>
      <c r="C111" s="141"/>
      <c r="D111" s="142"/>
      <c r="E111" s="32"/>
      <c r="F111" s="32"/>
      <c r="G111" s="32"/>
      <c r="H111" s="32"/>
      <c r="I111" s="32"/>
      <c r="J111" s="32"/>
      <c r="K111" s="32"/>
    </row>
    <row r="112" spans="1:24" ht="14.25" customHeight="1" x14ac:dyDescent="0.25">
      <c r="A112" s="306"/>
      <c r="B112" s="161"/>
      <c r="C112" s="141"/>
      <c r="D112" s="142"/>
      <c r="E112" s="32"/>
      <c r="F112" s="32"/>
      <c r="G112" s="32"/>
      <c r="H112" s="32"/>
      <c r="I112" s="32"/>
      <c r="J112" s="32"/>
      <c r="K112" s="32"/>
    </row>
    <row r="113" spans="1:25" ht="14.25" customHeight="1" x14ac:dyDescent="0.25">
      <c r="A113" s="306"/>
      <c r="B113" s="161"/>
      <c r="C113" s="141"/>
      <c r="D113" s="142"/>
      <c r="E113" s="32"/>
      <c r="F113" s="32"/>
      <c r="G113" s="32"/>
      <c r="H113" s="32"/>
      <c r="I113" s="32"/>
      <c r="J113" s="32"/>
      <c r="K113" s="32"/>
    </row>
    <row r="114" spans="1:25" ht="14.25" customHeight="1" x14ac:dyDescent="0.25">
      <c r="A114" s="306"/>
      <c r="B114" s="161"/>
      <c r="C114" s="141"/>
      <c r="D114" s="142"/>
      <c r="E114" s="32"/>
      <c r="F114" s="32"/>
      <c r="G114" s="32"/>
      <c r="H114" s="32"/>
      <c r="I114" s="32"/>
      <c r="J114" s="32"/>
      <c r="K114" s="32"/>
    </row>
    <row r="115" spans="1:25" ht="14.25" customHeight="1" x14ac:dyDescent="0.25">
      <c r="A115" s="306"/>
      <c r="B115" s="161"/>
      <c r="C115" s="141"/>
      <c r="D115" s="142"/>
      <c r="E115" s="32"/>
      <c r="F115" s="32"/>
      <c r="G115" s="32"/>
      <c r="H115" s="32"/>
      <c r="I115" s="32"/>
      <c r="J115" s="32"/>
      <c r="K115" s="32"/>
    </row>
    <row r="116" spans="1:25" ht="14.25" customHeight="1" x14ac:dyDescent="0.25">
      <c r="A116" s="306"/>
      <c r="B116" s="161"/>
      <c r="C116" s="141"/>
      <c r="D116" s="142"/>
      <c r="E116" s="32"/>
      <c r="F116" s="32"/>
      <c r="G116" s="32"/>
      <c r="H116" s="32"/>
      <c r="I116" s="32"/>
      <c r="J116" s="32"/>
      <c r="K116" s="32"/>
    </row>
    <row r="117" spans="1:25" ht="14.25" customHeight="1" x14ac:dyDescent="0.25">
      <c r="A117" s="223" t="s">
        <v>2313</v>
      </c>
      <c r="B117" s="290"/>
      <c r="C117" s="291">
        <v>2019</v>
      </c>
      <c r="D117" s="291">
        <v>2020</v>
      </c>
      <c r="E117" s="291">
        <v>2021</v>
      </c>
      <c r="F117" s="291">
        <v>2022</v>
      </c>
      <c r="G117" s="291">
        <v>2023</v>
      </c>
      <c r="H117" s="32"/>
      <c r="I117" s="32"/>
      <c r="J117" s="32"/>
      <c r="K117" s="290"/>
      <c r="L117" s="291">
        <v>2019</v>
      </c>
      <c r="M117" s="291">
        <v>2020</v>
      </c>
      <c r="N117" s="291">
        <v>2021</v>
      </c>
      <c r="O117" s="291">
        <v>2022</v>
      </c>
      <c r="P117" s="291">
        <v>2023</v>
      </c>
      <c r="T117" s="290"/>
      <c r="U117" s="291">
        <v>2019</v>
      </c>
      <c r="V117" s="291">
        <v>2020</v>
      </c>
      <c r="W117" s="291">
        <v>2021</v>
      </c>
      <c r="X117" s="291">
        <v>2022</v>
      </c>
      <c r="Y117" s="291">
        <v>2023</v>
      </c>
    </row>
    <row r="118" spans="1:25" ht="14.25" customHeight="1" x14ac:dyDescent="0.25">
      <c r="A118" s="223" t="s">
        <v>2314</v>
      </c>
      <c r="B118" s="290" t="s">
        <v>353</v>
      </c>
      <c r="C118" s="290">
        <f>Communities!E8</f>
        <v>7071</v>
      </c>
      <c r="D118" s="290">
        <f>Communities!F8</f>
        <v>7254</v>
      </c>
      <c r="E118" s="290">
        <f>Communities!G8</f>
        <v>7437</v>
      </c>
      <c r="F118" s="290">
        <f>Communities!H8</f>
        <v>8823</v>
      </c>
      <c r="G118" s="290">
        <f>Communities!I8</f>
        <v>7282</v>
      </c>
      <c r="H118" s="32"/>
      <c r="I118" s="32"/>
      <c r="J118" s="32"/>
      <c r="K118" s="290" t="s">
        <v>353</v>
      </c>
      <c r="L118" s="290">
        <f>Communities!E29</f>
        <v>173</v>
      </c>
      <c r="M118" s="290">
        <f>Communities!F29</f>
        <v>150</v>
      </c>
      <c r="N118" s="290">
        <f>Communities!G29</f>
        <v>129</v>
      </c>
      <c r="O118" s="290">
        <f>Communities!H29</f>
        <v>223</v>
      </c>
      <c r="P118" s="290">
        <f>Communities!I29</f>
        <v>335</v>
      </c>
      <c r="T118" s="290" t="s">
        <v>353</v>
      </c>
      <c r="U118" s="290">
        <f>Communities!E41</f>
        <v>22</v>
      </c>
      <c r="V118" s="290">
        <f>Communities!F41</f>
        <v>15</v>
      </c>
      <c r="W118" s="290">
        <f>Communities!G41</f>
        <v>14</v>
      </c>
      <c r="X118" s="290">
        <f>Communities!H41</f>
        <v>22</v>
      </c>
      <c r="Y118" s="290">
        <f>Communities!I41</f>
        <v>21</v>
      </c>
    </row>
    <row r="119" spans="1:25" ht="20.100000000000001" customHeight="1" x14ac:dyDescent="0.25">
      <c r="A119" s="223" t="s">
        <v>2315</v>
      </c>
      <c r="B119" s="299" t="str">
        <f>IF(Content!$D$6=1,VLOOKUP($A119,TranslationData!$A:$AA,KPIs!B$1,FALSE),VLOOKUP($A119,TranslationData!$A:$AA,KPIs!B$1+13,FALSE))</f>
        <v>Total Group</v>
      </c>
      <c r="C119" s="300">
        <f>Communities!E7</f>
        <v>15148</v>
      </c>
      <c r="D119" s="300">
        <f>Communities!F7</f>
        <v>17897</v>
      </c>
      <c r="E119" s="300">
        <f>Communities!G7</f>
        <v>19966</v>
      </c>
      <c r="F119" s="300">
        <f>Communities!H7</f>
        <v>23226</v>
      </c>
      <c r="G119" s="299">
        <f>Communities!I7</f>
        <v>17644</v>
      </c>
      <c r="H119" s="32"/>
      <c r="I119" s="32"/>
      <c r="J119" s="32"/>
      <c r="K119" s="299" t="str">
        <f>IF(Content!$D$6=1,VLOOKUP($A119,TranslationData!$A:$AA,KPIs!K$1,FALSE),VLOOKUP($A119,TranslationData!$A:$AA,KPIs!K$1+13,FALSE))</f>
        <v>Total Group</v>
      </c>
      <c r="L119" s="300">
        <f>Communities!E26</f>
        <v>588</v>
      </c>
      <c r="M119" s="300">
        <f>Communities!F26</f>
        <v>572</v>
      </c>
      <c r="N119" s="300">
        <f>Communities!G26</f>
        <v>588</v>
      </c>
      <c r="O119" s="300">
        <f>Communities!H26</f>
        <v>839</v>
      </c>
      <c r="P119" s="299">
        <f>Communities!I26</f>
        <v>780</v>
      </c>
      <c r="T119" s="299" t="str">
        <f>IF(Content!$D$6=1,VLOOKUP($A119,TranslationData!$A:$AA,KPIs!T$1,FALSE),VLOOKUP($A119,TranslationData!$A:$AA,KPIs!T$1+13,FALSE))</f>
        <v>Total Group</v>
      </c>
      <c r="U119" s="300">
        <f>Communities!E27</f>
        <v>77</v>
      </c>
      <c r="V119" s="300">
        <f>Communities!F27</f>
        <v>44</v>
      </c>
      <c r="W119" s="300">
        <f>Communities!G27</f>
        <v>59</v>
      </c>
      <c r="X119" s="300">
        <f>Communities!H27</f>
        <v>80</v>
      </c>
      <c r="Y119" s="299">
        <f>Communities!I27</f>
        <v>90</v>
      </c>
    </row>
    <row r="120" spans="1:25" ht="14.25" customHeight="1" x14ac:dyDescent="0.25">
      <c r="A120" s="306" t="str">
        <f t="shared" ref="A120:A121" si="0">IF(COUNTA(B120:Z120)&gt;0,"!","")</f>
        <v/>
      </c>
      <c r="B120" s="161"/>
      <c r="C120" s="141"/>
      <c r="D120" s="142"/>
      <c r="E120" s="32"/>
      <c r="F120" s="32"/>
      <c r="G120" s="32"/>
      <c r="H120" s="32"/>
      <c r="I120" s="32"/>
      <c r="J120" s="32"/>
      <c r="K120" s="32"/>
    </row>
    <row r="121" spans="1:25" ht="14.25" customHeight="1" x14ac:dyDescent="0.25">
      <c r="A121" s="306" t="str">
        <f t="shared" si="0"/>
        <v/>
      </c>
      <c r="B121" s="161"/>
      <c r="C121" s="141"/>
      <c r="D121" s="142"/>
      <c r="E121" s="32"/>
      <c r="F121" s="32"/>
      <c r="G121" s="32"/>
      <c r="H121" s="32"/>
      <c r="I121" s="32"/>
      <c r="J121" s="32"/>
      <c r="K121" s="32"/>
    </row>
    <row r="122" spans="1:25" ht="14.25" customHeight="1" x14ac:dyDescent="0.25">
      <c r="A122" s="264"/>
      <c r="B122" s="161"/>
      <c r="C122" s="141"/>
      <c r="D122" s="142"/>
      <c r="E122" s="32"/>
      <c r="F122" s="32"/>
      <c r="G122" s="32"/>
      <c r="H122" s="32"/>
      <c r="I122" s="32"/>
      <c r="J122" s="32"/>
      <c r="K122" s="32"/>
    </row>
    <row r="123" spans="1:25" ht="14.25" customHeight="1" x14ac:dyDescent="0.25">
      <c r="A123" s="264"/>
      <c r="B123" s="161"/>
      <c r="C123" s="141"/>
      <c r="D123" s="142"/>
      <c r="E123" s="32"/>
      <c r="F123" s="32"/>
      <c r="G123" s="32"/>
      <c r="H123" s="32"/>
      <c r="I123" s="32"/>
      <c r="J123" s="32"/>
      <c r="K123" s="32"/>
    </row>
    <row r="124" spans="1:25" ht="14.25" customHeight="1" x14ac:dyDescent="0.25">
      <c r="A124" s="264"/>
      <c r="B124" s="161"/>
      <c r="C124" s="141"/>
      <c r="D124" s="142"/>
      <c r="E124" s="32"/>
      <c r="F124" s="32"/>
      <c r="G124" s="32"/>
      <c r="H124" s="32"/>
      <c r="I124" s="32"/>
      <c r="J124" s="32"/>
      <c r="K124" s="32"/>
    </row>
    <row r="125" spans="1:25" ht="14.25" customHeight="1" x14ac:dyDescent="0.25">
      <c r="A125" s="264"/>
      <c r="B125" s="161"/>
      <c r="C125" s="141"/>
      <c r="D125" s="142"/>
      <c r="E125" s="32"/>
      <c r="F125" s="32"/>
      <c r="G125" s="32"/>
      <c r="H125" s="32"/>
      <c r="I125" s="32"/>
      <c r="J125" s="32"/>
      <c r="K125" s="32"/>
    </row>
    <row r="126" spans="1:25" ht="14.25" customHeight="1" x14ac:dyDescent="0.25">
      <c r="A126" s="264"/>
      <c r="B126" s="161"/>
      <c r="C126" s="141"/>
      <c r="D126" s="142"/>
      <c r="E126" s="32"/>
      <c r="F126" s="32"/>
      <c r="G126" s="32"/>
      <c r="H126" s="32"/>
      <c r="I126" s="32"/>
      <c r="J126" s="32"/>
      <c r="K126" s="32"/>
    </row>
    <row r="127" spans="1:25" ht="14.25" customHeight="1" x14ac:dyDescent="0.25">
      <c r="A127" s="264"/>
      <c r="B127" s="161"/>
      <c r="C127" s="141"/>
      <c r="D127" s="142"/>
      <c r="E127" s="32"/>
      <c r="F127" s="32"/>
      <c r="G127" s="32"/>
      <c r="H127" s="32"/>
      <c r="I127" s="32"/>
      <c r="J127" s="32"/>
      <c r="K127" s="32"/>
    </row>
    <row r="128" spans="1:25" ht="14.25" customHeight="1" x14ac:dyDescent="0.25">
      <c r="A128" s="264"/>
      <c r="B128" s="161"/>
      <c r="C128" s="141"/>
      <c r="D128" s="142"/>
      <c r="E128" s="32"/>
      <c r="F128" s="32"/>
      <c r="G128" s="32"/>
      <c r="H128" s="32"/>
      <c r="I128" s="32"/>
      <c r="J128" s="32"/>
      <c r="K128" s="32"/>
    </row>
    <row r="129" spans="1:11" ht="14.25" customHeight="1" x14ac:dyDescent="0.25">
      <c r="A129" s="264"/>
      <c r="B129" s="161"/>
      <c r="C129" s="141"/>
      <c r="D129" s="142"/>
      <c r="E129" s="32"/>
      <c r="F129" s="32"/>
      <c r="G129" s="32"/>
      <c r="H129" s="32"/>
      <c r="I129" s="32"/>
      <c r="J129" s="32"/>
      <c r="K129" s="32"/>
    </row>
    <row r="130" spans="1:11" ht="14.25" customHeight="1" x14ac:dyDescent="0.25">
      <c r="A130" s="264"/>
      <c r="B130" s="161"/>
      <c r="C130" s="141"/>
      <c r="D130" s="142"/>
      <c r="E130" s="32"/>
      <c r="F130" s="32"/>
      <c r="G130" s="32"/>
      <c r="H130" s="32"/>
      <c r="I130" s="32"/>
      <c r="J130" s="32"/>
      <c r="K130" s="32"/>
    </row>
    <row r="131" spans="1:11" ht="11.25" x14ac:dyDescent="0.25">
      <c r="A131" s="264"/>
      <c r="B131" s="161"/>
      <c r="C131" s="141"/>
      <c r="D131" s="142"/>
      <c r="E131" s="32"/>
      <c r="F131" s="32"/>
      <c r="G131" s="32"/>
      <c r="H131" s="32"/>
      <c r="I131" s="32"/>
      <c r="J131" s="32"/>
      <c r="K131" s="32"/>
    </row>
    <row r="132" spans="1:11" ht="11.25" x14ac:dyDescent="0.25">
      <c r="A132" s="264"/>
      <c r="B132" s="161"/>
      <c r="C132" s="141"/>
      <c r="D132" s="142"/>
      <c r="E132" s="32"/>
      <c r="F132" s="32"/>
      <c r="G132" s="32"/>
      <c r="H132" s="32"/>
      <c r="I132" s="32"/>
      <c r="J132" s="32"/>
      <c r="K132" s="32"/>
    </row>
    <row r="133" spans="1:11" ht="11.25" x14ac:dyDescent="0.25">
      <c r="A133" s="264"/>
      <c r="B133" s="161"/>
      <c r="C133" s="141"/>
      <c r="D133" s="142"/>
      <c r="E133" s="32"/>
      <c r="F133" s="32"/>
      <c r="G133" s="32"/>
      <c r="H133" s="32"/>
      <c r="I133" s="32"/>
      <c r="J133" s="32"/>
      <c r="K133" s="32"/>
    </row>
    <row r="134" spans="1:11" ht="11.25" x14ac:dyDescent="0.25">
      <c r="A134" s="264"/>
      <c r="B134" s="161"/>
      <c r="C134" s="141"/>
      <c r="D134" s="142"/>
      <c r="E134" s="32"/>
      <c r="F134" s="32"/>
      <c r="G134" s="32"/>
      <c r="H134" s="32"/>
      <c r="I134" s="32"/>
      <c r="J134" s="32"/>
      <c r="K134" s="32"/>
    </row>
    <row r="135" spans="1:11" ht="11.25" x14ac:dyDescent="0.25">
      <c r="A135" s="264"/>
      <c r="B135" s="161"/>
      <c r="C135" s="141"/>
      <c r="D135" s="142"/>
      <c r="E135" s="32"/>
      <c r="F135" s="32"/>
      <c r="G135" s="32"/>
      <c r="H135" s="32"/>
      <c r="I135" s="32"/>
      <c r="J135" s="32"/>
      <c r="K135" s="32"/>
    </row>
    <row r="136" spans="1:11" ht="11.25" x14ac:dyDescent="0.25">
      <c r="A136" s="264"/>
      <c r="B136" s="161"/>
      <c r="C136" s="141"/>
      <c r="D136" s="142"/>
      <c r="E136" s="32"/>
      <c r="F136" s="32"/>
      <c r="G136" s="32"/>
      <c r="H136" s="32"/>
      <c r="I136" s="32"/>
      <c r="J136" s="32"/>
      <c r="K136" s="32"/>
    </row>
    <row r="137" spans="1:11" ht="11.25" x14ac:dyDescent="0.25">
      <c r="A137" s="264"/>
      <c r="B137" s="161"/>
      <c r="C137" s="141"/>
      <c r="D137" s="142"/>
      <c r="E137" s="32"/>
      <c r="F137" s="32"/>
      <c r="G137" s="32"/>
      <c r="H137" s="32"/>
      <c r="I137" s="32"/>
      <c r="J137" s="32"/>
      <c r="K137" s="32"/>
    </row>
    <row r="138" spans="1:11" ht="11.25" x14ac:dyDescent="0.25">
      <c r="A138" s="264"/>
      <c r="B138" s="161"/>
      <c r="C138" s="141"/>
      <c r="D138" s="142"/>
      <c r="E138" s="32"/>
      <c r="F138" s="32"/>
      <c r="G138" s="32"/>
      <c r="H138" s="32"/>
      <c r="I138" s="32"/>
      <c r="J138" s="32"/>
      <c r="K138" s="32"/>
    </row>
    <row r="139" spans="1:11" ht="11.25" x14ac:dyDescent="0.25">
      <c r="A139" s="264"/>
      <c r="B139" s="161"/>
      <c r="C139" s="141"/>
      <c r="D139" s="142"/>
      <c r="E139" s="32"/>
      <c r="F139" s="32"/>
      <c r="G139" s="32"/>
      <c r="H139" s="32"/>
      <c r="I139" s="32"/>
      <c r="J139" s="32"/>
      <c r="K139" s="32"/>
    </row>
    <row r="140" spans="1:11" ht="11.25" x14ac:dyDescent="0.25">
      <c r="A140" s="264"/>
      <c r="B140" s="161"/>
      <c r="C140" s="141"/>
      <c r="D140" s="142"/>
      <c r="E140" s="32"/>
      <c r="F140" s="32"/>
      <c r="G140" s="32"/>
      <c r="H140" s="32"/>
      <c r="I140" s="32"/>
      <c r="J140" s="32"/>
      <c r="K140" s="32"/>
    </row>
    <row r="141" spans="1:11" ht="11.25" x14ac:dyDescent="0.25">
      <c r="A141" s="264"/>
      <c r="B141" s="161"/>
      <c r="C141" s="141"/>
      <c r="D141" s="142"/>
      <c r="E141" s="32"/>
      <c r="F141" s="32"/>
      <c r="G141" s="32"/>
      <c r="H141" s="32"/>
      <c r="I141" s="32"/>
      <c r="J141" s="32"/>
      <c r="K141" s="32"/>
    </row>
    <row r="142" spans="1:11" ht="11.25" x14ac:dyDescent="0.25">
      <c r="A142" s="264"/>
      <c r="B142" s="161"/>
      <c r="C142" s="141"/>
      <c r="D142" s="142"/>
      <c r="E142" s="32"/>
      <c r="F142" s="32"/>
      <c r="G142" s="32"/>
      <c r="H142" s="32"/>
      <c r="I142" s="32"/>
      <c r="J142" s="32"/>
      <c r="K142" s="32"/>
    </row>
    <row r="143" spans="1:11" ht="11.25" x14ac:dyDescent="0.25">
      <c r="A143" s="264"/>
      <c r="B143" s="161"/>
      <c r="C143" s="141"/>
      <c r="D143" s="142"/>
      <c r="E143" s="32"/>
      <c r="F143" s="32"/>
      <c r="G143" s="32"/>
      <c r="H143" s="32"/>
      <c r="I143" s="32"/>
      <c r="J143" s="32"/>
      <c r="K143" s="32"/>
    </row>
    <row r="144" spans="1:11" ht="11.25" x14ac:dyDescent="0.25">
      <c r="A144" s="264"/>
      <c r="B144" s="161"/>
      <c r="C144" s="141"/>
      <c r="D144" s="142"/>
      <c r="E144" s="32"/>
      <c r="F144" s="32"/>
      <c r="G144" s="32"/>
      <c r="H144" s="32"/>
      <c r="I144" s="32"/>
      <c r="J144" s="32"/>
      <c r="K144" s="32"/>
    </row>
    <row r="145" spans="1:11" ht="11.25" x14ac:dyDescent="0.25">
      <c r="A145" s="264"/>
      <c r="B145" s="161"/>
      <c r="C145" s="141"/>
      <c r="D145" s="142"/>
      <c r="E145" s="32"/>
      <c r="F145" s="32"/>
      <c r="G145" s="32"/>
      <c r="H145" s="32"/>
      <c r="I145" s="32"/>
      <c r="J145" s="32"/>
      <c r="K145" s="32"/>
    </row>
    <row r="146" spans="1:11" ht="11.25" x14ac:dyDescent="0.25">
      <c r="A146" s="264"/>
      <c r="B146" s="161"/>
      <c r="C146" s="141"/>
      <c r="D146" s="142"/>
      <c r="E146" s="32"/>
      <c r="F146" s="32"/>
      <c r="G146" s="32"/>
      <c r="H146" s="32"/>
      <c r="I146" s="32"/>
      <c r="J146" s="32"/>
      <c r="K146" s="32"/>
    </row>
    <row r="147" spans="1:11" ht="11.25" x14ac:dyDescent="0.25">
      <c r="A147" s="264"/>
      <c r="B147" s="161"/>
      <c r="C147" s="141"/>
      <c r="D147" s="142"/>
      <c r="E147" s="32"/>
      <c r="F147" s="32"/>
      <c r="G147" s="32"/>
      <c r="H147" s="32"/>
      <c r="I147" s="32"/>
      <c r="J147" s="32"/>
      <c r="K147" s="32"/>
    </row>
    <row r="148" spans="1:11" ht="11.25" x14ac:dyDescent="0.25">
      <c r="A148" s="264"/>
      <c r="B148" s="161"/>
      <c r="C148" s="141"/>
      <c r="D148" s="142"/>
      <c r="E148" s="32"/>
      <c r="F148" s="32"/>
      <c r="G148" s="32"/>
      <c r="H148" s="32"/>
      <c r="I148" s="32"/>
      <c r="J148" s="32"/>
      <c r="K148" s="32"/>
    </row>
    <row r="149" spans="1:11" ht="11.25" x14ac:dyDescent="0.25">
      <c r="A149" s="264"/>
      <c r="B149" s="161"/>
      <c r="C149" s="141"/>
      <c r="D149" s="142"/>
      <c r="E149" s="32"/>
      <c r="F149" s="32"/>
      <c r="G149" s="32"/>
      <c r="H149" s="32"/>
      <c r="I149" s="32"/>
      <c r="J149" s="32"/>
      <c r="K149" s="32"/>
    </row>
    <row r="150" spans="1:11" ht="11.25" x14ac:dyDescent="0.25">
      <c r="A150" s="264"/>
      <c r="B150" s="161"/>
      <c r="C150" s="141"/>
      <c r="D150" s="142"/>
      <c r="E150" s="32"/>
      <c r="F150" s="32"/>
      <c r="G150" s="32"/>
      <c r="H150" s="32"/>
      <c r="I150" s="32"/>
      <c r="J150" s="32"/>
      <c r="K150" s="32"/>
    </row>
    <row r="151" spans="1:11" ht="11.25" x14ac:dyDescent="0.25">
      <c r="A151" s="264"/>
      <c r="B151" s="161"/>
      <c r="C151" s="141"/>
      <c r="D151" s="142"/>
      <c r="E151" s="32"/>
      <c r="F151" s="32"/>
      <c r="G151" s="32"/>
      <c r="H151" s="32"/>
      <c r="I151" s="32"/>
      <c r="J151" s="32"/>
      <c r="K151" s="32"/>
    </row>
    <row r="152" spans="1:11" ht="11.25" x14ac:dyDescent="0.25">
      <c r="A152" s="264"/>
      <c r="B152" s="161"/>
      <c r="C152" s="141"/>
      <c r="D152" s="142"/>
      <c r="E152" s="32"/>
      <c r="F152" s="32"/>
      <c r="G152" s="32"/>
      <c r="H152" s="32"/>
      <c r="I152" s="32"/>
      <c r="J152" s="32"/>
      <c r="K152" s="32"/>
    </row>
    <row r="153" spans="1:11" ht="11.25" x14ac:dyDescent="0.25">
      <c r="A153" s="264"/>
      <c r="B153" s="161"/>
      <c r="C153" s="141"/>
      <c r="D153" s="142"/>
      <c r="E153" s="32"/>
      <c r="F153" s="32"/>
      <c r="G153" s="32"/>
      <c r="H153" s="32"/>
      <c r="I153" s="32"/>
      <c r="J153" s="32"/>
      <c r="K153" s="32"/>
    </row>
    <row r="154" spans="1:11" ht="11.25" x14ac:dyDescent="0.25">
      <c r="A154" s="264"/>
      <c r="B154" s="161"/>
      <c r="C154" s="141"/>
      <c r="D154" s="142"/>
      <c r="E154" s="32"/>
      <c r="F154" s="32"/>
      <c r="G154" s="32"/>
      <c r="H154" s="32"/>
      <c r="I154" s="32"/>
      <c r="J154" s="32"/>
      <c r="K154" s="32"/>
    </row>
    <row r="155" spans="1:11" ht="11.25" x14ac:dyDescent="0.25">
      <c r="A155" s="264"/>
      <c r="B155" s="161"/>
      <c r="C155" s="141"/>
      <c r="D155" s="142"/>
      <c r="E155" s="32"/>
      <c r="F155" s="32"/>
      <c r="G155" s="32"/>
      <c r="H155" s="32"/>
      <c r="I155" s="32"/>
      <c r="J155" s="32"/>
      <c r="K155" s="32"/>
    </row>
    <row r="156" spans="1:11" ht="11.25" x14ac:dyDescent="0.25">
      <c r="A156" s="264"/>
      <c r="B156" s="161"/>
      <c r="C156" s="141"/>
      <c r="D156" s="142"/>
      <c r="E156" s="32"/>
      <c r="F156" s="32"/>
      <c r="G156" s="32"/>
      <c r="H156" s="32"/>
      <c r="I156" s="32"/>
      <c r="J156" s="32"/>
      <c r="K156" s="32"/>
    </row>
    <row r="157" spans="1:11" ht="11.25" x14ac:dyDescent="0.25">
      <c r="A157" s="264"/>
      <c r="B157" s="161"/>
      <c r="C157" s="141"/>
      <c r="D157" s="142"/>
      <c r="E157" s="32"/>
      <c r="F157" s="32"/>
      <c r="G157" s="32"/>
      <c r="H157" s="32"/>
      <c r="I157" s="32"/>
      <c r="J157" s="32"/>
      <c r="K157" s="32"/>
    </row>
    <row r="158" spans="1:11" ht="11.25" x14ac:dyDescent="0.25">
      <c r="A158" s="264"/>
      <c r="B158" s="161"/>
      <c r="C158" s="141"/>
      <c r="D158" s="142"/>
      <c r="E158" s="32"/>
      <c r="F158" s="32"/>
      <c r="G158" s="32"/>
      <c r="H158" s="32"/>
      <c r="I158" s="32"/>
      <c r="J158" s="32"/>
      <c r="K158" s="32"/>
    </row>
    <row r="159" spans="1:11" ht="11.25" x14ac:dyDescent="0.25">
      <c r="A159" s="264"/>
      <c r="B159" s="161"/>
      <c r="C159" s="141"/>
      <c r="D159" s="142"/>
      <c r="E159" s="32"/>
      <c r="F159" s="32"/>
      <c r="G159" s="32"/>
      <c r="H159" s="32"/>
      <c r="I159" s="32"/>
      <c r="J159" s="32"/>
      <c r="K159" s="32"/>
    </row>
    <row r="160" spans="1:11" ht="11.25" x14ac:dyDescent="0.25">
      <c r="A160" s="264"/>
      <c r="B160" s="161"/>
      <c r="C160" s="141"/>
      <c r="D160" s="142"/>
      <c r="E160" s="32"/>
      <c r="F160" s="32"/>
      <c r="G160" s="32"/>
      <c r="H160" s="32"/>
      <c r="I160" s="32"/>
      <c r="J160" s="32"/>
      <c r="K160" s="32"/>
    </row>
    <row r="161" spans="1:11" ht="11.25" x14ac:dyDescent="0.25">
      <c r="A161" s="264"/>
      <c r="B161" s="161"/>
      <c r="C161" s="141"/>
      <c r="D161" s="142"/>
      <c r="E161" s="32"/>
      <c r="F161" s="32"/>
      <c r="G161" s="32"/>
      <c r="H161" s="32"/>
      <c r="I161" s="32"/>
      <c r="J161" s="32"/>
      <c r="K161" s="32"/>
    </row>
    <row r="162" spans="1:11" ht="11.25" x14ac:dyDescent="0.25">
      <c r="A162" s="264"/>
      <c r="B162" s="161"/>
      <c r="C162" s="141"/>
      <c r="D162" s="142"/>
      <c r="E162" s="32"/>
      <c r="F162" s="32"/>
      <c r="G162" s="32"/>
      <c r="H162" s="32"/>
      <c r="I162" s="32"/>
      <c r="J162" s="32"/>
      <c r="K162" s="32"/>
    </row>
    <row r="163" spans="1:11" ht="11.25" x14ac:dyDescent="0.25">
      <c r="A163" s="264"/>
      <c r="B163" s="161"/>
      <c r="C163" s="141"/>
      <c r="D163" s="142"/>
      <c r="E163" s="32"/>
      <c r="F163" s="32"/>
      <c r="G163" s="32"/>
      <c r="H163" s="32"/>
      <c r="I163" s="32"/>
      <c r="J163" s="32"/>
      <c r="K163" s="32"/>
    </row>
    <row r="164" spans="1:11" ht="11.25" x14ac:dyDescent="0.25">
      <c r="A164" s="264"/>
      <c r="B164" s="161"/>
      <c r="C164" s="141"/>
      <c r="D164" s="142"/>
      <c r="E164" s="32"/>
      <c r="F164" s="32"/>
      <c r="G164" s="32"/>
      <c r="H164" s="32"/>
      <c r="I164" s="32"/>
      <c r="J164" s="32"/>
      <c r="K164" s="32"/>
    </row>
    <row r="165" spans="1:11" ht="11.25" x14ac:dyDescent="0.25">
      <c r="A165" s="264"/>
      <c r="B165" s="161"/>
      <c r="C165" s="141"/>
      <c r="D165" s="142"/>
      <c r="E165" s="32"/>
      <c r="F165" s="32"/>
      <c r="G165" s="32"/>
      <c r="H165" s="32"/>
      <c r="I165" s="32"/>
      <c r="J165" s="32"/>
      <c r="K165" s="32"/>
    </row>
    <row r="166" spans="1:11" ht="11.25" x14ac:dyDescent="0.25">
      <c r="A166" s="264"/>
      <c r="B166" s="161"/>
      <c r="C166" s="141"/>
      <c r="D166" s="142"/>
      <c r="E166" s="32"/>
      <c r="F166" s="32"/>
      <c r="G166" s="32"/>
      <c r="H166" s="32"/>
      <c r="I166" s="32"/>
      <c r="J166" s="32"/>
      <c r="K166" s="32"/>
    </row>
    <row r="167" spans="1:11" ht="11.25" x14ac:dyDescent="0.25">
      <c r="A167" s="264"/>
      <c r="B167" s="161"/>
      <c r="C167" s="141"/>
      <c r="D167" s="142"/>
      <c r="E167" s="32"/>
      <c r="F167" s="32"/>
      <c r="G167" s="32"/>
      <c r="H167" s="32"/>
      <c r="I167" s="32"/>
      <c r="J167" s="32"/>
      <c r="K167" s="32"/>
    </row>
    <row r="168" spans="1:11" ht="11.25" x14ac:dyDescent="0.25">
      <c r="A168" s="264"/>
      <c r="B168" s="161"/>
      <c r="C168" s="141"/>
      <c r="D168" s="142"/>
      <c r="E168" s="32"/>
      <c r="F168" s="32"/>
      <c r="G168" s="32"/>
      <c r="H168" s="32"/>
      <c r="I168" s="32"/>
      <c r="J168" s="32"/>
      <c r="K168" s="32"/>
    </row>
    <row r="169" spans="1:11" ht="11.25" x14ac:dyDescent="0.25">
      <c r="A169" s="264"/>
      <c r="B169" s="161"/>
      <c r="C169" s="141"/>
      <c r="D169" s="142"/>
      <c r="E169" s="32"/>
      <c r="F169" s="32"/>
      <c r="G169" s="32"/>
      <c r="H169" s="32"/>
      <c r="I169" s="32"/>
      <c r="J169" s="32"/>
      <c r="K169" s="32"/>
    </row>
    <row r="170" spans="1:11" ht="11.25" x14ac:dyDescent="0.25">
      <c r="A170" s="264"/>
      <c r="B170" s="161"/>
      <c r="C170" s="141"/>
      <c r="D170" s="142"/>
      <c r="E170" s="32"/>
      <c r="F170" s="32"/>
      <c r="G170" s="32"/>
      <c r="H170" s="32"/>
      <c r="I170" s="32"/>
      <c r="J170" s="32"/>
      <c r="K170" s="32"/>
    </row>
    <row r="171" spans="1:11" ht="11.25" x14ac:dyDescent="0.25">
      <c r="A171" s="264"/>
      <c r="B171" s="161"/>
      <c r="C171" s="141"/>
      <c r="D171" s="142"/>
      <c r="E171" s="32"/>
      <c r="F171" s="32"/>
      <c r="G171" s="32"/>
      <c r="H171" s="32"/>
      <c r="I171" s="32"/>
      <c r="J171" s="32"/>
      <c r="K171" s="32"/>
    </row>
    <row r="172" spans="1:11" ht="11.25" x14ac:dyDescent="0.25">
      <c r="A172" s="264"/>
      <c r="B172" s="161"/>
      <c r="C172" s="141"/>
      <c r="D172" s="142"/>
      <c r="E172" s="32"/>
      <c r="F172" s="32"/>
      <c r="G172" s="32"/>
      <c r="H172" s="32"/>
      <c r="I172" s="32"/>
      <c r="J172" s="32"/>
      <c r="K172" s="32"/>
    </row>
    <row r="173" spans="1:11" ht="11.25" x14ac:dyDescent="0.25">
      <c r="A173" s="264"/>
      <c r="B173" s="161"/>
      <c r="C173" s="141"/>
      <c r="D173" s="142"/>
      <c r="E173" s="32"/>
      <c r="F173" s="32"/>
      <c r="G173" s="32"/>
      <c r="H173" s="32"/>
      <c r="I173" s="32"/>
      <c r="J173" s="32"/>
      <c r="K173" s="32"/>
    </row>
    <row r="174" spans="1:11" ht="11.25" x14ac:dyDescent="0.25">
      <c r="A174" s="264"/>
      <c r="B174" s="161"/>
      <c r="C174" s="141"/>
      <c r="D174" s="142"/>
      <c r="E174" s="32"/>
      <c r="F174" s="32"/>
      <c r="G174" s="32"/>
      <c r="H174" s="32"/>
      <c r="I174" s="32"/>
      <c r="J174" s="32"/>
      <c r="K174" s="32"/>
    </row>
    <row r="175" spans="1:11" ht="11.25" x14ac:dyDescent="0.25">
      <c r="A175" s="264"/>
      <c r="B175" s="161"/>
      <c r="C175" s="141"/>
      <c r="D175" s="142"/>
      <c r="E175" s="32"/>
      <c r="F175" s="32"/>
      <c r="G175" s="32"/>
      <c r="H175" s="32"/>
      <c r="I175" s="32"/>
      <c r="J175" s="32"/>
      <c r="K175" s="32"/>
    </row>
    <row r="176" spans="1:11" ht="11.25" x14ac:dyDescent="0.25">
      <c r="A176" s="264"/>
      <c r="B176" s="161"/>
      <c r="C176" s="141"/>
      <c r="D176" s="142"/>
      <c r="E176" s="32"/>
      <c r="F176" s="32"/>
      <c r="G176" s="32"/>
      <c r="H176" s="32"/>
      <c r="I176" s="32"/>
      <c r="J176" s="32"/>
      <c r="K176" s="32"/>
    </row>
    <row r="177" spans="1:11" ht="11.25" x14ac:dyDescent="0.25">
      <c r="A177" s="264"/>
      <c r="B177" s="161"/>
      <c r="C177" s="141"/>
      <c r="D177" s="142"/>
      <c r="E177" s="32"/>
      <c r="F177" s="32"/>
      <c r="G177" s="32"/>
      <c r="H177" s="32"/>
      <c r="I177" s="32"/>
      <c r="J177" s="32"/>
      <c r="K177" s="32"/>
    </row>
    <row r="178" spans="1:11" ht="11.25" x14ac:dyDescent="0.25">
      <c r="A178" s="264"/>
      <c r="B178" s="161"/>
      <c r="C178" s="141"/>
      <c r="D178" s="142"/>
      <c r="E178" s="32"/>
      <c r="F178" s="32"/>
      <c r="G178" s="32"/>
      <c r="H178" s="32"/>
      <c r="I178" s="32"/>
      <c r="J178" s="32"/>
      <c r="K178" s="32"/>
    </row>
    <row r="179" spans="1:11" ht="11.25" x14ac:dyDescent="0.25">
      <c r="A179" s="264"/>
      <c r="B179" s="161"/>
      <c r="C179" s="141"/>
      <c r="D179" s="142"/>
      <c r="E179" s="32"/>
      <c r="F179" s="32"/>
      <c r="G179" s="32"/>
      <c r="H179" s="32"/>
      <c r="I179" s="32"/>
      <c r="J179" s="32"/>
      <c r="K179" s="32"/>
    </row>
    <row r="180" spans="1:11" ht="11.25" x14ac:dyDescent="0.25">
      <c r="A180" s="264"/>
      <c r="B180" s="161"/>
      <c r="C180" s="141"/>
      <c r="D180" s="142"/>
      <c r="E180" s="32"/>
      <c r="F180" s="32"/>
      <c r="G180" s="32"/>
      <c r="H180" s="32"/>
      <c r="I180" s="32"/>
      <c r="J180" s="32"/>
      <c r="K180" s="32"/>
    </row>
    <row r="181" spans="1:11" ht="11.25" x14ac:dyDescent="0.25">
      <c r="A181" s="264"/>
      <c r="B181" s="161"/>
      <c r="C181" s="141"/>
      <c r="D181" s="142"/>
      <c r="E181" s="32"/>
      <c r="F181" s="32"/>
      <c r="G181" s="32"/>
      <c r="H181" s="32"/>
      <c r="I181" s="32"/>
      <c r="J181" s="32"/>
      <c r="K181" s="32"/>
    </row>
    <row r="182" spans="1:11" ht="11.25" x14ac:dyDescent="0.25">
      <c r="A182" s="264"/>
      <c r="B182" s="161"/>
      <c r="C182" s="141"/>
      <c r="D182" s="142"/>
      <c r="E182" s="32"/>
      <c r="F182" s="32"/>
      <c r="G182" s="32"/>
      <c r="H182" s="32"/>
      <c r="I182" s="32"/>
      <c r="J182" s="32"/>
      <c r="K182" s="32"/>
    </row>
    <row r="183" spans="1:11" ht="11.25" x14ac:dyDescent="0.25">
      <c r="A183" s="264"/>
      <c r="B183" s="161"/>
      <c r="C183" s="141"/>
      <c r="D183" s="142"/>
      <c r="E183" s="32"/>
      <c r="F183" s="32"/>
      <c r="G183" s="32"/>
      <c r="H183" s="32"/>
      <c r="I183" s="32"/>
      <c r="J183" s="32"/>
      <c r="K183" s="32"/>
    </row>
    <row r="184" spans="1:11" ht="11.25" x14ac:dyDescent="0.25">
      <c r="A184" s="264"/>
      <c r="B184" s="161"/>
      <c r="C184" s="141"/>
      <c r="D184" s="142"/>
      <c r="E184" s="32"/>
      <c r="F184" s="32"/>
      <c r="G184" s="32"/>
      <c r="H184" s="32"/>
      <c r="I184" s="32"/>
      <c r="J184" s="32"/>
      <c r="K184" s="32"/>
    </row>
    <row r="185" spans="1:11" ht="11.25" x14ac:dyDescent="0.25">
      <c r="A185" s="264"/>
      <c r="B185" s="161"/>
      <c r="C185" s="141"/>
      <c r="D185" s="142"/>
      <c r="E185" s="32"/>
      <c r="F185" s="32"/>
      <c r="G185" s="32"/>
      <c r="H185" s="32"/>
      <c r="I185" s="32"/>
      <c r="J185" s="32"/>
      <c r="K185" s="32"/>
    </row>
    <row r="186" spans="1:11" ht="11.25" x14ac:dyDescent="0.25">
      <c r="A186" s="264"/>
      <c r="B186" s="161"/>
      <c r="C186" s="141"/>
      <c r="D186" s="142"/>
      <c r="E186" s="32"/>
      <c r="F186" s="32"/>
      <c r="G186" s="32"/>
      <c r="H186" s="32"/>
      <c r="I186" s="32"/>
      <c r="J186" s="32"/>
      <c r="K186" s="32"/>
    </row>
    <row r="187" spans="1:11" ht="11.25" x14ac:dyDescent="0.25">
      <c r="A187" s="264"/>
      <c r="B187" s="161"/>
      <c r="C187" s="141"/>
      <c r="D187" s="142"/>
      <c r="E187" s="32"/>
      <c r="F187" s="32"/>
      <c r="G187" s="32"/>
      <c r="H187" s="32"/>
      <c r="I187" s="32"/>
      <c r="J187" s="32"/>
      <c r="K187" s="32"/>
    </row>
    <row r="188" spans="1:11" ht="11.25" x14ac:dyDescent="0.25">
      <c r="A188" s="264"/>
      <c r="B188" s="161"/>
      <c r="C188" s="141"/>
      <c r="D188" s="142"/>
      <c r="E188" s="32"/>
      <c r="F188" s="32"/>
      <c r="G188" s="32"/>
      <c r="H188" s="32"/>
      <c r="I188" s="32"/>
      <c r="J188" s="32"/>
      <c r="K188" s="32"/>
    </row>
    <row r="189" spans="1:11" ht="11.25" x14ac:dyDescent="0.25">
      <c r="A189" s="264"/>
      <c r="B189" s="161"/>
      <c r="C189" s="141"/>
      <c r="D189" s="142"/>
      <c r="E189" s="32"/>
      <c r="F189" s="32"/>
      <c r="G189" s="32"/>
      <c r="H189" s="32"/>
      <c r="I189" s="32"/>
      <c r="J189" s="32"/>
      <c r="K189" s="32"/>
    </row>
    <row r="190" spans="1:11" ht="11.25" x14ac:dyDescent="0.25">
      <c r="A190" s="264"/>
      <c r="B190" s="161"/>
      <c r="C190" s="141"/>
      <c r="D190" s="142"/>
      <c r="E190" s="32"/>
      <c r="F190" s="32"/>
      <c r="G190" s="32"/>
      <c r="H190" s="32"/>
      <c r="I190" s="32"/>
      <c r="J190" s="32"/>
      <c r="K190" s="32"/>
    </row>
    <row r="191" spans="1:11" ht="11.25" x14ac:dyDescent="0.25">
      <c r="A191" s="264"/>
      <c r="B191" s="161"/>
      <c r="C191" s="141"/>
      <c r="D191" s="142"/>
      <c r="E191" s="32"/>
      <c r="F191" s="32"/>
      <c r="G191" s="32"/>
      <c r="H191" s="32"/>
      <c r="I191" s="32"/>
      <c r="J191" s="32"/>
      <c r="K191" s="32"/>
    </row>
    <row r="192" spans="1:11" ht="11.25" x14ac:dyDescent="0.25">
      <c r="A192" s="264"/>
      <c r="B192" s="161"/>
      <c r="C192" s="141"/>
      <c r="D192" s="142"/>
      <c r="E192" s="32"/>
      <c r="F192" s="32"/>
      <c r="G192" s="32"/>
      <c r="H192" s="32"/>
      <c r="I192" s="32"/>
      <c r="J192" s="32"/>
      <c r="K192" s="32"/>
    </row>
    <row r="193" spans="1:11" ht="11.25" x14ac:dyDescent="0.25">
      <c r="A193" s="264"/>
      <c r="B193" s="161"/>
      <c r="C193" s="141"/>
      <c r="D193" s="142"/>
      <c r="E193" s="32"/>
      <c r="F193" s="32"/>
      <c r="G193" s="32"/>
      <c r="H193" s="32"/>
      <c r="I193" s="32"/>
      <c r="J193" s="32"/>
      <c r="K193" s="32"/>
    </row>
    <row r="194" spans="1:11" ht="11.25" x14ac:dyDescent="0.25">
      <c r="A194" s="264"/>
      <c r="B194" s="161"/>
      <c r="C194" s="141"/>
      <c r="D194" s="142"/>
      <c r="E194" s="32"/>
      <c r="F194" s="32"/>
      <c r="G194" s="32"/>
      <c r="H194" s="32"/>
      <c r="I194" s="32"/>
      <c r="J194" s="32"/>
      <c r="K194" s="32"/>
    </row>
    <row r="195" spans="1:11" ht="11.25" x14ac:dyDescent="0.25">
      <c r="A195" s="264"/>
      <c r="B195" s="161"/>
      <c r="C195" s="141"/>
      <c r="D195" s="142"/>
      <c r="E195" s="32"/>
      <c r="F195" s="32"/>
      <c r="G195" s="32"/>
      <c r="H195" s="32"/>
      <c r="I195" s="32"/>
      <c r="J195" s="32"/>
      <c r="K195" s="32"/>
    </row>
    <row r="196" spans="1:11" ht="11.25" x14ac:dyDescent="0.25">
      <c r="A196" s="264"/>
      <c r="B196" s="161"/>
      <c r="C196" s="141"/>
      <c r="D196" s="142"/>
      <c r="E196" s="32"/>
      <c r="F196" s="32"/>
      <c r="G196" s="32"/>
      <c r="H196" s="32"/>
      <c r="I196" s="32"/>
      <c r="J196" s="32"/>
      <c r="K196" s="32"/>
    </row>
    <row r="197" spans="1:11" ht="11.25" x14ac:dyDescent="0.25">
      <c r="A197" s="264"/>
      <c r="B197" s="161"/>
      <c r="C197" s="141"/>
      <c r="D197" s="142"/>
      <c r="E197" s="32"/>
      <c r="F197" s="32"/>
      <c r="G197" s="32"/>
      <c r="H197" s="32"/>
      <c r="I197" s="32"/>
      <c r="J197" s="32"/>
      <c r="K197" s="32"/>
    </row>
    <row r="198" spans="1:11" ht="11.25" x14ac:dyDescent="0.25">
      <c r="A198" s="264"/>
      <c r="B198" s="161"/>
      <c r="C198" s="141"/>
      <c r="D198" s="142"/>
      <c r="E198" s="32"/>
      <c r="F198" s="32"/>
      <c r="G198" s="32"/>
      <c r="H198" s="32"/>
      <c r="I198" s="32"/>
      <c r="J198" s="32"/>
      <c r="K198" s="32"/>
    </row>
    <row r="199" spans="1:11" ht="11.25" x14ac:dyDescent="0.25">
      <c r="A199" s="264"/>
      <c r="B199" s="161"/>
      <c r="C199" s="141"/>
      <c r="D199" s="142"/>
      <c r="E199" s="32"/>
      <c r="F199" s="32"/>
      <c r="G199" s="32"/>
      <c r="H199" s="32"/>
      <c r="I199" s="32"/>
      <c r="J199" s="32"/>
      <c r="K199" s="32"/>
    </row>
    <row r="200" spans="1:11" ht="11.25" x14ac:dyDescent="0.25">
      <c r="A200" s="264"/>
      <c r="B200" s="161"/>
      <c r="C200" s="141"/>
      <c r="D200" s="142"/>
      <c r="E200" s="32"/>
      <c r="F200" s="32"/>
      <c r="G200" s="32"/>
      <c r="H200" s="32"/>
      <c r="I200" s="32"/>
      <c r="J200" s="32"/>
      <c r="K200" s="32"/>
    </row>
    <row r="201" spans="1:11" ht="11.25" x14ac:dyDescent="0.25">
      <c r="A201" s="264"/>
      <c r="B201" s="161"/>
      <c r="C201" s="141"/>
      <c r="D201" s="142"/>
      <c r="E201" s="32"/>
      <c r="F201" s="32"/>
      <c r="G201" s="32"/>
      <c r="H201" s="32"/>
      <c r="I201" s="32"/>
      <c r="J201" s="32"/>
      <c r="K201" s="32"/>
    </row>
    <row r="202" spans="1:11" ht="11.25" x14ac:dyDescent="0.25">
      <c r="A202" s="264"/>
      <c r="B202" s="161"/>
      <c r="C202" s="141"/>
      <c r="D202" s="142"/>
      <c r="E202" s="32"/>
      <c r="F202" s="32"/>
      <c r="G202" s="32"/>
      <c r="H202" s="32"/>
      <c r="I202" s="32"/>
      <c r="J202" s="32"/>
      <c r="K202" s="32"/>
    </row>
    <row r="203" spans="1:11" ht="11.25" x14ac:dyDescent="0.25">
      <c r="A203" s="264"/>
      <c r="B203" s="161"/>
      <c r="C203" s="141"/>
      <c r="D203" s="142"/>
      <c r="E203" s="32"/>
      <c r="F203" s="32"/>
      <c r="G203" s="32"/>
      <c r="H203" s="32"/>
      <c r="I203" s="32"/>
      <c r="J203" s="32"/>
      <c r="K203" s="32"/>
    </row>
    <row r="204" spans="1:11" ht="11.25" x14ac:dyDescent="0.25">
      <c r="A204" s="264"/>
      <c r="B204" s="161"/>
      <c r="C204" s="141"/>
      <c r="D204" s="142"/>
      <c r="E204" s="32"/>
      <c r="F204" s="32"/>
      <c r="G204" s="32"/>
      <c r="H204" s="32"/>
      <c r="I204" s="32"/>
      <c r="J204" s="32"/>
      <c r="K204" s="32"/>
    </row>
    <row r="205" spans="1:11" ht="11.25" x14ac:dyDescent="0.25">
      <c r="A205" s="264"/>
      <c r="B205" s="161"/>
      <c r="C205" s="141"/>
      <c r="D205" s="142"/>
      <c r="E205" s="32"/>
      <c r="F205" s="32"/>
      <c r="G205" s="32"/>
      <c r="H205" s="32"/>
      <c r="I205" s="32"/>
      <c r="J205" s="32"/>
      <c r="K205" s="32"/>
    </row>
    <row r="206" spans="1:11" ht="11.25" x14ac:dyDescent="0.25">
      <c r="A206" s="264"/>
      <c r="B206" s="161"/>
      <c r="C206" s="141"/>
      <c r="D206" s="142"/>
      <c r="E206" s="32"/>
      <c r="F206" s="32"/>
      <c r="G206" s="32"/>
      <c r="H206" s="32"/>
      <c r="I206" s="32"/>
      <c r="J206" s="32"/>
      <c r="K206" s="32"/>
    </row>
    <row r="207" spans="1:11" ht="11.25" x14ac:dyDescent="0.25">
      <c r="A207" s="264"/>
      <c r="B207" s="161"/>
      <c r="C207" s="141"/>
      <c r="D207" s="142"/>
      <c r="E207" s="32"/>
      <c r="F207" s="32"/>
      <c r="G207" s="32"/>
      <c r="H207" s="32"/>
      <c r="I207" s="32"/>
      <c r="J207" s="32"/>
      <c r="K207" s="32"/>
    </row>
    <row r="208" spans="1:11" ht="11.25" x14ac:dyDescent="0.25">
      <c r="A208" s="264"/>
      <c r="B208" s="161"/>
      <c r="C208" s="141"/>
      <c r="D208" s="142"/>
      <c r="E208" s="32"/>
      <c r="F208" s="32"/>
      <c r="G208" s="32"/>
      <c r="H208" s="32"/>
      <c r="I208" s="32"/>
      <c r="J208" s="32"/>
      <c r="K208" s="32"/>
    </row>
    <row r="209" spans="1:11" ht="11.25" x14ac:dyDescent="0.25">
      <c r="A209" s="264"/>
      <c r="B209" s="161"/>
      <c r="C209" s="141"/>
      <c r="D209" s="142"/>
      <c r="E209" s="32"/>
      <c r="F209" s="32"/>
      <c r="G209" s="32"/>
      <c r="H209" s="32"/>
      <c r="I209" s="32"/>
      <c r="J209" s="32"/>
      <c r="K209" s="32"/>
    </row>
    <row r="210" spans="1:11" ht="11.25" x14ac:dyDescent="0.25">
      <c r="A210" s="264"/>
      <c r="B210" s="161"/>
      <c r="C210" s="141"/>
      <c r="D210" s="142"/>
      <c r="E210" s="32"/>
      <c r="F210" s="32"/>
      <c r="G210" s="32"/>
      <c r="H210" s="32"/>
      <c r="I210" s="32"/>
      <c r="J210" s="32"/>
      <c r="K210" s="32"/>
    </row>
    <row r="211" spans="1:11" ht="11.25" x14ac:dyDescent="0.25">
      <c r="A211" s="264"/>
      <c r="B211" s="161"/>
      <c r="C211" s="141"/>
      <c r="D211" s="142"/>
      <c r="E211" s="32"/>
      <c r="F211" s="32"/>
      <c r="G211" s="32"/>
      <c r="H211" s="32"/>
      <c r="I211" s="32"/>
      <c r="J211" s="32"/>
      <c r="K211" s="32"/>
    </row>
    <row r="212" spans="1:11" ht="11.25" x14ac:dyDescent="0.25">
      <c r="A212" s="264"/>
      <c r="B212" s="161"/>
      <c r="C212" s="141"/>
      <c r="D212" s="142"/>
      <c r="E212" s="32"/>
      <c r="F212" s="32"/>
      <c r="G212" s="32"/>
      <c r="H212" s="32"/>
      <c r="I212" s="32"/>
      <c r="J212" s="32"/>
      <c r="K212" s="32"/>
    </row>
    <row r="213" spans="1:11" ht="11.25" x14ac:dyDescent="0.25">
      <c r="A213" s="264"/>
      <c r="B213" s="161"/>
      <c r="C213" s="141"/>
      <c r="D213" s="142"/>
      <c r="E213" s="32"/>
      <c r="F213" s="32"/>
      <c r="G213" s="32"/>
      <c r="H213" s="32"/>
      <c r="I213" s="32"/>
      <c r="J213" s="32"/>
      <c r="K213" s="32"/>
    </row>
    <row r="214" spans="1:11" ht="11.25" x14ac:dyDescent="0.25">
      <c r="A214" s="264"/>
      <c r="B214" s="161"/>
      <c r="C214" s="141"/>
      <c r="D214" s="142"/>
      <c r="E214" s="32"/>
      <c r="F214" s="32"/>
      <c r="G214" s="32"/>
      <c r="H214" s="32"/>
      <c r="I214" s="32"/>
      <c r="J214" s="32"/>
      <c r="K214" s="32"/>
    </row>
    <row r="215" spans="1:11" ht="11.25" x14ac:dyDescent="0.25">
      <c r="A215" s="264"/>
      <c r="B215" s="161"/>
      <c r="C215" s="141"/>
      <c r="D215" s="142"/>
      <c r="E215" s="32"/>
      <c r="F215" s="32"/>
      <c r="G215" s="32"/>
      <c r="H215" s="32"/>
      <c r="I215" s="32"/>
      <c r="J215" s="32"/>
      <c r="K215" s="32"/>
    </row>
    <row r="216" spans="1:11" ht="11.25" x14ac:dyDescent="0.25">
      <c r="A216" s="264"/>
      <c r="B216" s="161"/>
      <c r="C216" s="141"/>
      <c r="D216" s="142"/>
      <c r="E216" s="32"/>
      <c r="F216" s="32"/>
      <c r="G216" s="32"/>
      <c r="H216" s="32"/>
      <c r="I216" s="32"/>
      <c r="J216" s="32"/>
      <c r="K216" s="32"/>
    </row>
    <row r="217" spans="1:11" ht="11.25" x14ac:dyDescent="0.25">
      <c r="A217" s="264"/>
      <c r="B217" s="161"/>
      <c r="C217" s="141"/>
      <c r="D217" s="142"/>
      <c r="E217" s="32"/>
      <c r="F217" s="32"/>
      <c r="G217" s="32"/>
      <c r="H217" s="32"/>
      <c r="I217" s="32"/>
      <c r="J217" s="32"/>
      <c r="K217" s="32"/>
    </row>
    <row r="218" spans="1:11" ht="11.25" x14ac:dyDescent="0.25">
      <c r="A218" s="264"/>
      <c r="B218" s="161"/>
      <c r="C218" s="141"/>
      <c r="D218" s="142"/>
      <c r="E218" s="32"/>
      <c r="F218" s="32"/>
      <c r="G218" s="32"/>
      <c r="H218" s="32"/>
      <c r="I218" s="32"/>
      <c r="J218" s="32"/>
      <c r="K218" s="32"/>
    </row>
    <row r="219" spans="1:11" ht="11.25" x14ac:dyDescent="0.25">
      <c r="A219" s="264"/>
      <c r="B219" s="161"/>
      <c r="C219" s="141"/>
      <c r="D219" s="142"/>
      <c r="E219" s="32"/>
      <c r="F219" s="32"/>
      <c r="G219" s="32"/>
      <c r="H219" s="32"/>
      <c r="I219" s="32"/>
      <c r="J219" s="32"/>
      <c r="K219" s="32"/>
    </row>
    <row r="220" spans="1:11" ht="11.25" x14ac:dyDescent="0.25">
      <c r="A220" s="264"/>
      <c r="B220" s="161"/>
      <c r="C220" s="141"/>
      <c r="D220" s="142"/>
      <c r="E220" s="32"/>
      <c r="F220" s="32"/>
      <c r="G220" s="32"/>
      <c r="H220" s="32"/>
      <c r="I220" s="32"/>
      <c r="J220" s="32"/>
      <c r="K220" s="32"/>
    </row>
    <row r="221" spans="1:11" ht="11.25" x14ac:dyDescent="0.25">
      <c r="A221" s="264"/>
      <c r="B221" s="161"/>
      <c r="C221" s="141"/>
      <c r="D221" s="142"/>
      <c r="E221" s="32"/>
      <c r="F221" s="32"/>
      <c r="G221" s="32"/>
      <c r="H221" s="32"/>
      <c r="I221" s="32"/>
      <c r="J221" s="32"/>
      <c r="K221" s="32"/>
    </row>
    <row r="222" spans="1:11" ht="11.25" x14ac:dyDescent="0.25">
      <c r="A222" s="264"/>
      <c r="B222" s="161"/>
      <c r="C222" s="141"/>
      <c r="D222" s="142"/>
      <c r="E222" s="32"/>
      <c r="F222" s="32"/>
      <c r="G222" s="32"/>
      <c r="H222" s="32"/>
      <c r="I222" s="32"/>
      <c r="J222" s="32"/>
      <c r="K222" s="32"/>
    </row>
    <row r="223" spans="1:11" ht="11.25" x14ac:dyDescent="0.25">
      <c r="A223" s="264"/>
      <c r="B223" s="161"/>
      <c r="C223" s="141"/>
      <c r="D223" s="142"/>
      <c r="E223" s="32"/>
      <c r="F223" s="32"/>
      <c r="G223" s="32"/>
      <c r="H223" s="32"/>
      <c r="I223" s="32"/>
      <c r="J223" s="32"/>
      <c r="K223" s="32"/>
    </row>
    <row r="224" spans="1:11" ht="11.25" x14ac:dyDescent="0.25">
      <c r="A224" s="264"/>
      <c r="B224" s="161"/>
      <c r="C224" s="141"/>
      <c r="D224" s="142"/>
      <c r="E224" s="32"/>
      <c r="F224" s="32"/>
      <c r="G224" s="32"/>
      <c r="H224" s="32"/>
      <c r="I224" s="32"/>
      <c r="J224" s="32"/>
      <c r="K224" s="32"/>
    </row>
    <row r="225" spans="1:11" ht="11.25" x14ac:dyDescent="0.25">
      <c r="A225" s="264"/>
      <c r="B225" s="161"/>
      <c r="C225" s="141"/>
      <c r="D225" s="142"/>
      <c r="E225" s="32"/>
      <c r="F225" s="32"/>
      <c r="G225" s="32"/>
      <c r="H225" s="32"/>
      <c r="I225" s="32"/>
      <c r="J225" s="32"/>
      <c r="K225" s="32"/>
    </row>
    <row r="226" spans="1:11" ht="11.25" x14ac:dyDescent="0.25">
      <c r="A226" s="264"/>
      <c r="B226" s="161"/>
      <c r="C226" s="141"/>
      <c r="D226" s="142"/>
      <c r="E226" s="32"/>
      <c r="F226" s="32"/>
      <c r="G226" s="32"/>
      <c r="H226" s="32"/>
      <c r="I226" s="32"/>
      <c r="J226" s="32"/>
      <c r="K226" s="32"/>
    </row>
    <row r="227" spans="1:11" ht="11.25" x14ac:dyDescent="0.25">
      <c r="A227" s="264"/>
      <c r="B227" s="161"/>
      <c r="C227" s="141"/>
      <c r="D227" s="142"/>
      <c r="E227" s="32"/>
      <c r="F227" s="32"/>
      <c r="G227" s="32"/>
      <c r="H227" s="32"/>
      <c r="I227" s="32"/>
      <c r="J227" s="32"/>
      <c r="K227" s="32"/>
    </row>
    <row r="228" spans="1:11" ht="11.25" x14ac:dyDescent="0.25">
      <c r="A228" s="264"/>
      <c r="B228" s="161"/>
      <c r="C228" s="141"/>
      <c r="D228" s="142"/>
      <c r="E228" s="32"/>
      <c r="F228" s="32"/>
      <c r="G228" s="32"/>
      <c r="H228" s="32"/>
      <c r="I228" s="32"/>
      <c r="J228" s="32"/>
      <c r="K228" s="32"/>
    </row>
    <row r="229" spans="1:11" ht="11.25" x14ac:dyDescent="0.25">
      <c r="A229" s="264"/>
      <c r="B229" s="161"/>
      <c r="C229" s="141"/>
      <c r="D229" s="142"/>
      <c r="E229" s="32"/>
      <c r="F229" s="32"/>
      <c r="G229" s="32"/>
      <c r="H229" s="32"/>
      <c r="I229" s="32"/>
      <c r="J229" s="32"/>
      <c r="K229" s="32"/>
    </row>
    <row r="230" spans="1:11" ht="11.25" x14ac:dyDescent="0.25">
      <c r="A230" s="264"/>
      <c r="B230" s="161"/>
      <c r="C230" s="141"/>
      <c r="D230" s="142"/>
      <c r="E230" s="32"/>
      <c r="F230" s="32"/>
      <c r="G230" s="32"/>
      <c r="H230" s="32"/>
      <c r="I230" s="32"/>
      <c r="J230" s="32"/>
      <c r="K230" s="32"/>
    </row>
    <row r="231" spans="1:11" ht="11.25" x14ac:dyDescent="0.25">
      <c r="A231" s="264"/>
      <c r="B231" s="161"/>
      <c r="C231" s="141"/>
      <c r="D231" s="142"/>
      <c r="E231" s="32"/>
      <c r="F231" s="32"/>
      <c r="G231" s="32"/>
      <c r="H231" s="32"/>
      <c r="I231" s="32"/>
      <c r="J231" s="32"/>
      <c r="K231" s="32"/>
    </row>
    <row r="232" spans="1:11" ht="11.25" x14ac:dyDescent="0.25">
      <c r="A232" s="264"/>
      <c r="B232" s="161"/>
      <c r="C232" s="141"/>
      <c r="D232" s="142"/>
      <c r="E232" s="32"/>
      <c r="F232" s="32"/>
      <c r="G232" s="32"/>
      <c r="H232" s="32"/>
      <c r="I232" s="32"/>
      <c r="J232" s="32"/>
      <c r="K232" s="32"/>
    </row>
    <row r="233" spans="1:11" ht="11.25" x14ac:dyDescent="0.25">
      <c r="A233" s="264"/>
      <c r="B233" s="161"/>
      <c r="C233" s="141"/>
      <c r="D233" s="142"/>
      <c r="E233" s="32"/>
      <c r="F233" s="32"/>
      <c r="G233" s="32"/>
      <c r="H233" s="32"/>
      <c r="I233" s="32"/>
      <c r="J233" s="32"/>
      <c r="K233" s="32"/>
    </row>
    <row r="234" spans="1:11" ht="11.25" x14ac:dyDescent="0.25">
      <c r="A234" s="264"/>
      <c r="B234" s="161"/>
      <c r="C234" s="141"/>
      <c r="D234" s="142"/>
      <c r="E234" s="32"/>
      <c r="F234" s="32"/>
      <c r="G234" s="32"/>
      <c r="H234" s="32"/>
      <c r="I234" s="32"/>
      <c r="J234" s="32"/>
      <c r="K234" s="32"/>
    </row>
    <row r="235" spans="1:11" ht="11.25" x14ac:dyDescent="0.25">
      <c r="A235" s="264"/>
      <c r="B235" s="161"/>
      <c r="C235" s="141"/>
      <c r="D235" s="142"/>
      <c r="E235" s="32"/>
      <c r="F235" s="32"/>
      <c r="G235" s="32"/>
      <c r="H235" s="32"/>
      <c r="I235" s="32"/>
      <c r="J235" s="32"/>
      <c r="K235" s="32"/>
    </row>
    <row r="236" spans="1:11" ht="11.25" x14ac:dyDescent="0.25">
      <c r="A236" s="264"/>
      <c r="B236" s="161"/>
      <c r="C236" s="141"/>
      <c r="D236" s="142"/>
      <c r="E236" s="32"/>
      <c r="F236" s="32"/>
      <c r="G236" s="32"/>
      <c r="H236" s="32"/>
      <c r="I236" s="32"/>
      <c r="J236" s="32"/>
      <c r="K236" s="32"/>
    </row>
    <row r="237" spans="1:11" ht="11.25" x14ac:dyDescent="0.25">
      <c r="A237" s="264"/>
      <c r="B237" s="161"/>
      <c r="C237" s="141"/>
      <c r="D237" s="142"/>
      <c r="E237" s="32"/>
      <c r="F237" s="32"/>
      <c r="G237" s="32"/>
      <c r="H237" s="32"/>
      <c r="I237" s="32"/>
      <c r="J237" s="32"/>
      <c r="K237" s="32"/>
    </row>
    <row r="238" spans="1:11" ht="11.25" x14ac:dyDescent="0.25">
      <c r="A238" s="264"/>
      <c r="B238" s="161"/>
      <c r="C238" s="141"/>
      <c r="D238" s="142"/>
      <c r="E238" s="32"/>
      <c r="F238" s="32"/>
      <c r="G238" s="32"/>
      <c r="H238" s="32"/>
      <c r="I238" s="32"/>
      <c r="J238" s="32"/>
      <c r="K238" s="32"/>
    </row>
    <row r="239" spans="1:11" ht="11.25" x14ac:dyDescent="0.25">
      <c r="A239" s="264"/>
      <c r="B239" s="161"/>
      <c r="C239" s="141"/>
      <c r="D239" s="142"/>
      <c r="E239" s="32"/>
      <c r="F239" s="32"/>
      <c r="G239" s="32"/>
      <c r="H239" s="32"/>
      <c r="I239" s="32"/>
      <c r="J239" s="32"/>
      <c r="K239" s="32"/>
    </row>
    <row r="240" spans="1:11" ht="11.25" x14ac:dyDescent="0.25">
      <c r="A240" s="264"/>
      <c r="B240" s="161"/>
      <c r="C240" s="141"/>
      <c r="D240" s="142"/>
      <c r="E240" s="32"/>
      <c r="F240" s="32"/>
      <c r="G240" s="32"/>
      <c r="H240" s="32"/>
      <c r="I240" s="32"/>
      <c r="J240" s="32"/>
      <c r="K240" s="32"/>
    </row>
    <row r="241" spans="1:11" ht="11.25" x14ac:dyDescent="0.25">
      <c r="A241" s="264"/>
      <c r="B241" s="161"/>
      <c r="C241" s="141"/>
      <c r="D241" s="142"/>
      <c r="E241" s="32"/>
      <c r="F241" s="32"/>
      <c r="G241" s="32"/>
      <c r="H241" s="32"/>
      <c r="I241" s="32"/>
      <c r="J241" s="32"/>
      <c r="K241" s="32"/>
    </row>
    <row r="242" spans="1:11" ht="11.25" x14ac:dyDescent="0.25">
      <c r="A242" s="264"/>
      <c r="B242" s="161"/>
      <c r="C242" s="141"/>
      <c r="D242" s="142"/>
      <c r="E242" s="32"/>
      <c r="F242" s="32"/>
      <c r="G242" s="32"/>
      <c r="H242" s="32"/>
      <c r="I242" s="32"/>
      <c r="J242" s="32"/>
      <c r="K242" s="32"/>
    </row>
    <row r="243" spans="1:11" ht="11.25" x14ac:dyDescent="0.25">
      <c r="A243" s="264"/>
      <c r="B243" s="161"/>
      <c r="C243" s="141"/>
      <c r="D243" s="142"/>
      <c r="E243" s="32"/>
      <c r="F243" s="32"/>
      <c r="G243" s="32"/>
      <c r="H243" s="32"/>
      <c r="I243" s="32"/>
      <c r="J243" s="32"/>
      <c r="K243" s="32"/>
    </row>
    <row r="244" spans="1:11" ht="11.25" x14ac:dyDescent="0.25">
      <c r="A244" s="264"/>
      <c r="B244" s="161"/>
      <c r="C244" s="141"/>
      <c r="D244" s="142"/>
      <c r="E244" s="32"/>
      <c r="F244" s="32"/>
      <c r="G244" s="32"/>
      <c r="H244" s="32"/>
      <c r="I244" s="32"/>
      <c r="J244" s="32"/>
      <c r="K244" s="32"/>
    </row>
    <row r="245" spans="1:11" ht="11.25" x14ac:dyDescent="0.25">
      <c r="A245" s="264"/>
      <c r="B245" s="161"/>
      <c r="C245" s="141"/>
      <c r="D245" s="142"/>
      <c r="E245" s="32"/>
      <c r="F245" s="32"/>
      <c r="G245" s="32"/>
      <c r="H245" s="32"/>
      <c r="I245" s="32"/>
      <c r="J245" s="32"/>
      <c r="K245" s="32"/>
    </row>
    <row r="246" spans="1:11" ht="11.25" x14ac:dyDescent="0.25">
      <c r="A246" s="264"/>
      <c r="B246" s="161"/>
      <c r="C246" s="141"/>
      <c r="D246" s="142"/>
      <c r="E246" s="32"/>
      <c r="F246" s="32"/>
      <c r="G246" s="32"/>
      <c r="H246" s="32"/>
      <c r="I246" s="32"/>
      <c r="J246" s="32"/>
      <c r="K246" s="32"/>
    </row>
    <row r="247" spans="1:11" ht="11.25" x14ac:dyDescent="0.25">
      <c r="A247" s="264"/>
      <c r="B247" s="161"/>
      <c r="C247" s="141"/>
      <c r="D247" s="142"/>
      <c r="E247" s="32"/>
      <c r="F247" s="32"/>
      <c r="G247" s="32"/>
      <c r="H247" s="32"/>
      <c r="I247" s="32"/>
      <c r="J247" s="32"/>
      <c r="K247" s="32"/>
    </row>
    <row r="248" spans="1:11" ht="11.25" x14ac:dyDescent="0.25">
      <c r="A248" s="264"/>
      <c r="B248" s="161"/>
      <c r="C248" s="141"/>
      <c r="D248" s="142"/>
      <c r="E248" s="32"/>
      <c r="F248" s="32"/>
      <c r="G248" s="32"/>
      <c r="H248" s="32"/>
      <c r="I248" s="32"/>
      <c r="J248" s="32"/>
      <c r="K248" s="32"/>
    </row>
    <row r="249" spans="1:11" ht="11.25" x14ac:dyDescent="0.25">
      <c r="A249" s="264"/>
      <c r="B249" s="161"/>
      <c r="C249" s="141"/>
      <c r="D249" s="142"/>
      <c r="E249" s="32"/>
      <c r="F249" s="32"/>
      <c r="G249" s="32"/>
      <c r="H249" s="32"/>
      <c r="I249" s="32"/>
      <c r="J249" s="32"/>
      <c r="K249" s="32"/>
    </row>
    <row r="250" spans="1:11" ht="11.25" x14ac:dyDescent="0.25">
      <c r="A250" s="264"/>
      <c r="B250" s="161"/>
      <c r="C250" s="141"/>
      <c r="D250" s="142"/>
      <c r="E250" s="32"/>
      <c r="F250" s="32"/>
      <c r="G250" s="32"/>
      <c r="H250" s="32"/>
      <c r="I250" s="32"/>
      <c r="J250" s="32"/>
      <c r="K250" s="32"/>
    </row>
    <row r="251" spans="1:11" ht="11.25" x14ac:dyDescent="0.25">
      <c r="A251" s="264"/>
      <c r="B251" s="161"/>
      <c r="C251" s="141"/>
      <c r="D251" s="142"/>
      <c r="E251" s="32"/>
      <c r="F251" s="32"/>
      <c r="G251" s="32"/>
      <c r="H251" s="32"/>
      <c r="I251" s="32"/>
      <c r="J251" s="32"/>
      <c r="K251" s="32"/>
    </row>
    <row r="252" spans="1:11" ht="11.25" x14ac:dyDescent="0.25">
      <c r="A252" s="264"/>
      <c r="B252" s="161"/>
      <c r="C252" s="141"/>
      <c r="D252" s="142"/>
      <c r="E252" s="32"/>
      <c r="F252" s="32"/>
      <c r="G252" s="32"/>
      <c r="H252" s="32"/>
      <c r="I252" s="32"/>
      <c r="J252" s="32"/>
      <c r="K252" s="32"/>
    </row>
    <row r="253" spans="1:11" ht="11.25" x14ac:dyDescent="0.25">
      <c r="A253" s="264"/>
      <c r="B253" s="161"/>
      <c r="C253" s="141"/>
      <c r="D253" s="142"/>
      <c r="E253" s="32"/>
      <c r="F253" s="32"/>
      <c r="G253" s="32"/>
      <c r="H253" s="32"/>
      <c r="I253" s="32"/>
      <c r="J253" s="32"/>
      <c r="K253" s="32"/>
    </row>
    <row r="254" spans="1:11" ht="11.25" x14ac:dyDescent="0.25">
      <c r="A254" s="264"/>
      <c r="B254" s="161"/>
      <c r="C254" s="141"/>
      <c r="D254" s="142"/>
      <c r="E254" s="32"/>
      <c r="F254" s="32"/>
      <c r="G254" s="32"/>
      <c r="H254" s="32"/>
      <c r="I254" s="32"/>
      <c r="J254" s="32"/>
      <c r="K254" s="32"/>
    </row>
    <row r="255" spans="1:11" ht="11.25" x14ac:dyDescent="0.25">
      <c r="A255" s="264"/>
      <c r="B255" s="161"/>
      <c r="C255" s="141"/>
      <c r="D255" s="142"/>
      <c r="E255" s="32"/>
      <c r="F255" s="32"/>
      <c r="G255" s="32"/>
      <c r="H255" s="32"/>
      <c r="I255" s="32"/>
      <c r="J255" s="32"/>
      <c r="K255" s="32"/>
    </row>
    <row r="256" spans="1:11" ht="11.25" x14ac:dyDescent="0.25">
      <c r="A256" s="264"/>
      <c r="B256" s="161"/>
      <c r="C256" s="141"/>
      <c r="D256" s="142"/>
      <c r="E256" s="32"/>
      <c r="F256" s="32"/>
      <c r="G256" s="32"/>
      <c r="H256" s="32"/>
      <c r="I256" s="32"/>
      <c r="J256" s="32"/>
      <c r="K256" s="32"/>
    </row>
    <row r="257" spans="1:11" ht="11.25" x14ac:dyDescent="0.25">
      <c r="A257" s="264"/>
      <c r="B257" s="161"/>
      <c r="C257" s="141"/>
      <c r="D257" s="142"/>
      <c r="E257" s="32"/>
      <c r="F257" s="32"/>
      <c r="G257" s="32"/>
      <c r="H257" s="32"/>
      <c r="I257" s="32"/>
      <c r="J257" s="32"/>
      <c r="K257" s="32"/>
    </row>
    <row r="258" spans="1:11" ht="11.25" x14ac:dyDescent="0.25">
      <c r="A258" s="264"/>
      <c r="B258" s="161"/>
      <c r="C258" s="141"/>
      <c r="D258" s="142"/>
      <c r="E258" s="32"/>
      <c r="F258" s="32"/>
      <c r="G258" s="32"/>
      <c r="H258" s="32"/>
      <c r="I258" s="32"/>
      <c r="J258" s="32"/>
      <c r="K258" s="32"/>
    </row>
    <row r="259" spans="1:11" ht="11.25" x14ac:dyDescent="0.25">
      <c r="A259" s="264"/>
      <c r="B259" s="161"/>
      <c r="C259" s="141"/>
      <c r="D259" s="142"/>
      <c r="E259" s="32"/>
      <c r="F259" s="32"/>
      <c r="G259" s="32"/>
      <c r="H259" s="32"/>
      <c r="I259" s="32"/>
      <c r="J259" s="32"/>
      <c r="K259" s="32"/>
    </row>
    <row r="260" spans="1:11" ht="11.25" x14ac:dyDescent="0.25">
      <c r="A260" s="264"/>
      <c r="B260" s="161"/>
      <c r="C260" s="141"/>
      <c r="D260" s="142"/>
      <c r="E260" s="32"/>
      <c r="F260" s="32"/>
      <c r="G260" s="32"/>
      <c r="H260" s="32"/>
      <c r="I260" s="32"/>
      <c r="J260" s="32"/>
      <c r="K260" s="32"/>
    </row>
    <row r="261" spans="1:11" ht="11.25" x14ac:dyDescent="0.25">
      <c r="A261" s="264"/>
      <c r="B261" s="161"/>
      <c r="C261" s="141"/>
      <c r="D261" s="142"/>
      <c r="E261" s="32"/>
      <c r="F261" s="32"/>
      <c r="G261" s="32"/>
      <c r="H261" s="32"/>
      <c r="I261" s="32"/>
      <c r="J261" s="32"/>
      <c r="K261" s="32"/>
    </row>
    <row r="262" spans="1:11" ht="11.25" x14ac:dyDescent="0.25">
      <c r="A262" s="264"/>
      <c r="B262" s="161"/>
      <c r="C262" s="141"/>
      <c r="D262" s="142"/>
      <c r="E262" s="32"/>
      <c r="F262" s="32"/>
      <c r="G262" s="32"/>
      <c r="H262" s="32"/>
      <c r="I262" s="32"/>
      <c r="J262" s="32"/>
      <c r="K262" s="32"/>
    </row>
    <row r="263" spans="1:11" ht="11.25" x14ac:dyDescent="0.25">
      <c r="A263" s="264"/>
      <c r="B263" s="161"/>
      <c r="C263" s="141"/>
      <c r="D263" s="142"/>
      <c r="E263" s="32"/>
      <c r="F263" s="32"/>
      <c r="G263" s="32"/>
      <c r="H263" s="32"/>
      <c r="I263" s="32"/>
      <c r="J263" s="32"/>
      <c r="K263" s="32"/>
    </row>
    <row r="264" spans="1:11" ht="11.25" x14ac:dyDescent="0.25">
      <c r="A264" s="264"/>
      <c r="B264" s="161"/>
      <c r="C264" s="141"/>
      <c r="D264" s="142"/>
      <c r="E264" s="32"/>
      <c r="F264" s="32"/>
      <c r="G264" s="32"/>
      <c r="H264" s="32"/>
      <c r="I264" s="32"/>
      <c r="J264" s="32"/>
      <c r="K264" s="32"/>
    </row>
    <row r="265" spans="1:11" ht="11.25" x14ac:dyDescent="0.25">
      <c r="A265" s="264"/>
      <c r="B265" s="161"/>
      <c r="C265" s="141"/>
      <c r="D265" s="142"/>
      <c r="E265" s="32"/>
      <c r="F265" s="32"/>
      <c r="G265" s="32"/>
      <c r="H265" s="32"/>
      <c r="I265" s="32"/>
      <c r="J265" s="32"/>
      <c r="K265" s="32"/>
    </row>
    <row r="266" spans="1:11" ht="11.25" x14ac:dyDescent="0.25">
      <c r="A266" s="264"/>
      <c r="B266" s="161"/>
      <c r="C266" s="141"/>
      <c r="D266" s="142"/>
      <c r="E266" s="32"/>
      <c r="F266" s="32"/>
      <c r="G266" s="32"/>
      <c r="H266" s="32"/>
      <c r="I266" s="32"/>
      <c r="J266" s="32"/>
      <c r="K266" s="32"/>
    </row>
    <row r="267" spans="1:11" ht="11.25" x14ac:dyDescent="0.25">
      <c r="A267" s="264"/>
      <c r="B267" s="161"/>
      <c r="C267" s="141"/>
      <c r="D267" s="142"/>
      <c r="E267" s="32"/>
      <c r="F267" s="32"/>
      <c r="G267" s="32"/>
      <c r="H267" s="32"/>
      <c r="I267" s="32"/>
      <c r="J267" s="32"/>
      <c r="K267" s="32"/>
    </row>
    <row r="268" spans="1:11" ht="11.25" x14ac:dyDescent="0.25">
      <c r="A268" s="264"/>
      <c r="B268" s="161"/>
      <c r="C268" s="141"/>
      <c r="D268" s="142"/>
      <c r="E268" s="32"/>
      <c r="F268" s="32"/>
      <c r="G268" s="32"/>
      <c r="H268" s="32"/>
      <c r="I268" s="32"/>
      <c r="J268" s="32"/>
      <c r="K268" s="32"/>
    </row>
    <row r="269" spans="1:11" ht="11.25" x14ac:dyDescent="0.25">
      <c r="A269" s="264"/>
      <c r="B269" s="161"/>
      <c r="C269" s="141"/>
      <c r="D269" s="142"/>
      <c r="E269" s="32"/>
      <c r="F269" s="32"/>
      <c r="G269" s="32"/>
      <c r="H269" s="32"/>
      <c r="I269" s="32"/>
      <c r="J269" s="32"/>
      <c r="K269" s="32"/>
    </row>
    <row r="270" spans="1:11" ht="11.25" x14ac:dyDescent="0.25">
      <c r="A270" s="264"/>
      <c r="B270" s="161"/>
      <c r="C270" s="141"/>
      <c r="D270" s="142"/>
      <c r="E270" s="32"/>
      <c r="F270" s="32"/>
      <c r="G270" s="32"/>
      <c r="H270" s="32"/>
      <c r="I270" s="32"/>
      <c r="J270" s="32"/>
      <c r="K270" s="32"/>
    </row>
    <row r="271" spans="1:11" ht="11.25" x14ac:dyDescent="0.25">
      <c r="A271" s="264"/>
      <c r="B271" s="161"/>
      <c r="C271" s="141"/>
      <c r="D271" s="142"/>
      <c r="E271" s="32"/>
      <c r="F271" s="32"/>
      <c r="G271" s="32"/>
      <c r="H271" s="32"/>
      <c r="I271" s="32"/>
      <c r="J271" s="32"/>
      <c r="K271" s="32"/>
    </row>
    <row r="272" spans="1:11" ht="11.25" x14ac:dyDescent="0.25">
      <c r="A272" s="264"/>
      <c r="B272" s="161"/>
      <c r="C272" s="141"/>
      <c r="D272" s="142"/>
      <c r="E272" s="32"/>
      <c r="F272" s="32"/>
      <c r="G272" s="32"/>
      <c r="H272" s="32"/>
      <c r="I272" s="32"/>
      <c r="J272" s="32"/>
      <c r="K272" s="32"/>
    </row>
    <row r="273" spans="1:11" ht="11.25" x14ac:dyDescent="0.25">
      <c r="A273" s="264"/>
      <c r="B273" s="161"/>
      <c r="C273" s="141"/>
      <c r="D273" s="142"/>
      <c r="E273" s="32"/>
      <c r="F273" s="32"/>
      <c r="G273" s="32"/>
      <c r="H273" s="32"/>
      <c r="I273" s="32"/>
      <c r="J273" s="32"/>
      <c r="K273" s="32"/>
    </row>
    <row r="274" spans="1:11" ht="11.25" x14ac:dyDescent="0.25">
      <c r="A274" s="264"/>
      <c r="B274" s="161"/>
      <c r="C274" s="141"/>
      <c r="D274" s="142"/>
      <c r="E274" s="32"/>
      <c r="F274" s="32"/>
      <c r="G274" s="32"/>
      <c r="H274" s="32"/>
      <c r="I274" s="32"/>
      <c r="J274" s="32"/>
      <c r="K274" s="32"/>
    </row>
    <row r="275" spans="1:11" ht="11.25" x14ac:dyDescent="0.25">
      <c r="A275" s="264"/>
      <c r="B275" s="161"/>
      <c r="C275" s="141"/>
      <c r="D275" s="142"/>
      <c r="E275" s="32"/>
      <c r="F275" s="32"/>
      <c r="G275" s="32"/>
      <c r="H275" s="32"/>
      <c r="I275" s="32"/>
      <c r="J275" s="32"/>
      <c r="K275" s="32"/>
    </row>
    <row r="276" spans="1:11" ht="11.25" x14ac:dyDescent="0.25">
      <c r="A276" s="264"/>
      <c r="B276" s="161"/>
      <c r="C276" s="141"/>
      <c r="D276" s="142"/>
      <c r="E276" s="32"/>
      <c r="F276" s="32"/>
      <c r="G276" s="32"/>
      <c r="H276" s="32"/>
      <c r="I276" s="32"/>
      <c r="J276" s="32"/>
      <c r="K276" s="32"/>
    </row>
    <row r="277" spans="1:11" ht="11.25" x14ac:dyDescent="0.25">
      <c r="A277" s="264"/>
      <c r="B277" s="161"/>
      <c r="C277" s="141"/>
      <c r="D277" s="142"/>
      <c r="E277" s="32"/>
      <c r="F277" s="32"/>
      <c r="G277" s="32"/>
      <c r="H277" s="32"/>
      <c r="I277" s="32"/>
      <c r="J277" s="32"/>
      <c r="K277" s="32"/>
    </row>
    <row r="278" spans="1:11" ht="11.25" x14ac:dyDescent="0.25">
      <c r="A278" s="264"/>
      <c r="B278" s="161"/>
      <c r="C278" s="141"/>
      <c r="D278" s="142"/>
      <c r="E278" s="32"/>
      <c r="F278" s="32"/>
      <c r="G278" s="32"/>
      <c r="H278" s="32"/>
      <c r="I278" s="32"/>
      <c r="J278" s="32"/>
      <c r="K278" s="32"/>
    </row>
    <row r="279" spans="1:11" ht="11.25" x14ac:dyDescent="0.25">
      <c r="A279" s="264"/>
      <c r="B279" s="161"/>
      <c r="C279" s="141"/>
      <c r="D279" s="142"/>
      <c r="E279" s="32"/>
      <c r="F279" s="32"/>
      <c r="G279" s="32"/>
      <c r="H279" s="32"/>
      <c r="I279" s="32"/>
      <c r="J279" s="32"/>
      <c r="K279" s="32"/>
    </row>
    <row r="280" spans="1:11" ht="11.25" x14ac:dyDescent="0.25">
      <c r="A280" s="264"/>
      <c r="B280" s="161"/>
      <c r="C280" s="141"/>
      <c r="D280" s="142"/>
      <c r="E280" s="32"/>
      <c r="F280" s="32"/>
      <c r="G280" s="32"/>
      <c r="H280" s="32"/>
      <c r="I280" s="32"/>
      <c r="J280" s="32"/>
      <c r="K280" s="32"/>
    </row>
    <row r="281" spans="1:11" ht="11.25" x14ac:dyDescent="0.25">
      <c r="A281" s="264"/>
      <c r="B281" s="161"/>
      <c r="C281" s="141"/>
      <c r="D281" s="142"/>
      <c r="E281" s="32"/>
      <c r="F281" s="32"/>
      <c r="G281" s="32"/>
      <c r="H281" s="32"/>
      <c r="I281" s="32"/>
      <c r="J281" s="32"/>
      <c r="K281" s="32"/>
    </row>
    <row r="282" spans="1:11" ht="11.25" x14ac:dyDescent="0.25">
      <c r="A282" s="264"/>
      <c r="B282" s="161"/>
      <c r="C282" s="141"/>
      <c r="D282" s="142"/>
      <c r="E282" s="32"/>
      <c r="F282" s="32"/>
      <c r="G282" s="32"/>
      <c r="H282" s="32"/>
      <c r="I282" s="32"/>
      <c r="J282" s="32"/>
      <c r="K282" s="32"/>
    </row>
    <row r="283" spans="1:11" ht="11.25" x14ac:dyDescent="0.25">
      <c r="A283" s="264"/>
      <c r="B283" s="161"/>
      <c r="C283" s="141"/>
      <c r="D283" s="142"/>
      <c r="E283" s="32"/>
      <c r="F283" s="32"/>
      <c r="G283" s="32"/>
      <c r="H283" s="32"/>
      <c r="I283" s="32"/>
      <c r="J283" s="32"/>
      <c r="K283" s="32"/>
    </row>
    <row r="284" spans="1:11" ht="11.25" x14ac:dyDescent="0.25">
      <c r="A284" s="264"/>
      <c r="B284" s="161"/>
      <c r="C284" s="141"/>
      <c r="D284" s="142"/>
      <c r="E284" s="32"/>
      <c r="F284" s="32"/>
      <c r="G284" s="32"/>
      <c r="H284" s="32"/>
      <c r="I284" s="32"/>
      <c r="J284" s="32"/>
      <c r="K284" s="32"/>
    </row>
    <row r="285" spans="1:11" ht="11.25" x14ac:dyDescent="0.25">
      <c r="A285" s="264"/>
      <c r="B285" s="161"/>
      <c r="C285" s="141"/>
      <c r="D285" s="142"/>
      <c r="E285" s="32"/>
      <c r="F285" s="32"/>
      <c r="G285" s="32"/>
      <c r="H285" s="32"/>
      <c r="I285" s="32"/>
      <c r="J285" s="32"/>
      <c r="K285" s="32"/>
    </row>
    <row r="286" spans="1:11" ht="11.25" x14ac:dyDescent="0.25">
      <c r="A286" s="264"/>
      <c r="B286" s="161"/>
      <c r="C286" s="141"/>
      <c r="D286" s="142"/>
      <c r="E286" s="32"/>
      <c r="F286" s="32"/>
      <c r="G286" s="32"/>
      <c r="H286" s="32"/>
      <c r="I286" s="32"/>
      <c r="J286" s="32"/>
      <c r="K286" s="32"/>
    </row>
    <row r="287" spans="1:11" ht="11.25" x14ac:dyDescent="0.25">
      <c r="A287" s="264"/>
      <c r="B287" s="161"/>
      <c r="C287" s="141"/>
      <c r="D287" s="142"/>
      <c r="E287" s="32"/>
      <c r="F287" s="32"/>
      <c r="G287" s="32"/>
      <c r="H287" s="32"/>
      <c r="I287" s="32"/>
      <c r="J287" s="32"/>
      <c r="K287" s="32"/>
    </row>
    <row r="288" spans="1:11" ht="11.25" x14ac:dyDescent="0.25">
      <c r="A288" s="264"/>
      <c r="B288" s="161"/>
      <c r="C288" s="141"/>
      <c r="D288" s="142"/>
      <c r="E288" s="32"/>
      <c r="F288" s="32"/>
      <c r="G288" s="32"/>
      <c r="H288" s="32"/>
      <c r="I288" s="32"/>
      <c r="J288" s="32"/>
      <c r="K288" s="32"/>
    </row>
    <row r="289" spans="1:11" ht="11.25" x14ac:dyDescent="0.25">
      <c r="A289" s="264"/>
      <c r="B289" s="161"/>
      <c r="C289" s="141"/>
      <c r="D289" s="142"/>
      <c r="E289" s="32"/>
      <c r="F289" s="32"/>
      <c r="G289" s="32"/>
      <c r="H289" s="32"/>
      <c r="I289" s="32"/>
      <c r="J289" s="32"/>
      <c r="K289" s="32"/>
    </row>
    <row r="290" spans="1:11" ht="11.25" x14ac:dyDescent="0.25">
      <c r="A290" s="264"/>
      <c r="B290" s="161"/>
      <c r="C290" s="141"/>
      <c r="D290" s="142"/>
      <c r="E290" s="32"/>
      <c r="F290" s="32"/>
      <c r="G290" s="32"/>
      <c r="H290" s="32"/>
      <c r="I290" s="32"/>
      <c r="J290" s="32"/>
      <c r="K290" s="32"/>
    </row>
    <row r="291" spans="1:11" ht="11.25" x14ac:dyDescent="0.25">
      <c r="A291" s="264"/>
      <c r="B291" s="161"/>
      <c r="C291" s="141"/>
      <c r="D291" s="142"/>
      <c r="E291" s="32"/>
      <c r="F291" s="32"/>
      <c r="G291" s="32"/>
      <c r="H291" s="32"/>
      <c r="I291" s="32"/>
      <c r="J291" s="32"/>
      <c r="K291" s="32"/>
    </row>
    <row r="292" spans="1:11" ht="11.25" x14ac:dyDescent="0.25">
      <c r="A292" s="264"/>
      <c r="B292" s="161"/>
      <c r="C292" s="141"/>
      <c r="D292" s="142"/>
      <c r="E292" s="32"/>
      <c r="F292" s="32"/>
      <c r="G292" s="32"/>
      <c r="H292" s="32"/>
      <c r="I292" s="32"/>
      <c r="J292" s="32"/>
      <c r="K292" s="32"/>
    </row>
    <row r="293" spans="1:11" ht="11.25" x14ac:dyDescent="0.25">
      <c r="A293" s="264"/>
      <c r="B293" s="161"/>
      <c r="C293" s="141"/>
      <c r="D293" s="142"/>
      <c r="E293" s="32"/>
      <c r="F293" s="32"/>
      <c r="G293" s="32"/>
      <c r="H293" s="32"/>
      <c r="I293" s="32"/>
      <c r="J293" s="32"/>
      <c r="K293" s="32"/>
    </row>
    <row r="294" spans="1:11" ht="11.25" x14ac:dyDescent="0.25">
      <c r="A294" s="264"/>
      <c r="B294" s="161"/>
      <c r="C294" s="141"/>
      <c r="D294" s="142"/>
      <c r="E294" s="32"/>
      <c r="F294" s="32"/>
      <c r="G294" s="32"/>
      <c r="H294" s="32"/>
      <c r="I294" s="32"/>
      <c r="J294" s="32"/>
      <c r="K294" s="32"/>
    </row>
    <row r="295" spans="1:11" ht="11.25" x14ac:dyDescent="0.25">
      <c r="A295" s="264"/>
      <c r="B295" s="161"/>
      <c r="C295" s="141"/>
      <c r="D295" s="142"/>
      <c r="E295" s="32"/>
      <c r="F295" s="32"/>
      <c r="G295" s="32"/>
      <c r="H295" s="32"/>
      <c r="I295" s="32"/>
      <c r="J295" s="32"/>
      <c r="K295" s="32"/>
    </row>
    <row r="296" spans="1:11" ht="11.25" x14ac:dyDescent="0.25">
      <c r="A296" s="264"/>
      <c r="B296" s="161"/>
      <c r="C296" s="141"/>
      <c r="D296" s="142"/>
      <c r="E296" s="32"/>
      <c r="F296" s="32"/>
      <c r="G296" s="32"/>
      <c r="H296" s="32"/>
      <c r="I296" s="32"/>
      <c r="J296" s="32"/>
      <c r="K296" s="32"/>
    </row>
    <row r="297" spans="1:11" ht="11.25" x14ac:dyDescent="0.25">
      <c r="A297" s="264"/>
      <c r="B297" s="161"/>
      <c r="C297" s="141"/>
      <c r="D297" s="142"/>
      <c r="E297" s="32"/>
      <c r="F297" s="32"/>
      <c r="G297" s="32"/>
      <c r="H297" s="32"/>
      <c r="I297" s="32"/>
      <c r="J297" s="32"/>
      <c r="K297" s="32"/>
    </row>
    <row r="298" spans="1:11" ht="11.25" x14ac:dyDescent="0.25">
      <c r="A298" s="264"/>
      <c r="B298" s="161"/>
      <c r="C298" s="141"/>
      <c r="D298" s="142"/>
      <c r="E298" s="32"/>
      <c r="F298" s="32"/>
      <c r="G298" s="32"/>
      <c r="H298" s="32"/>
      <c r="I298" s="32"/>
      <c r="J298" s="32"/>
      <c r="K298" s="32"/>
    </row>
    <row r="299" spans="1:11" ht="11.25" x14ac:dyDescent="0.25">
      <c r="A299" s="264"/>
      <c r="B299" s="161"/>
      <c r="C299" s="141"/>
      <c r="D299" s="142"/>
      <c r="E299" s="32"/>
      <c r="F299" s="32"/>
      <c r="G299" s="32"/>
      <c r="H299" s="32"/>
      <c r="I299" s="32"/>
      <c r="J299" s="32"/>
      <c r="K299" s="32"/>
    </row>
    <row r="300" spans="1:11" ht="11.25" x14ac:dyDescent="0.25">
      <c r="A300" s="264"/>
      <c r="B300" s="161"/>
      <c r="C300" s="141"/>
      <c r="D300" s="142"/>
      <c r="E300" s="32"/>
      <c r="F300" s="32"/>
      <c r="G300" s="32"/>
      <c r="H300" s="32"/>
      <c r="I300" s="32"/>
      <c r="J300" s="32"/>
      <c r="K300" s="32"/>
    </row>
    <row r="301" spans="1:11" ht="11.25" x14ac:dyDescent="0.25">
      <c r="A301" s="264"/>
      <c r="B301" s="161"/>
      <c r="C301" s="141"/>
      <c r="D301" s="142"/>
      <c r="E301" s="32"/>
      <c r="F301" s="32"/>
      <c r="G301" s="32"/>
      <c r="H301" s="32"/>
      <c r="I301" s="32"/>
      <c r="J301" s="32"/>
      <c r="K301" s="32"/>
    </row>
    <row r="302" spans="1:11" ht="11.25" x14ac:dyDescent="0.25">
      <c r="A302" s="264"/>
      <c r="B302" s="161"/>
      <c r="C302" s="141"/>
      <c r="D302" s="142"/>
      <c r="E302" s="32"/>
      <c r="F302" s="32"/>
      <c r="G302" s="32"/>
      <c r="H302" s="32"/>
      <c r="I302" s="32"/>
      <c r="J302" s="32"/>
      <c r="K302" s="32"/>
    </row>
    <row r="303" spans="1:11" ht="11.25" x14ac:dyDescent="0.25">
      <c r="A303" s="264"/>
      <c r="B303" s="161"/>
      <c r="C303" s="141"/>
      <c r="D303" s="142"/>
      <c r="E303" s="32"/>
      <c r="F303" s="32"/>
      <c r="G303" s="32"/>
      <c r="H303" s="32"/>
      <c r="I303" s="32"/>
      <c r="J303" s="32"/>
      <c r="K303" s="32"/>
    </row>
    <row r="304" spans="1:11" ht="11.25" x14ac:dyDescent="0.25">
      <c r="A304" s="264"/>
      <c r="B304" s="161"/>
      <c r="C304" s="141"/>
      <c r="D304" s="142"/>
      <c r="E304" s="32"/>
      <c r="F304" s="32"/>
      <c r="G304" s="32"/>
      <c r="H304" s="32"/>
      <c r="I304" s="32"/>
      <c r="J304" s="32"/>
      <c r="K304" s="32"/>
    </row>
    <row r="305" spans="1:11" ht="11.25" x14ac:dyDescent="0.25">
      <c r="A305" s="264"/>
      <c r="B305" s="161"/>
      <c r="C305" s="141"/>
      <c r="D305" s="142"/>
      <c r="E305" s="32"/>
      <c r="F305" s="32"/>
      <c r="G305" s="32"/>
      <c r="H305" s="32"/>
      <c r="I305" s="32"/>
      <c r="J305" s="32"/>
      <c r="K305" s="32"/>
    </row>
    <row r="306" spans="1:11" ht="11.25" x14ac:dyDescent="0.25">
      <c r="A306" s="264"/>
      <c r="B306" s="161"/>
      <c r="C306" s="141"/>
      <c r="D306" s="142"/>
      <c r="E306" s="32"/>
      <c r="F306" s="32"/>
      <c r="G306" s="32"/>
      <c r="H306" s="32"/>
      <c r="I306" s="32"/>
      <c r="J306" s="32"/>
      <c r="K306" s="32"/>
    </row>
    <row r="307" spans="1:11" ht="11.25" x14ac:dyDescent="0.25">
      <c r="A307" s="264"/>
      <c r="B307" s="161"/>
      <c r="C307" s="141"/>
      <c r="D307" s="142"/>
      <c r="E307" s="32"/>
      <c r="F307" s="32"/>
      <c r="G307" s="32"/>
      <c r="H307" s="32"/>
      <c r="I307" s="32"/>
      <c r="J307" s="32"/>
      <c r="K307" s="32"/>
    </row>
    <row r="308" spans="1:11" ht="11.25" x14ac:dyDescent="0.25">
      <c r="A308" s="264"/>
      <c r="B308" s="161"/>
      <c r="C308" s="141"/>
      <c r="D308" s="142"/>
      <c r="E308" s="32"/>
      <c r="F308" s="32"/>
      <c r="G308" s="32"/>
      <c r="H308" s="32"/>
      <c r="I308" s="32"/>
      <c r="J308" s="32"/>
      <c r="K308" s="32"/>
    </row>
    <row r="309" spans="1:11" ht="11.25" x14ac:dyDescent="0.25">
      <c r="A309" s="264"/>
      <c r="B309" s="161"/>
      <c r="C309" s="141"/>
      <c r="D309" s="142"/>
      <c r="E309" s="32"/>
      <c r="F309" s="32"/>
      <c r="G309" s="32"/>
      <c r="H309" s="32"/>
      <c r="I309" s="32"/>
      <c r="J309" s="32"/>
      <c r="K309" s="32"/>
    </row>
    <row r="310" spans="1:11" ht="11.25" x14ac:dyDescent="0.25">
      <c r="A310" s="264"/>
      <c r="B310" s="161"/>
      <c r="C310" s="141"/>
      <c r="D310" s="142"/>
      <c r="E310" s="32"/>
      <c r="F310" s="32"/>
      <c r="G310" s="32"/>
      <c r="H310" s="32"/>
      <c r="I310" s="32"/>
      <c r="J310" s="32"/>
      <c r="K310" s="32"/>
    </row>
    <row r="311" spans="1:11" ht="11.25" x14ac:dyDescent="0.25">
      <c r="A311" s="264"/>
      <c r="B311" s="161"/>
      <c r="C311" s="141"/>
      <c r="D311" s="142"/>
      <c r="E311" s="32"/>
      <c r="F311" s="32"/>
      <c r="G311" s="32"/>
      <c r="H311" s="32"/>
      <c r="I311" s="32"/>
      <c r="J311" s="32"/>
      <c r="K311" s="32"/>
    </row>
    <row r="312" spans="1:11" ht="11.25" x14ac:dyDescent="0.25">
      <c r="A312" s="264"/>
      <c r="B312" s="161"/>
      <c r="C312" s="141"/>
      <c r="D312" s="142"/>
      <c r="E312" s="32"/>
      <c r="F312" s="32"/>
      <c r="G312" s="32"/>
      <c r="H312" s="32"/>
      <c r="I312" s="32"/>
      <c r="J312" s="32"/>
      <c r="K312" s="32"/>
    </row>
    <row r="313" spans="1:11" ht="11.25" x14ac:dyDescent="0.25">
      <c r="A313" s="264"/>
      <c r="B313" s="161"/>
      <c r="C313" s="141"/>
      <c r="D313" s="142"/>
      <c r="E313" s="32"/>
      <c r="F313" s="32"/>
      <c r="G313" s="32"/>
      <c r="H313" s="32"/>
      <c r="I313" s="32"/>
      <c r="J313" s="32"/>
      <c r="K313" s="32"/>
    </row>
    <row r="314" spans="1:11" ht="11.25" x14ac:dyDescent="0.25">
      <c r="A314" s="264"/>
      <c r="B314" s="161"/>
      <c r="C314" s="141"/>
      <c r="D314" s="142"/>
      <c r="E314" s="32"/>
      <c r="F314" s="32"/>
      <c r="G314" s="32"/>
      <c r="H314" s="32"/>
      <c r="I314" s="32"/>
      <c r="J314" s="32"/>
      <c r="K314" s="32"/>
    </row>
    <row r="315" spans="1:11" ht="11.25" x14ac:dyDescent="0.25">
      <c r="A315" s="264"/>
      <c r="B315" s="161"/>
      <c r="C315" s="141"/>
      <c r="D315" s="142"/>
      <c r="E315" s="32"/>
      <c r="F315" s="32"/>
      <c r="G315" s="32"/>
      <c r="H315" s="32"/>
      <c r="I315" s="32"/>
      <c r="J315" s="32"/>
      <c r="K315" s="32"/>
    </row>
    <row r="316" spans="1:11" ht="11.25" x14ac:dyDescent="0.25">
      <c r="A316" s="264"/>
      <c r="B316" s="161"/>
      <c r="C316" s="141"/>
      <c r="D316" s="142"/>
      <c r="E316" s="32"/>
      <c r="F316" s="32"/>
      <c r="G316" s="32"/>
      <c r="H316" s="32"/>
      <c r="I316" s="32"/>
      <c r="J316" s="32"/>
      <c r="K316" s="32"/>
    </row>
    <row r="317" spans="1:11" ht="11.25" x14ac:dyDescent="0.25">
      <c r="A317" s="264"/>
      <c r="B317" s="161"/>
      <c r="C317" s="141"/>
      <c r="D317" s="142"/>
      <c r="E317" s="32"/>
      <c r="F317" s="32"/>
      <c r="G317" s="32"/>
      <c r="H317" s="32"/>
      <c r="I317" s="32"/>
      <c r="J317" s="32"/>
      <c r="K317" s="32"/>
    </row>
    <row r="318" spans="1:11" ht="11.25" x14ac:dyDescent="0.25">
      <c r="A318" s="264"/>
      <c r="B318" s="161"/>
      <c r="C318" s="141"/>
      <c r="D318" s="142"/>
      <c r="E318" s="32"/>
      <c r="F318" s="32"/>
      <c r="G318" s="32"/>
      <c r="H318" s="32"/>
      <c r="I318" s="32"/>
      <c r="J318" s="32"/>
      <c r="K318" s="32"/>
    </row>
    <row r="319" spans="1:11" ht="11.25" x14ac:dyDescent="0.25">
      <c r="A319" s="264"/>
      <c r="B319" s="161"/>
      <c r="C319" s="141"/>
      <c r="D319" s="142"/>
      <c r="E319" s="32"/>
      <c r="F319" s="32"/>
      <c r="G319" s="32"/>
      <c r="H319" s="32"/>
      <c r="I319" s="32"/>
      <c r="J319" s="32"/>
      <c r="K319" s="32"/>
    </row>
    <row r="320" spans="1:11" ht="11.25" x14ac:dyDescent="0.25">
      <c r="A320" s="264"/>
      <c r="B320" s="161"/>
      <c r="C320" s="141"/>
      <c r="D320" s="142"/>
      <c r="E320" s="32"/>
      <c r="F320" s="32"/>
      <c r="G320" s="32"/>
      <c r="H320" s="32"/>
      <c r="I320" s="32"/>
      <c r="J320" s="32"/>
      <c r="K320" s="32"/>
    </row>
    <row r="321" spans="1:11" ht="11.25" x14ac:dyDescent="0.25">
      <c r="A321" s="264"/>
      <c r="B321" s="161"/>
      <c r="C321" s="141"/>
      <c r="D321" s="142"/>
      <c r="E321" s="32"/>
      <c r="F321" s="32"/>
      <c r="G321" s="32"/>
      <c r="H321" s="32"/>
      <c r="I321" s="32"/>
      <c r="J321" s="32"/>
      <c r="K321" s="32"/>
    </row>
    <row r="322" spans="1:11" ht="11.25" x14ac:dyDescent="0.25">
      <c r="A322" s="264"/>
      <c r="B322" s="161"/>
      <c r="C322" s="141"/>
      <c r="D322" s="142"/>
      <c r="E322" s="32"/>
      <c r="F322" s="32"/>
      <c r="G322" s="32"/>
      <c r="H322" s="32"/>
      <c r="I322" s="32"/>
      <c r="J322" s="32"/>
      <c r="K322" s="32"/>
    </row>
    <row r="323" spans="1:11" ht="11.25" x14ac:dyDescent="0.25">
      <c r="A323" s="264"/>
      <c r="B323" s="161"/>
      <c r="C323" s="141"/>
      <c r="D323" s="142"/>
      <c r="E323" s="32"/>
      <c r="F323" s="32"/>
      <c r="G323" s="32"/>
      <c r="H323" s="32"/>
      <c r="I323" s="32"/>
      <c r="J323" s="32"/>
      <c r="K323" s="32"/>
    </row>
    <row r="324" spans="1:11" ht="11.25" x14ac:dyDescent="0.25">
      <c r="A324" s="264"/>
      <c r="B324" s="161"/>
      <c r="C324" s="141"/>
      <c r="D324" s="142"/>
      <c r="E324" s="32"/>
      <c r="F324" s="32"/>
      <c r="G324" s="32"/>
      <c r="H324" s="32"/>
      <c r="I324" s="32"/>
      <c r="J324" s="32"/>
      <c r="K324" s="32"/>
    </row>
    <row r="325" spans="1:11" ht="11.25" x14ac:dyDescent="0.25">
      <c r="A325" s="264"/>
      <c r="B325" s="161"/>
      <c r="C325" s="141"/>
      <c r="D325" s="142"/>
      <c r="E325" s="32"/>
      <c r="F325" s="32"/>
      <c r="G325" s="32"/>
      <c r="H325" s="32"/>
      <c r="I325" s="32"/>
      <c r="J325" s="32"/>
      <c r="K325" s="32"/>
    </row>
    <row r="326" spans="1:11" ht="11.25" x14ac:dyDescent="0.25">
      <c r="A326" s="264"/>
      <c r="B326" s="161"/>
      <c r="C326" s="141"/>
      <c r="D326" s="142"/>
      <c r="E326" s="32"/>
      <c r="F326" s="32"/>
      <c r="G326" s="32"/>
      <c r="H326" s="32"/>
      <c r="I326" s="32"/>
      <c r="J326" s="32"/>
      <c r="K326" s="32"/>
    </row>
    <row r="327" spans="1:11" ht="11.25" x14ac:dyDescent="0.25">
      <c r="A327" s="264"/>
      <c r="B327" s="161"/>
      <c r="C327" s="141"/>
      <c r="D327" s="142"/>
      <c r="E327" s="32"/>
      <c r="F327" s="32"/>
      <c r="G327" s="32"/>
      <c r="H327" s="32"/>
      <c r="I327" s="32"/>
      <c r="J327" s="32"/>
      <c r="K327" s="32"/>
    </row>
    <row r="328" spans="1:11" ht="11.25" x14ac:dyDescent="0.25">
      <c r="A328" s="264"/>
      <c r="B328" s="161"/>
      <c r="C328" s="141"/>
      <c r="D328" s="142"/>
      <c r="E328" s="32"/>
      <c r="F328" s="32"/>
      <c r="G328" s="32"/>
      <c r="H328" s="32"/>
      <c r="I328" s="32"/>
      <c r="J328" s="32"/>
      <c r="K328" s="32"/>
    </row>
    <row r="329" spans="1:11" ht="11.25" x14ac:dyDescent="0.25">
      <c r="A329" s="264"/>
      <c r="B329" s="161"/>
      <c r="C329" s="141"/>
      <c r="D329" s="142"/>
      <c r="E329" s="32"/>
      <c r="F329" s="32"/>
      <c r="G329" s="32"/>
      <c r="H329" s="32"/>
      <c r="I329" s="32"/>
      <c r="J329" s="32"/>
      <c r="K329" s="32"/>
    </row>
    <row r="330" spans="1:11" ht="11.25" x14ac:dyDescent="0.25">
      <c r="A330" s="264"/>
      <c r="B330" s="161"/>
      <c r="C330" s="141"/>
      <c r="D330" s="142"/>
      <c r="E330" s="32"/>
      <c r="F330" s="32"/>
      <c r="G330" s="32"/>
      <c r="H330" s="32"/>
      <c r="I330" s="32"/>
      <c r="J330" s="32"/>
      <c r="K330" s="32"/>
    </row>
    <row r="331" spans="1:11" ht="11.25" x14ac:dyDescent="0.25">
      <c r="A331" s="264"/>
      <c r="B331" s="161"/>
      <c r="C331" s="141"/>
      <c r="D331" s="142"/>
      <c r="E331" s="32"/>
      <c r="F331" s="32"/>
      <c r="G331" s="32"/>
      <c r="H331" s="32"/>
      <c r="I331" s="32"/>
      <c r="J331" s="32"/>
      <c r="K331" s="32"/>
    </row>
    <row r="332" spans="1:11" ht="11.25" x14ac:dyDescent="0.25">
      <c r="A332" s="264"/>
      <c r="B332" s="161"/>
      <c r="C332" s="141"/>
      <c r="D332" s="142"/>
      <c r="E332" s="32"/>
      <c r="F332" s="32"/>
      <c r="G332" s="32"/>
      <c r="H332" s="32"/>
      <c r="I332" s="32"/>
      <c r="J332" s="32"/>
      <c r="K332" s="32"/>
    </row>
    <row r="333" spans="1:11" ht="11.25" x14ac:dyDescent="0.25">
      <c r="A333" s="264"/>
      <c r="B333" s="161"/>
      <c r="C333" s="141"/>
      <c r="D333" s="142"/>
      <c r="E333" s="32"/>
      <c r="F333" s="32"/>
      <c r="G333" s="32"/>
      <c r="H333" s="32"/>
      <c r="I333" s="32"/>
      <c r="J333" s="32"/>
      <c r="K333" s="32"/>
    </row>
    <row r="334" spans="1:11" ht="11.25" x14ac:dyDescent="0.25">
      <c r="A334" s="264"/>
      <c r="B334" s="161"/>
      <c r="C334" s="141"/>
      <c r="D334" s="142"/>
      <c r="E334" s="32"/>
      <c r="F334" s="32"/>
      <c r="G334" s="32"/>
      <c r="H334" s="32"/>
      <c r="I334" s="32"/>
      <c r="J334" s="32"/>
      <c r="K334" s="32"/>
    </row>
    <row r="335" spans="1:11" ht="11.25" x14ac:dyDescent="0.25">
      <c r="A335" s="264"/>
      <c r="B335" s="161"/>
      <c r="C335" s="141"/>
      <c r="D335" s="142"/>
      <c r="E335" s="32"/>
      <c r="F335" s="32"/>
      <c r="G335" s="32"/>
      <c r="H335" s="32"/>
      <c r="I335" s="32"/>
      <c r="J335" s="32"/>
      <c r="K335" s="32"/>
    </row>
    <row r="336" spans="1:11" ht="11.25" x14ac:dyDescent="0.25">
      <c r="A336" s="264"/>
      <c r="B336" s="161"/>
      <c r="C336" s="141"/>
      <c r="D336" s="142"/>
      <c r="E336" s="32"/>
      <c r="F336" s="32"/>
      <c r="G336" s="32"/>
      <c r="H336" s="32"/>
      <c r="I336" s="32"/>
      <c r="J336" s="32"/>
      <c r="K336" s="32"/>
    </row>
    <row r="337" spans="1:11" ht="11.25" x14ac:dyDescent="0.25">
      <c r="A337" s="264"/>
      <c r="B337" s="161"/>
      <c r="C337" s="141"/>
      <c r="D337" s="142"/>
      <c r="E337" s="32"/>
      <c r="F337" s="32"/>
      <c r="G337" s="32"/>
      <c r="H337" s="32"/>
      <c r="I337" s="32"/>
      <c r="J337" s="32"/>
      <c r="K337" s="32"/>
    </row>
    <row r="338" spans="1:11" ht="11.25" x14ac:dyDescent="0.25">
      <c r="A338" s="264"/>
      <c r="B338" s="161"/>
      <c r="C338" s="141"/>
      <c r="D338" s="142"/>
      <c r="E338" s="32"/>
      <c r="F338" s="32"/>
      <c r="G338" s="32"/>
      <c r="H338" s="32"/>
      <c r="I338" s="32"/>
      <c r="J338" s="32"/>
      <c r="K338" s="32"/>
    </row>
    <row r="339" spans="1:11" ht="11.25" x14ac:dyDescent="0.25">
      <c r="A339" s="264"/>
      <c r="B339" s="161"/>
      <c r="C339" s="141"/>
      <c r="D339" s="142"/>
      <c r="E339" s="32"/>
      <c r="F339" s="32"/>
      <c r="G339" s="32"/>
      <c r="H339" s="32"/>
      <c r="I339" s="32"/>
      <c r="J339" s="32"/>
      <c r="K339" s="32"/>
    </row>
    <row r="340" spans="1:11" ht="11.25" x14ac:dyDescent="0.25">
      <c r="A340" s="264"/>
      <c r="B340" s="161"/>
      <c r="C340" s="141"/>
      <c r="D340" s="142"/>
      <c r="E340" s="32"/>
      <c r="F340" s="32"/>
      <c r="G340" s="32"/>
      <c r="H340" s="32"/>
      <c r="I340" s="32"/>
      <c r="J340" s="32"/>
      <c r="K340" s="32"/>
    </row>
    <row r="341" spans="1:11" ht="11.25" x14ac:dyDescent="0.25">
      <c r="A341" s="264"/>
      <c r="B341" s="161"/>
      <c r="C341" s="141"/>
      <c r="D341" s="142"/>
      <c r="E341" s="32"/>
      <c r="F341" s="32"/>
      <c r="G341" s="32"/>
      <c r="H341" s="32"/>
      <c r="I341" s="32"/>
      <c r="J341" s="32"/>
      <c r="K341" s="32"/>
    </row>
    <row r="342" spans="1:11" ht="11.25" x14ac:dyDescent="0.25">
      <c r="A342" s="264"/>
      <c r="B342" s="161"/>
      <c r="C342" s="141"/>
      <c r="D342" s="142"/>
      <c r="E342" s="32"/>
      <c r="F342" s="32"/>
      <c r="G342" s="32"/>
      <c r="H342" s="32"/>
      <c r="I342" s="32"/>
      <c r="J342" s="32"/>
      <c r="K342" s="32"/>
    </row>
    <row r="343" spans="1:11" ht="11.25" x14ac:dyDescent="0.25">
      <c r="A343" s="264"/>
      <c r="B343" s="161"/>
      <c r="C343" s="141"/>
      <c r="D343" s="142"/>
      <c r="E343" s="32"/>
      <c r="F343" s="32"/>
      <c r="G343" s="32"/>
      <c r="H343" s="32"/>
      <c r="I343" s="32"/>
      <c r="J343" s="32"/>
      <c r="K343" s="32"/>
    </row>
    <row r="344" spans="1:11" ht="11.25" x14ac:dyDescent="0.25">
      <c r="A344" s="264"/>
      <c r="B344" s="161"/>
      <c r="C344" s="141"/>
      <c r="D344" s="142"/>
      <c r="E344" s="32"/>
      <c r="F344" s="32"/>
      <c r="G344" s="32"/>
      <c r="H344" s="32"/>
      <c r="I344" s="32"/>
      <c r="J344" s="32"/>
      <c r="K344" s="32"/>
    </row>
    <row r="345" spans="1:11" ht="11.25" x14ac:dyDescent="0.25">
      <c r="A345" s="264"/>
      <c r="B345" s="161"/>
      <c r="C345" s="141"/>
      <c r="D345" s="142"/>
      <c r="E345" s="32"/>
      <c r="F345" s="32"/>
      <c r="G345" s="32"/>
      <c r="H345" s="32"/>
      <c r="I345" s="32"/>
      <c r="J345" s="32"/>
      <c r="K345" s="32"/>
    </row>
    <row r="346" spans="1:11" ht="11.25" x14ac:dyDescent="0.25">
      <c r="A346" s="264"/>
      <c r="B346" s="161"/>
      <c r="C346" s="141"/>
      <c r="D346" s="142"/>
      <c r="E346" s="32"/>
      <c r="F346" s="32"/>
      <c r="G346" s="32"/>
      <c r="H346" s="32"/>
      <c r="I346" s="32"/>
      <c r="J346" s="32"/>
      <c r="K346" s="32"/>
    </row>
    <row r="347" spans="1:11" ht="11.25" x14ac:dyDescent="0.25">
      <c r="A347" s="264"/>
      <c r="B347" s="161"/>
      <c r="C347" s="141"/>
      <c r="D347" s="142"/>
      <c r="E347" s="32"/>
      <c r="F347" s="32"/>
      <c r="G347" s="32"/>
      <c r="H347" s="32"/>
      <c r="I347" s="32"/>
      <c r="J347" s="32"/>
      <c r="K347" s="32"/>
    </row>
    <row r="348" spans="1:11" ht="11.25" x14ac:dyDescent="0.25">
      <c r="A348" s="264"/>
      <c r="B348" s="161"/>
      <c r="C348" s="141"/>
      <c r="D348" s="142"/>
      <c r="E348" s="32"/>
      <c r="F348" s="32"/>
      <c r="G348" s="32"/>
      <c r="H348" s="32"/>
      <c r="I348" s="32"/>
      <c r="J348" s="32"/>
      <c r="K348" s="32"/>
    </row>
    <row r="349" spans="1:11" ht="11.25" x14ac:dyDescent="0.25">
      <c r="A349" s="264"/>
      <c r="B349" s="161"/>
      <c r="C349" s="141"/>
      <c r="D349" s="142"/>
      <c r="E349" s="32"/>
      <c r="F349" s="32"/>
      <c r="G349" s="32"/>
      <c r="H349" s="32"/>
      <c r="I349" s="32"/>
      <c r="J349" s="32"/>
      <c r="K349" s="32"/>
    </row>
    <row r="350" spans="1:11" ht="11.25" x14ac:dyDescent="0.25">
      <c r="A350" s="264"/>
      <c r="B350" s="161"/>
      <c r="C350" s="141"/>
      <c r="D350" s="142"/>
      <c r="E350" s="32"/>
      <c r="F350" s="32"/>
      <c r="G350" s="32"/>
      <c r="H350" s="32"/>
      <c r="I350" s="32"/>
      <c r="J350" s="32"/>
      <c r="K350" s="32"/>
    </row>
    <row r="351" spans="1:11" ht="11.25" x14ac:dyDescent="0.25">
      <c r="A351" s="264"/>
      <c r="B351" s="161"/>
      <c r="C351" s="141"/>
      <c r="D351" s="142"/>
      <c r="E351" s="32"/>
      <c r="F351" s="32"/>
      <c r="G351" s="32"/>
      <c r="H351" s="32"/>
      <c r="I351" s="32"/>
      <c r="J351" s="32"/>
      <c r="K351" s="32"/>
    </row>
    <row r="352" spans="1:11" ht="11.25" x14ac:dyDescent="0.25">
      <c r="A352" s="264"/>
      <c r="B352" s="161"/>
      <c r="C352" s="141"/>
      <c r="D352" s="142"/>
      <c r="E352" s="32"/>
      <c r="F352" s="32"/>
      <c r="G352" s="32"/>
      <c r="H352" s="32"/>
      <c r="I352" s="32"/>
      <c r="J352" s="32"/>
      <c r="K352" s="32"/>
    </row>
    <row r="353" spans="1:11" ht="11.25" x14ac:dyDescent="0.25">
      <c r="A353" s="264"/>
      <c r="B353" s="161"/>
      <c r="C353" s="141"/>
      <c r="D353" s="142"/>
      <c r="E353" s="32"/>
      <c r="F353" s="32"/>
      <c r="G353" s="32"/>
      <c r="H353" s="32"/>
      <c r="I353" s="32"/>
      <c r="J353" s="32"/>
      <c r="K353" s="32"/>
    </row>
    <row r="354" spans="1:11" ht="11.25" x14ac:dyDescent="0.25">
      <c r="A354" s="264"/>
      <c r="B354" s="161"/>
      <c r="C354" s="141"/>
      <c r="D354" s="142"/>
      <c r="E354" s="32"/>
      <c r="F354" s="32"/>
      <c r="G354" s="32"/>
      <c r="H354" s="32"/>
      <c r="I354" s="32"/>
      <c r="J354" s="32"/>
      <c r="K354" s="32"/>
    </row>
    <row r="355" spans="1:11" ht="11.25" x14ac:dyDescent="0.25">
      <c r="A355" s="264"/>
      <c r="B355" s="161"/>
      <c r="C355" s="141"/>
      <c r="D355" s="142"/>
      <c r="E355" s="32"/>
      <c r="F355" s="32"/>
      <c r="G355" s="32"/>
      <c r="H355" s="32"/>
      <c r="I355" s="32"/>
      <c r="J355" s="32"/>
      <c r="K355" s="32"/>
    </row>
    <row r="356" spans="1:11" ht="11.25" x14ac:dyDescent="0.25">
      <c r="A356" s="264"/>
      <c r="B356" s="161"/>
      <c r="C356" s="141"/>
      <c r="D356" s="142"/>
      <c r="E356" s="32"/>
      <c r="F356" s="32"/>
      <c r="G356" s="32"/>
      <c r="H356" s="32"/>
      <c r="I356" s="32"/>
      <c r="J356" s="32"/>
      <c r="K356" s="32"/>
    </row>
    <row r="357" spans="1:11" ht="11.25" x14ac:dyDescent="0.25">
      <c r="A357" s="264"/>
      <c r="B357" s="161"/>
      <c r="C357" s="141"/>
      <c r="D357" s="142"/>
      <c r="E357" s="32"/>
      <c r="F357" s="32"/>
      <c r="G357" s="32"/>
      <c r="H357" s="32"/>
      <c r="I357" s="32"/>
      <c r="J357" s="32"/>
      <c r="K357" s="32"/>
    </row>
    <row r="358" spans="1:11" ht="11.25" x14ac:dyDescent="0.25">
      <c r="A358" s="264"/>
      <c r="B358" s="161"/>
      <c r="C358" s="141"/>
      <c r="D358" s="142"/>
      <c r="E358" s="32"/>
      <c r="F358" s="32"/>
      <c r="G358" s="32"/>
      <c r="H358" s="32"/>
      <c r="I358" s="32"/>
      <c r="J358" s="32"/>
      <c r="K358" s="32"/>
    </row>
    <row r="359" spans="1:11" ht="11.25" x14ac:dyDescent="0.25">
      <c r="A359" s="264"/>
      <c r="B359" s="161"/>
      <c r="C359" s="141"/>
      <c r="D359" s="142"/>
      <c r="E359" s="32"/>
      <c r="F359" s="32"/>
      <c r="G359" s="32"/>
      <c r="H359" s="32"/>
      <c r="I359" s="32"/>
      <c r="J359" s="32"/>
      <c r="K359" s="32"/>
    </row>
    <row r="360" spans="1:11" ht="11.25" x14ac:dyDescent="0.25">
      <c r="A360" s="264"/>
      <c r="B360" s="161"/>
      <c r="C360" s="141"/>
      <c r="D360" s="142"/>
      <c r="E360" s="32"/>
      <c r="F360" s="32"/>
      <c r="G360" s="32"/>
      <c r="H360" s="32"/>
      <c r="I360" s="32"/>
      <c r="J360" s="32"/>
      <c r="K360" s="32"/>
    </row>
    <row r="361" spans="1:11" ht="11.25" x14ac:dyDescent="0.25">
      <c r="A361" s="264"/>
      <c r="B361" s="161"/>
      <c r="C361" s="141"/>
      <c r="D361" s="142"/>
      <c r="E361" s="32"/>
      <c r="F361" s="32"/>
      <c r="G361" s="32"/>
      <c r="H361" s="32"/>
      <c r="I361" s="32"/>
      <c r="J361" s="32"/>
      <c r="K361" s="32"/>
    </row>
    <row r="362" spans="1:11" ht="11.25" x14ac:dyDescent="0.25">
      <c r="A362" s="264"/>
      <c r="B362" s="161"/>
      <c r="C362" s="141"/>
      <c r="D362" s="142"/>
      <c r="E362" s="32"/>
      <c r="F362" s="32"/>
      <c r="G362" s="32"/>
      <c r="H362" s="32"/>
      <c r="I362" s="32"/>
      <c r="J362" s="32"/>
      <c r="K362" s="32"/>
    </row>
    <row r="363" spans="1:11" ht="11.25" x14ac:dyDescent="0.25">
      <c r="A363" s="264"/>
      <c r="B363" s="161"/>
      <c r="C363" s="141"/>
      <c r="D363" s="142"/>
      <c r="E363" s="32"/>
      <c r="F363" s="32"/>
      <c r="G363" s="32"/>
      <c r="H363" s="32"/>
      <c r="I363" s="32"/>
      <c r="J363" s="32"/>
      <c r="K363" s="32"/>
    </row>
    <row r="364" spans="1:11" ht="11.25" x14ac:dyDescent="0.25">
      <c r="A364" s="264"/>
      <c r="B364" s="161"/>
      <c r="C364" s="141"/>
      <c r="D364" s="142"/>
      <c r="E364" s="32"/>
      <c r="F364" s="32"/>
      <c r="G364" s="32"/>
      <c r="H364" s="32"/>
      <c r="I364" s="32"/>
      <c r="J364" s="32"/>
      <c r="K364" s="32"/>
    </row>
    <row r="365" spans="1:11" ht="11.25" x14ac:dyDescent="0.25">
      <c r="A365" s="264"/>
      <c r="B365" s="161"/>
      <c r="C365" s="141"/>
      <c r="D365" s="142"/>
      <c r="E365" s="32"/>
      <c r="F365" s="32"/>
      <c r="G365" s="32"/>
      <c r="H365" s="32"/>
      <c r="I365" s="32"/>
      <c r="J365" s="32"/>
      <c r="K365" s="32"/>
    </row>
    <row r="366" spans="1:11" ht="11.25" x14ac:dyDescent="0.25">
      <c r="A366" s="264"/>
      <c r="B366" s="161"/>
      <c r="C366" s="141"/>
      <c r="D366" s="142"/>
      <c r="E366" s="32"/>
      <c r="F366" s="32"/>
      <c r="G366" s="32"/>
      <c r="H366" s="32"/>
      <c r="I366" s="32"/>
      <c r="J366" s="32"/>
      <c r="K366" s="32"/>
    </row>
    <row r="367" spans="1:11" ht="11.25" x14ac:dyDescent="0.25">
      <c r="A367" s="264"/>
      <c r="B367" s="161"/>
      <c r="C367" s="141"/>
      <c r="D367" s="142"/>
      <c r="E367" s="32"/>
      <c r="F367" s="32"/>
      <c r="G367" s="32"/>
      <c r="H367" s="32"/>
      <c r="I367" s="32"/>
      <c r="J367" s="32"/>
      <c r="K367" s="32"/>
    </row>
    <row r="368" spans="1:11" ht="11.25" x14ac:dyDescent="0.25">
      <c r="A368" s="264"/>
      <c r="B368" s="161"/>
      <c r="C368" s="141"/>
      <c r="D368" s="142"/>
      <c r="E368" s="32"/>
      <c r="F368" s="32"/>
      <c r="G368" s="32"/>
      <c r="H368" s="32"/>
      <c r="I368" s="32"/>
      <c r="J368" s="32"/>
      <c r="K368" s="32"/>
    </row>
    <row r="369" spans="1:11" ht="11.25" x14ac:dyDescent="0.25">
      <c r="A369" s="264"/>
      <c r="B369" s="161"/>
      <c r="C369" s="141"/>
      <c r="D369" s="142"/>
      <c r="E369" s="32"/>
      <c r="F369" s="32"/>
      <c r="G369" s="32"/>
      <c r="H369" s="32"/>
      <c r="I369" s="32"/>
      <c r="J369" s="32"/>
      <c r="K369" s="32"/>
    </row>
    <row r="370" spans="1:11" ht="11.25" x14ac:dyDescent="0.25">
      <c r="A370" s="264"/>
      <c r="B370" s="161"/>
      <c r="C370" s="141"/>
      <c r="D370" s="142"/>
      <c r="E370" s="32"/>
      <c r="F370" s="32"/>
      <c r="G370" s="32"/>
      <c r="H370" s="32"/>
      <c r="I370" s="32"/>
      <c r="J370" s="32"/>
      <c r="K370" s="32"/>
    </row>
    <row r="371" spans="1:11" ht="11.25" x14ac:dyDescent="0.25">
      <c r="A371" s="264"/>
      <c r="B371" s="161"/>
      <c r="C371" s="141"/>
      <c r="D371" s="142"/>
      <c r="E371" s="32"/>
      <c r="F371" s="32"/>
      <c r="G371" s="32"/>
      <c r="H371" s="32"/>
      <c r="I371" s="32"/>
      <c r="J371" s="32"/>
      <c r="K371" s="32"/>
    </row>
    <row r="372" spans="1:11" ht="11.25" x14ac:dyDescent="0.25">
      <c r="A372" s="264"/>
      <c r="B372" s="161"/>
      <c r="C372" s="141"/>
      <c r="D372" s="142"/>
      <c r="E372" s="32"/>
      <c r="F372" s="32"/>
      <c r="G372" s="32"/>
      <c r="H372" s="32"/>
      <c r="I372" s="32"/>
      <c r="J372" s="32"/>
      <c r="K372" s="32"/>
    </row>
    <row r="373" spans="1:11" ht="11.25" x14ac:dyDescent="0.25">
      <c r="A373" s="264"/>
      <c r="B373" s="161"/>
      <c r="C373" s="141"/>
      <c r="D373" s="142"/>
      <c r="E373" s="32"/>
      <c r="F373" s="32"/>
      <c r="G373" s="32"/>
      <c r="H373" s="32"/>
      <c r="I373" s="32"/>
      <c r="J373" s="32"/>
      <c r="K373" s="32"/>
    </row>
    <row r="374" spans="1:11" ht="11.25" x14ac:dyDescent="0.25">
      <c r="A374" s="264"/>
      <c r="B374" s="161"/>
      <c r="C374" s="141"/>
      <c r="D374" s="142"/>
      <c r="E374" s="32"/>
      <c r="F374" s="32"/>
      <c r="G374" s="32"/>
      <c r="H374" s="32"/>
      <c r="I374" s="32"/>
      <c r="J374" s="32"/>
      <c r="K374" s="32"/>
    </row>
    <row r="375" spans="1:11" ht="11.25" x14ac:dyDescent="0.25">
      <c r="A375" s="264"/>
      <c r="B375" s="161"/>
      <c r="C375" s="141"/>
      <c r="D375" s="142"/>
      <c r="E375" s="32"/>
      <c r="F375" s="32"/>
      <c r="G375" s="32"/>
      <c r="H375" s="32"/>
      <c r="I375" s="32"/>
      <c r="J375" s="32"/>
      <c r="K375" s="32"/>
    </row>
    <row r="376" spans="1:11" ht="11.25" x14ac:dyDescent="0.25">
      <c r="A376" s="264"/>
      <c r="B376" s="161"/>
      <c r="C376" s="141"/>
      <c r="D376" s="142"/>
      <c r="E376" s="32"/>
      <c r="F376" s="32"/>
      <c r="G376" s="32"/>
      <c r="H376" s="32"/>
      <c r="I376" s="32"/>
      <c r="J376" s="32"/>
      <c r="K376" s="32"/>
    </row>
    <row r="377" spans="1:11" ht="11.25" x14ac:dyDescent="0.25">
      <c r="A377" s="264"/>
      <c r="B377" s="161"/>
      <c r="C377" s="141"/>
      <c r="D377" s="142"/>
      <c r="E377" s="32"/>
      <c r="F377" s="32"/>
      <c r="G377" s="32"/>
      <c r="H377" s="32"/>
      <c r="I377" s="32"/>
      <c r="J377" s="32"/>
      <c r="K377" s="32"/>
    </row>
    <row r="378" spans="1:11" ht="11.25" x14ac:dyDescent="0.25">
      <c r="A378" s="264"/>
      <c r="B378" s="161"/>
      <c r="C378" s="141"/>
      <c r="D378" s="142"/>
      <c r="E378" s="32"/>
      <c r="F378" s="32"/>
      <c r="G378" s="32"/>
      <c r="H378" s="32"/>
      <c r="I378" s="32"/>
      <c r="J378" s="32"/>
      <c r="K378" s="32"/>
    </row>
    <row r="379" spans="1:11" ht="11.25" x14ac:dyDescent="0.25">
      <c r="A379" s="264"/>
      <c r="B379" s="161"/>
      <c r="C379" s="141"/>
      <c r="D379" s="142"/>
      <c r="E379" s="32"/>
      <c r="F379" s="32"/>
      <c r="G379" s="32"/>
      <c r="H379" s="32"/>
      <c r="I379" s="32"/>
      <c r="J379" s="32"/>
      <c r="K379" s="32"/>
    </row>
    <row r="380" spans="1:11" ht="11.25" x14ac:dyDescent="0.25">
      <c r="A380" s="264"/>
      <c r="B380" s="161"/>
      <c r="C380" s="141"/>
      <c r="D380" s="142"/>
      <c r="E380" s="32"/>
      <c r="F380" s="32"/>
      <c r="G380" s="32"/>
      <c r="H380" s="32"/>
      <c r="I380" s="32"/>
      <c r="J380" s="32"/>
      <c r="K380" s="32"/>
    </row>
    <row r="381" spans="1:11" ht="11.25" x14ac:dyDescent="0.25">
      <c r="A381" s="264"/>
      <c r="B381" s="161"/>
      <c r="C381" s="141"/>
      <c r="D381" s="142"/>
      <c r="E381" s="32"/>
      <c r="F381" s="32"/>
      <c r="G381" s="32"/>
      <c r="H381" s="32"/>
      <c r="I381" s="32"/>
      <c r="J381" s="32"/>
      <c r="K381" s="32"/>
    </row>
    <row r="382" spans="1:11" ht="11.25" x14ac:dyDescent="0.25">
      <c r="A382" s="264"/>
      <c r="B382" s="161"/>
      <c r="C382" s="141"/>
      <c r="D382" s="142"/>
      <c r="E382" s="32"/>
      <c r="F382" s="32"/>
      <c r="G382" s="32"/>
      <c r="H382" s="32"/>
      <c r="I382" s="32"/>
      <c r="J382" s="32"/>
      <c r="K382" s="32"/>
    </row>
    <row r="383" spans="1:11" ht="11.25" x14ac:dyDescent="0.25">
      <c r="A383" s="264"/>
      <c r="B383" s="161"/>
      <c r="C383" s="141"/>
      <c r="D383" s="142"/>
      <c r="E383" s="32"/>
      <c r="F383" s="32"/>
      <c r="G383" s="32"/>
      <c r="H383" s="32"/>
      <c r="I383" s="32"/>
      <c r="J383" s="32"/>
      <c r="K383" s="32"/>
    </row>
    <row r="384" spans="1:11" ht="11.25" x14ac:dyDescent="0.25">
      <c r="A384" s="264"/>
      <c r="B384" s="161"/>
      <c r="C384" s="141"/>
      <c r="D384" s="142"/>
      <c r="E384" s="32"/>
      <c r="F384" s="32"/>
      <c r="G384" s="32"/>
      <c r="H384" s="32"/>
      <c r="I384" s="32"/>
      <c r="J384" s="32"/>
      <c r="K384" s="32"/>
    </row>
    <row r="385" spans="1:11" ht="11.25" x14ac:dyDescent="0.25">
      <c r="A385" s="264"/>
      <c r="B385" s="161"/>
      <c r="C385" s="141"/>
      <c r="D385" s="142"/>
      <c r="E385" s="32"/>
      <c r="F385" s="32"/>
      <c r="G385" s="32"/>
      <c r="H385" s="32"/>
      <c r="I385" s="32"/>
      <c r="J385" s="32"/>
      <c r="K385" s="32"/>
    </row>
    <row r="386" spans="1:11" ht="11.25" x14ac:dyDescent="0.25">
      <c r="A386" s="264"/>
      <c r="B386" s="161"/>
      <c r="C386" s="141"/>
      <c r="D386" s="142"/>
      <c r="E386" s="32"/>
      <c r="F386" s="32"/>
      <c r="G386" s="32"/>
      <c r="H386" s="32"/>
      <c r="I386" s="32"/>
      <c r="J386" s="32"/>
      <c r="K386" s="32"/>
    </row>
    <row r="387" spans="1:11" ht="11.25" x14ac:dyDescent="0.25">
      <c r="A387" s="264"/>
      <c r="B387" s="161"/>
      <c r="C387" s="141"/>
      <c r="D387" s="142"/>
      <c r="E387" s="32"/>
      <c r="F387" s="32"/>
      <c r="G387" s="32"/>
      <c r="H387" s="32"/>
      <c r="I387" s="32"/>
      <c r="J387" s="32"/>
      <c r="K387" s="32"/>
    </row>
    <row r="388" spans="1:11" ht="11.25" x14ac:dyDescent="0.25">
      <c r="A388" s="264"/>
      <c r="B388" s="161"/>
      <c r="C388" s="141"/>
      <c r="D388" s="142"/>
      <c r="E388" s="32"/>
      <c r="F388" s="32"/>
      <c r="G388" s="32"/>
      <c r="H388" s="32"/>
      <c r="I388" s="32"/>
      <c r="J388" s="32"/>
      <c r="K388" s="32"/>
    </row>
    <row r="389" spans="1:11" ht="11.25" x14ac:dyDescent="0.25">
      <c r="A389" s="264"/>
      <c r="B389" s="161"/>
      <c r="C389" s="141"/>
      <c r="D389" s="142"/>
      <c r="E389" s="32"/>
      <c r="F389" s="32"/>
      <c r="G389" s="32"/>
      <c r="H389" s="32"/>
      <c r="I389" s="32"/>
      <c r="J389" s="32"/>
      <c r="K389" s="32"/>
    </row>
    <row r="390" spans="1:11" ht="11.25" x14ac:dyDescent="0.25">
      <c r="A390" s="264"/>
      <c r="B390" s="161"/>
      <c r="C390" s="141"/>
      <c r="D390" s="142"/>
      <c r="E390" s="32"/>
      <c r="F390" s="32"/>
      <c r="G390" s="32"/>
      <c r="H390" s="32"/>
      <c r="I390" s="32"/>
      <c r="J390" s="32"/>
      <c r="K390" s="32"/>
    </row>
    <row r="391" spans="1:11" ht="11.25" x14ac:dyDescent="0.25">
      <c r="A391" s="264"/>
      <c r="B391" s="161"/>
      <c r="C391" s="141"/>
      <c r="D391" s="142"/>
      <c r="E391" s="32"/>
      <c r="F391" s="32"/>
      <c r="G391" s="32"/>
      <c r="H391" s="32"/>
      <c r="I391" s="32"/>
      <c r="J391" s="32"/>
      <c r="K391" s="32"/>
    </row>
    <row r="392" spans="1:11" ht="11.25" x14ac:dyDescent="0.25">
      <c r="A392" s="264"/>
      <c r="B392" s="161"/>
      <c r="C392" s="141"/>
      <c r="D392" s="142"/>
      <c r="E392" s="32"/>
      <c r="F392" s="32"/>
      <c r="G392" s="32"/>
      <c r="H392" s="32"/>
      <c r="I392" s="32"/>
      <c r="J392" s="32"/>
      <c r="K392" s="32"/>
    </row>
    <row r="393" spans="1:11" ht="11.25" x14ac:dyDescent="0.25">
      <c r="A393" s="264"/>
      <c r="B393" s="161"/>
      <c r="C393" s="141"/>
      <c r="D393" s="142"/>
      <c r="E393" s="32"/>
      <c r="F393" s="32"/>
      <c r="G393" s="32"/>
      <c r="H393" s="32"/>
      <c r="I393" s="32"/>
      <c r="J393" s="32"/>
      <c r="K393" s="32"/>
    </row>
    <row r="394" spans="1:11" ht="11.25" x14ac:dyDescent="0.25">
      <c r="A394" s="264"/>
      <c r="B394" s="161"/>
      <c r="C394" s="141"/>
      <c r="D394" s="142"/>
      <c r="E394" s="32"/>
      <c r="F394" s="32"/>
      <c r="G394" s="32"/>
      <c r="H394" s="32"/>
      <c r="I394" s="32"/>
      <c r="J394" s="32"/>
      <c r="K394" s="32"/>
    </row>
    <row r="395" spans="1:11" ht="11.25" x14ac:dyDescent="0.25">
      <c r="A395" s="264"/>
      <c r="B395" s="161"/>
      <c r="C395" s="141"/>
      <c r="D395" s="142"/>
      <c r="E395" s="32"/>
      <c r="F395" s="32"/>
      <c r="G395" s="32"/>
      <c r="H395" s="32"/>
      <c r="I395" s="32"/>
      <c r="J395" s="32"/>
      <c r="K395" s="32"/>
    </row>
    <row r="396" spans="1:11" ht="11.25" x14ac:dyDescent="0.25">
      <c r="A396" s="264"/>
      <c r="B396" s="161"/>
      <c r="C396" s="141"/>
      <c r="D396" s="142"/>
      <c r="E396" s="32"/>
      <c r="F396" s="32"/>
      <c r="G396" s="32"/>
      <c r="H396" s="32"/>
      <c r="I396" s="32"/>
      <c r="J396" s="32"/>
      <c r="K396" s="32"/>
    </row>
    <row r="397" spans="1:11" ht="11.25" x14ac:dyDescent="0.25">
      <c r="A397" s="264"/>
      <c r="B397" s="161"/>
      <c r="C397" s="141"/>
      <c r="D397" s="142"/>
      <c r="E397" s="32"/>
      <c r="F397" s="32"/>
      <c r="G397" s="32"/>
      <c r="H397" s="32"/>
      <c r="I397" s="32"/>
      <c r="J397" s="32"/>
      <c r="K397" s="32"/>
    </row>
    <row r="398" spans="1:11" ht="11.25" x14ac:dyDescent="0.25">
      <c r="A398" s="264"/>
      <c r="B398" s="161"/>
      <c r="C398" s="141"/>
      <c r="D398" s="142"/>
      <c r="E398" s="32"/>
      <c r="F398" s="32"/>
      <c r="G398" s="32"/>
      <c r="H398" s="32"/>
      <c r="I398" s="32"/>
      <c r="J398" s="32"/>
      <c r="K398" s="32"/>
    </row>
    <row r="399" spans="1:11" ht="11.25" x14ac:dyDescent="0.25">
      <c r="A399" s="264"/>
      <c r="B399" s="161"/>
      <c r="C399" s="141"/>
      <c r="D399" s="142"/>
      <c r="E399" s="32"/>
      <c r="F399" s="32"/>
      <c r="G399" s="32"/>
      <c r="H399" s="32"/>
      <c r="I399" s="32"/>
      <c r="J399" s="32"/>
      <c r="K399" s="32"/>
    </row>
    <row r="400" spans="1:11" ht="11.25" x14ac:dyDescent="0.25">
      <c r="A400" s="264"/>
      <c r="B400" s="161"/>
      <c r="C400" s="141"/>
      <c r="D400" s="142"/>
      <c r="E400" s="32"/>
      <c r="F400" s="32"/>
      <c r="G400" s="32"/>
      <c r="H400" s="32"/>
      <c r="I400" s="32"/>
      <c r="J400" s="32"/>
      <c r="K400" s="32"/>
    </row>
    <row r="401" spans="1:11" ht="11.25" x14ac:dyDescent="0.25">
      <c r="A401" s="264"/>
      <c r="B401" s="161"/>
      <c r="C401" s="141"/>
      <c r="D401" s="142"/>
      <c r="E401" s="32"/>
      <c r="F401" s="32"/>
      <c r="G401" s="32"/>
      <c r="H401" s="32"/>
      <c r="I401" s="32"/>
      <c r="J401" s="32"/>
      <c r="K401" s="32"/>
    </row>
    <row r="402" spans="1:11" ht="11.25" x14ac:dyDescent="0.25">
      <c r="A402" s="264"/>
      <c r="B402" s="161"/>
      <c r="C402" s="141"/>
      <c r="D402" s="142"/>
      <c r="E402" s="32"/>
      <c r="F402" s="32"/>
      <c r="G402" s="32"/>
      <c r="H402" s="32"/>
      <c r="I402" s="32"/>
      <c r="J402" s="32"/>
      <c r="K402" s="32"/>
    </row>
    <row r="403" spans="1:11" ht="11.25" x14ac:dyDescent="0.25">
      <c r="A403" s="264"/>
      <c r="B403" s="161"/>
      <c r="C403" s="141"/>
      <c r="D403" s="142"/>
      <c r="E403" s="32"/>
      <c r="F403" s="32"/>
      <c r="G403" s="32"/>
      <c r="H403" s="32"/>
      <c r="I403" s="32"/>
      <c r="J403" s="32"/>
      <c r="K403" s="32"/>
    </row>
    <row r="404" spans="1:11" ht="11.25" x14ac:dyDescent="0.25">
      <c r="A404" s="264"/>
      <c r="B404" s="161"/>
      <c r="C404" s="141"/>
      <c r="D404" s="142"/>
      <c r="E404" s="32"/>
      <c r="F404" s="32"/>
      <c r="G404" s="32"/>
      <c r="H404" s="32"/>
      <c r="I404" s="32"/>
      <c r="J404" s="32"/>
      <c r="K404" s="32"/>
    </row>
    <row r="405" spans="1:11" ht="11.25" x14ac:dyDescent="0.25">
      <c r="A405" s="264"/>
      <c r="B405" s="161"/>
      <c r="C405" s="141"/>
      <c r="D405" s="142"/>
      <c r="E405" s="32"/>
      <c r="F405" s="32"/>
      <c r="G405" s="32"/>
      <c r="H405" s="32"/>
      <c r="I405" s="32"/>
      <c r="J405" s="32"/>
      <c r="K405" s="32"/>
    </row>
    <row r="406" spans="1:11" ht="11.25" x14ac:dyDescent="0.25">
      <c r="A406" s="264"/>
      <c r="B406" s="161"/>
      <c r="C406" s="141"/>
      <c r="D406" s="142"/>
      <c r="E406" s="32"/>
      <c r="F406" s="32"/>
      <c r="G406" s="32"/>
      <c r="H406" s="32"/>
      <c r="I406" s="32"/>
      <c r="J406" s="32"/>
      <c r="K406" s="32"/>
    </row>
    <row r="407" spans="1:11" ht="11.25" x14ac:dyDescent="0.25">
      <c r="A407" s="264"/>
      <c r="B407" s="161"/>
      <c r="C407" s="141"/>
      <c r="D407" s="142"/>
      <c r="E407" s="32"/>
      <c r="F407" s="32"/>
      <c r="G407" s="32"/>
      <c r="H407" s="32"/>
      <c r="I407" s="32"/>
      <c r="J407" s="32"/>
      <c r="K407" s="32"/>
    </row>
    <row r="408" spans="1:11" ht="11.25" x14ac:dyDescent="0.25">
      <c r="A408" s="264"/>
      <c r="B408" s="161"/>
      <c r="C408" s="141"/>
      <c r="D408" s="142"/>
      <c r="E408" s="32"/>
      <c r="F408" s="32"/>
      <c r="G408" s="32"/>
      <c r="H408" s="32"/>
      <c r="I408" s="32"/>
      <c r="J408" s="32"/>
      <c r="K408" s="32"/>
    </row>
    <row r="409" spans="1:11" ht="11.25" x14ac:dyDescent="0.25">
      <c r="A409" s="264"/>
      <c r="B409" s="161"/>
      <c r="C409" s="141"/>
      <c r="D409" s="142"/>
      <c r="E409" s="32"/>
      <c r="F409" s="32"/>
      <c r="G409" s="32"/>
      <c r="H409" s="32"/>
      <c r="I409" s="32"/>
      <c r="J409" s="32"/>
      <c r="K409" s="32"/>
    </row>
    <row r="410" spans="1:11" ht="11.25" x14ac:dyDescent="0.25">
      <c r="A410" s="264"/>
      <c r="B410" s="161"/>
      <c r="C410" s="141"/>
      <c r="D410" s="142"/>
      <c r="E410" s="32"/>
      <c r="F410" s="32"/>
      <c r="G410" s="32"/>
      <c r="H410" s="32"/>
      <c r="I410" s="32"/>
      <c r="J410" s="32"/>
      <c r="K410" s="32"/>
    </row>
    <row r="411" spans="1:11" ht="11.25" x14ac:dyDescent="0.25">
      <c r="A411" s="264"/>
      <c r="B411" s="161"/>
      <c r="C411" s="141"/>
      <c r="D411" s="142"/>
      <c r="E411" s="32"/>
      <c r="F411" s="32"/>
      <c r="G411" s="32"/>
      <c r="H411" s="32"/>
      <c r="I411" s="32"/>
      <c r="J411" s="32"/>
      <c r="K411" s="32"/>
    </row>
    <row r="412" spans="1:11" ht="11.25" x14ac:dyDescent="0.25">
      <c r="A412" s="264"/>
      <c r="B412" s="161"/>
      <c r="C412" s="141"/>
      <c r="D412" s="142"/>
      <c r="E412" s="32"/>
      <c r="F412" s="32"/>
      <c r="G412" s="32"/>
      <c r="H412" s="32"/>
      <c r="I412" s="32"/>
      <c r="J412" s="32"/>
      <c r="K412" s="32"/>
    </row>
    <row r="413" spans="1:11" ht="11.25" x14ac:dyDescent="0.25">
      <c r="A413" s="264"/>
      <c r="B413" s="161"/>
      <c r="C413" s="141"/>
      <c r="D413" s="142"/>
      <c r="E413" s="32"/>
      <c r="F413" s="32"/>
      <c r="G413" s="32"/>
      <c r="H413" s="32"/>
      <c r="I413" s="32"/>
      <c r="J413" s="32"/>
      <c r="K413" s="32"/>
    </row>
    <row r="414" spans="1:11" ht="11.25" x14ac:dyDescent="0.25">
      <c r="A414" s="264"/>
      <c r="B414" s="161"/>
      <c r="C414" s="141"/>
      <c r="D414" s="142"/>
      <c r="E414" s="32"/>
      <c r="F414" s="32"/>
      <c r="G414" s="32"/>
      <c r="H414" s="32"/>
      <c r="I414" s="32"/>
      <c r="J414" s="32"/>
      <c r="K414" s="32"/>
    </row>
    <row r="415" spans="1:11" ht="11.25" x14ac:dyDescent="0.25">
      <c r="A415" s="264"/>
      <c r="B415" s="161"/>
      <c r="C415" s="141"/>
      <c r="D415" s="142"/>
      <c r="E415" s="32"/>
      <c r="F415" s="32"/>
      <c r="G415" s="32"/>
      <c r="H415" s="32"/>
      <c r="I415" s="32"/>
      <c r="J415" s="32"/>
      <c r="K415" s="32"/>
    </row>
    <row r="416" spans="1:11" ht="11.25" x14ac:dyDescent="0.25">
      <c r="A416" s="264"/>
      <c r="B416" s="161"/>
      <c r="C416" s="141"/>
      <c r="D416" s="142"/>
      <c r="E416" s="32"/>
      <c r="F416" s="32"/>
      <c r="G416" s="32"/>
      <c r="H416" s="32"/>
      <c r="I416" s="32"/>
      <c r="J416" s="32"/>
      <c r="K416" s="32"/>
    </row>
    <row r="417" spans="1:11" ht="11.25" x14ac:dyDescent="0.25">
      <c r="A417" s="264"/>
      <c r="B417" s="161"/>
      <c r="C417" s="141"/>
      <c r="D417" s="142"/>
      <c r="E417" s="32"/>
      <c r="F417" s="32"/>
      <c r="G417" s="32"/>
      <c r="H417" s="32"/>
      <c r="I417" s="32"/>
      <c r="J417" s="32"/>
      <c r="K417" s="32"/>
    </row>
    <row r="418" spans="1:11" ht="11.25" x14ac:dyDescent="0.25">
      <c r="A418" s="264"/>
      <c r="B418" s="161"/>
      <c r="C418" s="141"/>
      <c r="D418" s="142"/>
      <c r="E418" s="32"/>
      <c r="F418" s="32"/>
      <c r="G418" s="32"/>
      <c r="H418" s="32"/>
      <c r="I418" s="32"/>
      <c r="J418" s="32"/>
      <c r="K418" s="32"/>
    </row>
    <row r="419" spans="1:11" ht="11.25" x14ac:dyDescent="0.25">
      <c r="A419" s="264"/>
      <c r="B419" s="161"/>
      <c r="C419" s="141"/>
      <c r="D419" s="142"/>
      <c r="E419" s="32"/>
      <c r="F419" s="32"/>
      <c r="G419" s="32"/>
      <c r="H419" s="32"/>
      <c r="I419" s="32"/>
      <c r="J419" s="32"/>
      <c r="K419" s="32"/>
    </row>
    <row r="420" spans="1:11" ht="11.25" x14ac:dyDescent="0.25">
      <c r="A420" s="264"/>
      <c r="B420" s="161"/>
      <c r="C420" s="141"/>
      <c r="D420" s="142"/>
      <c r="E420" s="32"/>
      <c r="F420" s="32"/>
      <c r="G420" s="32"/>
      <c r="H420" s="32"/>
      <c r="I420" s="32"/>
      <c r="J420" s="32"/>
      <c r="K420" s="32"/>
    </row>
    <row r="421" spans="1:11" ht="11.25" x14ac:dyDescent="0.25">
      <c r="A421" s="264"/>
      <c r="B421" s="161"/>
      <c r="C421" s="141"/>
      <c r="D421" s="142"/>
      <c r="E421" s="32"/>
      <c r="F421" s="32"/>
      <c r="G421" s="32"/>
      <c r="H421" s="32"/>
      <c r="I421" s="32"/>
      <c r="J421" s="32"/>
      <c r="K421" s="32"/>
    </row>
    <row r="422" spans="1:11" ht="11.25" x14ac:dyDescent="0.25">
      <c r="A422" s="264"/>
      <c r="B422" s="161"/>
      <c r="C422" s="141"/>
      <c r="D422" s="142"/>
      <c r="E422" s="32"/>
      <c r="F422" s="32"/>
      <c r="G422" s="32"/>
      <c r="H422" s="32"/>
      <c r="I422" s="32"/>
      <c r="J422" s="32"/>
      <c r="K422" s="32"/>
    </row>
    <row r="423" spans="1:11" ht="11.25" x14ac:dyDescent="0.25">
      <c r="A423" s="264"/>
      <c r="B423" s="161"/>
      <c r="C423" s="141"/>
      <c r="D423" s="142"/>
      <c r="E423" s="32"/>
      <c r="F423" s="32"/>
      <c r="G423" s="32"/>
      <c r="H423" s="32"/>
      <c r="I423" s="32"/>
      <c r="J423" s="32"/>
      <c r="K423" s="32"/>
    </row>
    <row r="424" spans="1:11" ht="11.25" x14ac:dyDescent="0.25">
      <c r="A424" s="264"/>
      <c r="B424" s="161"/>
      <c r="C424" s="141"/>
      <c r="D424" s="142"/>
      <c r="E424" s="32"/>
      <c r="F424" s="32"/>
      <c r="G424" s="32"/>
      <c r="H424" s="32"/>
      <c r="I424" s="32"/>
      <c r="J424" s="32"/>
      <c r="K424" s="32"/>
    </row>
    <row r="425" spans="1:11" ht="11.25" x14ac:dyDescent="0.25">
      <c r="A425" s="264"/>
      <c r="B425" s="161"/>
      <c r="C425" s="141"/>
      <c r="D425" s="142"/>
      <c r="E425" s="32"/>
      <c r="F425" s="32"/>
      <c r="G425" s="32"/>
      <c r="H425" s="32"/>
      <c r="I425" s="32"/>
      <c r="J425" s="32"/>
      <c r="K425" s="32"/>
    </row>
    <row r="426" spans="1:11" ht="11.25" x14ac:dyDescent="0.25">
      <c r="A426" s="264"/>
      <c r="B426" s="161"/>
      <c r="C426" s="141"/>
      <c r="D426" s="142"/>
      <c r="E426" s="32"/>
      <c r="F426" s="32"/>
      <c r="G426" s="32"/>
      <c r="H426" s="32"/>
      <c r="I426" s="32"/>
      <c r="J426" s="32"/>
      <c r="K426" s="32"/>
    </row>
    <row r="427" spans="1:11" ht="11.25" x14ac:dyDescent="0.25">
      <c r="A427" s="264"/>
      <c r="B427" s="161"/>
      <c r="C427" s="141"/>
      <c r="D427" s="142"/>
      <c r="E427" s="32"/>
      <c r="F427" s="32"/>
      <c r="G427" s="32"/>
      <c r="H427" s="32"/>
      <c r="I427" s="32"/>
      <c r="J427" s="32"/>
      <c r="K427" s="32"/>
    </row>
    <row r="428" spans="1:11" ht="11.25" x14ac:dyDescent="0.25">
      <c r="A428" s="264"/>
      <c r="B428" s="161"/>
      <c r="C428" s="141"/>
      <c r="D428" s="142"/>
      <c r="E428" s="32"/>
      <c r="F428" s="32"/>
      <c r="G428" s="32"/>
      <c r="H428" s="32"/>
      <c r="I428" s="32"/>
      <c r="J428" s="32"/>
      <c r="K428" s="32"/>
    </row>
    <row r="429" spans="1:11" ht="11.25" x14ac:dyDescent="0.25">
      <c r="A429" s="264"/>
      <c r="B429" s="161"/>
      <c r="C429" s="141"/>
      <c r="D429" s="142"/>
      <c r="E429" s="32"/>
      <c r="F429" s="32"/>
      <c r="G429" s="32"/>
      <c r="H429" s="32"/>
      <c r="I429" s="32"/>
      <c r="J429" s="32"/>
      <c r="K429" s="32"/>
    </row>
    <row r="430" spans="1:11" ht="11.25" x14ac:dyDescent="0.25">
      <c r="A430" s="264"/>
      <c r="B430" s="161"/>
      <c r="C430" s="141"/>
      <c r="D430" s="142"/>
      <c r="E430" s="32"/>
      <c r="F430" s="32"/>
      <c r="G430" s="32"/>
      <c r="H430" s="32"/>
      <c r="I430" s="32"/>
      <c r="J430" s="32"/>
      <c r="K430" s="32"/>
    </row>
    <row r="431" spans="1:11" ht="11.25" x14ac:dyDescent="0.25">
      <c r="A431" s="264"/>
      <c r="B431" s="161"/>
      <c r="C431" s="141"/>
      <c r="D431" s="142"/>
      <c r="E431" s="32"/>
      <c r="F431" s="32"/>
      <c r="G431" s="32"/>
      <c r="H431" s="32"/>
      <c r="I431" s="32"/>
      <c r="J431" s="32"/>
      <c r="K431" s="32"/>
    </row>
    <row r="432" spans="1:11" ht="11.25" x14ac:dyDescent="0.25">
      <c r="A432" s="264"/>
      <c r="B432" s="161"/>
      <c r="C432" s="141"/>
      <c r="D432" s="142"/>
      <c r="E432" s="32"/>
      <c r="F432" s="32"/>
      <c r="G432" s="32"/>
      <c r="H432" s="32"/>
      <c r="I432" s="32"/>
      <c r="J432" s="32"/>
      <c r="K432" s="32"/>
    </row>
    <row r="433" spans="1:11" ht="11.25" x14ac:dyDescent="0.25">
      <c r="A433" s="264"/>
      <c r="B433" s="161"/>
      <c r="C433" s="141"/>
      <c r="D433" s="142"/>
      <c r="E433" s="32"/>
      <c r="F433" s="32"/>
      <c r="G433" s="32"/>
      <c r="H433" s="32"/>
      <c r="I433" s="32"/>
      <c r="J433" s="32"/>
      <c r="K433" s="32"/>
    </row>
    <row r="434" spans="1:11" ht="11.25" x14ac:dyDescent="0.25">
      <c r="A434" s="264"/>
      <c r="B434" s="161"/>
      <c r="C434" s="141"/>
      <c r="D434" s="142"/>
      <c r="E434" s="32"/>
      <c r="F434" s="32"/>
      <c r="G434" s="32"/>
      <c r="H434" s="32"/>
      <c r="I434" s="32"/>
      <c r="J434" s="32"/>
      <c r="K434" s="32"/>
    </row>
    <row r="435" spans="1:11" ht="12" hidden="1" x14ac:dyDescent="0.25">
      <c r="A435" s="307"/>
      <c r="B435" s="143"/>
      <c r="C435" s="27"/>
      <c r="D435" s="42"/>
      <c r="E435" s="27"/>
      <c r="F435" s="27"/>
      <c r="G435" s="27"/>
      <c r="H435" s="27"/>
      <c r="I435" s="27"/>
      <c r="J435" s="27"/>
      <c r="K435" s="27"/>
    </row>
    <row r="436" spans="1:11" ht="12" hidden="1" x14ac:dyDescent="0.25">
      <c r="A436" s="307"/>
      <c r="B436" s="143"/>
      <c r="C436" s="27"/>
      <c r="D436" s="42"/>
      <c r="E436" s="27"/>
      <c r="F436" s="27"/>
      <c r="G436" s="27"/>
      <c r="H436" s="27"/>
      <c r="I436" s="27"/>
      <c r="J436" s="27"/>
      <c r="K436" s="27"/>
    </row>
    <row r="437" spans="1:11" x14ac:dyDescent="0.2"/>
    <row r="438" spans="1:11" x14ac:dyDescent="0.2"/>
    <row r="439" spans="1:11" x14ac:dyDescent="0.2"/>
    <row r="440" spans="1:11" x14ac:dyDescent="0.2"/>
    <row r="445" spans="1:11" x14ac:dyDescent="0.2"/>
    <row r="446" spans="1:11" x14ac:dyDescent="0.2"/>
    <row r="447" spans="1:11" x14ac:dyDescent="0.2"/>
    <row r="448" spans="1:11" x14ac:dyDescent="0.2"/>
    <row r="449" x14ac:dyDescent="0.2"/>
    <row r="450" x14ac:dyDescent="0.2"/>
    <row r="451" x14ac:dyDescent="0.2"/>
    <row r="452" x14ac:dyDescent="0.2"/>
    <row r="454" x14ac:dyDescent="0.2"/>
    <row r="463" x14ac:dyDescent="0.2"/>
    <row r="464" x14ac:dyDescent="0.2"/>
    <row r="465" x14ac:dyDescent="0.2"/>
    <row r="1105" x14ac:dyDescent="0.2"/>
    <row r="1107" x14ac:dyDescent="0.2"/>
    <row r="1108" x14ac:dyDescent="0.2"/>
    <row r="1109" x14ac:dyDescent="0.2"/>
    <row r="1110" x14ac:dyDescent="0.2"/>
    <row r="1119" x14ac:dyDescent="0.2"/>
    <row r="1121" x14ac:dyDescent="0.2"/>
    <row r="1122" x14ac:dyDescent="0.2"/>
    <row r="1123" x14ac:dyDescent="0.2"/>
    <row r="1124" x14ac:dyDescent="0.2"/>
    <row r="1125" x14ac:dyDescent="0.2"/>
    <row r="1126" x14ac:dyDescent="0.2"/>
    <row r="1127" x14ac:dyDescent="0.2"/>
    <row r="1128" x14ac:dyDescent="0.2"/>
    <row r="1133" x14ac:dyDescent="0.2"/>
    <row r="1134" x14ac:dyDescent="0.2"/>
    <row r="1135" x14ac:dyDescent="0.2"/>
    <row r="1137" x14ac:dyDescent="0.2"/>
    <row r="1138" x14ac:dyDescent="0.2"/>
    <row r="1139" ht="19.5" hidden="1" customHeight="1" x14ac:dyDescent="0.2"/>
    <row r="1140" x14ac:dyDescent="0.2"/>
    <row r="1141" x14ac:dyDescent="0.2"/>
    <row r="1142" x14ac:dyDescent="0.2"/>
    <row r="1143" x14ac:dyDescent="0.2"/>
    <row r="1144" x14ac:dyDescent="0.2"/>
    <row r="1145" x14ac:dyDescent="0.2"/>
    <row r="1146" x14ac:dyDescent="0.2"/>
    <row r="1147" x14ac:dyDescent="0.2"/>
    <row r="1149" x14ac:dyDescent="0.2"/>
    <row r="1150" x14ac:dyDescent="0.2"/>
    <row r="1151" x14ac:dyDescent="0.2"/>
    <row r="1152" x14ac:dyDescent="0.2"/>
    <row r="1153" x14ac:dyDescent="0.2"/>
    <row r="1154" x14ac:dyDescent="0.2"/>
  </sheetData>
  <sheetProtection password="EBEF" sheet="1" objects="1" scenarios="1"/>
  <mergeCells count="2">
    <mergeCell ref="B2:Y4"/>
    <mergeCell ref="C15:G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64"/>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RowHeight="15" zeroHeight="1" x14ac:dyDescent="0.25"/>
  <cols>
    <col min="1" max="1" width="2.85546875" style="222" customWidth="1"/>
    <col min="2" max="2" width="55.42578125" style="33" customWidth="1"/>
    <col min="3" max="3" width="11.140625" style="33" customWidth="1"/>
    <col min="4" max="4" width="14.5703125" style="47" customWidth="1"/>
    <col min="5" max="6" width="12.85546875" style="33" customWidth="1"/>
    <col min="7" max="9" width="12.85546875" style="19" customWidth="1"/>
    <col min="10" max="26" width="9.140625" style="19"/>
    <col min="27" max="27" width="9.5703125" style="19" bestFit="1" customWidth="1"/>
    <col min="28" max="16384" width="9.140625" style="19"/>
  </cols>
  <sheetData>
    <row r="1" spans="1:9" s="225" customFormat="1" ht="11.25" x14ac:dyDescent="0.25">
      <c r="A1" s="219" t="s">
        <v>1020</v>
      </c>
      <c r="B1" s="223">
        <v>2</v>
      </c>
      <c r="C1" s="223">
        <v>3</v>
      </c>
      <c r="D1" s="223">
        <v>4</v>
      </c>
      <c r="E1" s="223">
        <v>10</v>
      </c>
      <c r="F1" s="223">
        <v>11</v>
      </c>
      <c r="G1" s="224">
        <v>12</v>
      </c>
      <c r="H1" s="224">
        <v>13</v>
      </c>
      <c r="I1" s="224">
        <v>14</v>
      </c>
    </row>
    <row r="2" spans="1:9" ht="23.25" x14ac:dyDescent="0.25">
      <c r="A2" s="220">
        <v>1</v>
      </c>
      <c r="B2" s="6" t="str">
        <f>IF(Content!$D$6=1,VLOOKUP('H&amp;S'!$A2,TranslationData!$A:$AA,'H&amp;S'!B$1,FALSE),VLOOKUP('H&amp;S'!$A2,TranslationData!$A:$AA,'H&amp;S'!B$1+13,FALSE))</f>
        <v>Health and Safety</v>
      </c>
      <c r="C2" s="7"/>
      <c r="D2" s="11"/>
      <c r="E2" s="5"/>
      <c r="F2" s="5"/>
    </row>
    <row r="3" spans="1:9" ht="14.25" x14ac:dyDescent="0.25">
      <c r="A3" s="220"/>
      <c r="B3" s="5"/>
      <c r="C3" s="43"/>
      <c r="D3" s="11"/>
      <c r="E3" s="5"/>
      <c r="F3" s="5"/>
    </row>
    <row r="4" spans="1:9" ht="11.25" customHeight="1" thickBot="1" x14ac:dyDescent="0.3">
      <c r="A4" s="220" t="s">
        <v>991</v>
      </c>
      <c r="B4" s="9"/>
      <c r="C4" s="9"/>
      <c r="D4" s="10" t="str">
        <f>IF(Content!$D$6=1,VLOOKUP('H&amp;S'!$A4,TranslationData!$A:$AA,'H&amp;S'!D$1,FALSE),VLOOKUP('H&amp;S'!$A4,TranslationData!$A:$AA,'H&amp;S'!D$1+13,FALSE))</f>
        <v>Units</v>
      </c>
      <c r="E4" s="10">
        <v>2019</v>
      </c>
      <c r="F4" s="10">
        <v>2020</v>
      </c>
      <c r="G4" s="10">
        <v>2021</v>
      </c>
      <c r="H4" s="10">
        <v>2022</v>
      </c>
      <c r="I4" s="10">
        <v>2023</v>
      </c>
    </row>
    <row r="5" spans="1:9" ht="11.25" customHeight="1" thickTop="1" x14ac:dyDescent="0.25">
      <c r="A5" s="220"/>
      <c r="B5" s="11"/>
      <c r="C5" s="11"/>
      <c r="D5" s="12"/>
      <c r="E5" s="12"/>
      <c r="F5" s="12"/>
      <c r="I5" s="125"/>
    </row>
    <row r="6" spans="1:9" ht="24.95" customHeight="1" x14ac:dyDescent="0.2">
      <c r="A6" s="220" t="s">
        <v>339</v>
      </c>
      <c r="B6" s="337" t="str">
        <f>IF(Content!$D$6=1,VLOOKUP('H&amp;S'!$A6,TranslationData!$A:$AA,'H&amp;S'!B$1,FALSE),VLOOKUP('H&amp;S'!$A6,TranslationData!$A:$AA,'H&amp;S'!B$1+13,FALSE))</f>
        <v>Polymetal employees' health and safety (Group-wide data)</v>
      </c>
      <c r="C6" s="334"/>
      <c r="D6" s="201"/>
      <c r="E6" s="334"/>
      <c r="F6" s="334"/>
      <c r="G6" s="334"/>
      <c r="H6" s="378" t="s">
        <v>2465</v>
      </c>
      <c r="I6" s="378"/>
    </row>
    <row r="7" spans="1:9" ht="11.25" x14ac:dyDescent="0.25">
      <c r="A7" s="220" t="s">
        <v>345</v>
      </c>
      <c r="B7" s="126" t="str">
        <f>IF(Content!$D$6=1,VLOOKUP('H&amp;S'!$A7,TranslationData!$A:$AA,'H&amp;S'!B$1,FALSE),VLOOKUP('H&amp;S'!$A7,TranslationData!$A:$AA,'H&amp;S'!B$1+13,FALSE))</f>
        <v>Injuries, including:</v>
      </c>
      <c r="C7" s="143"/>
      <c r="D7" s="125" t="str">
        <f>IF(Content!$D$6=1,VLOOKUP('H&amp;S'!$A7,TranslationData!$A:$AA,'H&amp;S'!D$1,FALSE),VLOOKUP('H&amp;S'!$A7,TranslationData!$A:$AA,'H&amp;S'!D$1+13,FALSE))</f>
        <v>number</v>
      </c>
      <c r="E7" s="22">
        <v>20</v>
      </c>
      <c r="F7" s="22">
        <v>13</v>
      </c>
      <c r="G7" s="22">
        <v>15</v>
      </c>
      <c r="H7" s="22">
        <v>13</v>
      </c>
      <c r="I7" s="22">
        <v>10</v>
      </c>
    </row>
    <row r="8" spans="1:9" ht="11.25" x14ac:dyDescent="0.25">
      <c r="A8" s="220" t="s">
        <v>346</v>
      </c>
      <c r="B8" s="144" t="str">
        <f>IF(Content!$D$6=1,VLOOKUP('H&amp;S'!$A8,TranslationData!$A:$AA,'H&amp;S'!B$1,FALSE),VLOOKUP('H&amp;S'!$A8,TranslationData!$A:$AA,'H&amp;S'!B$1+13,FALSE))</f>
        <v>Fatalities</v>
      </c>
      <c r="C8" s="143"/>
      <c r="D8" s="125" t="str">
        <f>IF(Content!$D$6=1,VLOOKUP('H&amp;S'!$A8,TranslationData!$A:$AA,'H&amp;S'!D$1,FALSE),VLOOKUP('H&amp;S'!$A8,TranslationData!$A:$AA,'H&amp;S'!D$1+13,FALSE))</f>
        <v>number</v>
      </c>
      <c r="E8" s="125">
        <v>2</v>
      </c>
      <c r="F8" s="125">
        <v>0</v>
      </c>
      <c r="G8" s="125">
        <v>0</v>
      </c>
      <c r="H8" s="125">
        <v>0</v>
      </c>
      <c r="I8" s="125">
        <v>0</v>
      </c>
    </row>
    <row r="9" spans="1:9" ht="11.25" x14ac:dyDescent="0.25">
      <c r="A9" s="220" t="s">
        <v>347</v>
      </c>
      <c r="B9" s="144" t="str">
        <f>IF(Content!$D$6=1,VLOOKUP('H&amp;S'!$A9,TranslationData!$A:$AA,'H&amp;S'!B$1,FALSE),VLOOKUP('H&amp;S'!$A9,TranslationData!$A:$AA,'H&amp;S'!B$1+13,FALSE))</f>
        <v>Severe injuries</v>
      </c>
      <c r="C9" s="143"/>
      <c r="D9" s="125" t="str">
        <f>IF(Content!$D$6=1,VLOOKUP('H&amp;S'!$A9,TranslationData!$A:$AA,'H&amp;S'!D$1,FALSE),VLOOKUP('H&amp;S'!$A9,TranslationData!$A:$AA,'H&amp;S'!D$1+13,FALSE))</f>
        <v>number</v>
      </c>
      <c r="E9" s="125">
        <v>3</v>
      </c>
      <c r="F9" s="125">
        <v>2</v>
      </c>
      <c r="G9" s="125">
        <v>2</v>
      </c>
      <c r="H9" s="125">
        <v>0</v>
      </c>
      <c r="I9" s="125">
        <v>2</v>
      </c>
    </row>
    <row r="10" spans="1:9" ht="11.25" x14ac:dyDescent="0.25">
      <c r="A10" s="220" t="s">
        <v>348</v>
      </c>
      <c r="B10" s="144" t="str">
        <f>IF(Content!$D$6=1,VLOOKUP('H&amp;S'!$A10,TranslationData!$A:$AA,'H&amp;S'!B$1,FALSE),VLOOKUP('H&amp;S'!$A10,TranslationData!$A:$AA,'H&amp;S'!B$1+13,FALSE))</f>
        <v>Minor injuries</v>
      </c>
      <c r="C10" s="158"/>
      <c r="D10" s="125" t="str">
        <f>IF(Content!$D$6=1,VLOOKUP('H&amp;S'!$A10,TranslationData!$A:$AA,'H&amp;S'!D$1,FALSE),VLOOKUP('H&amp;S'!$A10,TranslationData!$A:$AA,'H&amp;S'!D$1+13,FALSE))</f>
        <v>number</v>
      </c>
      <c r="E10" s="125">
        <v>15</v>
      </c>
      <c r="F10" s="125">
        <v>11</v>
      </c>
      <c r="G10" s="125">
        <v>13</v>
      </c>
      <c r="H10" s="125">
        <v>13</v>
      </c>
      <c r="I10" s="125">
        <v>8</v>
      </c>
    </row>
    <row r="11" spans="1:9" ht="11.25" x14ac:dyDescent="0.25">
      <c r="A11" s="220" t="s">
        <v>349</v>
      </c>
      <c r="B11" s="143" t="str">
        <f>IF(Content!$D$6=1,VLOOKUP('H&amp;S'!$A11,TranslationData!$A:$AA,'H&amp;S'!B$1,FALSE),VLOOKUP('H&amp;S'!$A11,TranslationData!$A:$AA,'H&amp;S'!B$1+13,FALSE))</f>
        <v>LTIFR rate [1]</v>
      </c>
      <c r="C11" s="158"/>
      <c r="D11" s="125" t="str">
        <f>IF(Content!$D$6=1,VLOOKUP('H&amp;S'!$A11,TranslationData!$A:$AA,'H&amp;S'!D$1,FALSE),VLOOKUP('H&amp;S'!$A11,TranslationData!$A:$AA,'H&amp;S'!D$1+13,FALSE))</f>
        <v>rate</v>
      </c>
      <c r="E11" s="38">
        <v>0.19</v>
      </c>
      <c r="F11" s="38">
        <v>0.12</v>
      </c>
      <c r="G11" s="38">
        <v>0.12</v>
      </c>
      <c r="H11" s="38">
        <v>0.1</v>
      </c>
      <c r="I11" s="38">
        <v>7.0000000000000007E-2</v>
      </c>
    </row>
    <row r="12" spans="1:9" ht="11.25" x14ac:dyDescent="0.2">
      <c r="A12" s="220" t="s">
        <v>350</v>
      </c>
      <c r="B12" s="265" t="str">
        <f>IF(Content!$D$6=1,VLOOKUP('H&amp;S'!$A12,TranslationData!$A:$AA,'H&amp;S'!B$1,FALSE),VLOOKUP('H&amp;S'!$A12,TranslationData!$A:$AA,'H&amp;S'!B$1+13,FALSE))</f>
        <v>Days off work following accidents [2]</v>
      </c>
      <c r="C12" s="143"/>
      <c r="D12" s="193" t="str">
        <f>IF(Content!$D$6=1,VLOOKUP('H&amp;S'!$A12,TranslationData!$A:$AA,'H&amp;S'!D$1,FALSE),VLOOKUP('H&amp;S'!$A12,TranslationData!$A:$AA,'H&amp;S'!D$1+13,FALSE))</f>
        <v>number</v>
      </c>
      <c r="E12" s="193">
        <v>1760</v>
      </c>
      <c r="F12" s="193">
        <v>1583</v>
      </c>
      <c r="G12" s="193">
        <v>1516</v>
      </c>
      <c r="H12" s="193">
        <v>877</v>
      </c>
      <c r="I12" s="193">
        <v>1156</v>
      </c>
    </row>
    <row r="13" spans="1:9" ht="11.25" x14ac:dyDescent="0.25">
      <c r="A13" s="220" t="s">
        <v>351</v>
      </c>
      <c r="B13" s="143" t="str">
        <f>IF(Content!$D$6=1,VLOOKUP('H&amp;S'!$A13,TranslationData!$A:$AA,'H&amp;S'!B$1,FALSE),VLOOKUP('H&amp;S'!$A13,TranslationData!$A:$AA,'H&amp;S'!B$1+13,FALSE))</f>
        <v>Occupational deseases and health difficulties</v>
      </c>
      <c r="C13" s="143"/>
      <c r="D13" s="25" t="str">
        <f>IF(Content!$D$6=1,VLOOKUP('H&amp;S'!$A13,TranslationData!$A:$AA,'H&amp;S'!D$1,FALSE),VLOOKUP('H&amp;S'!$A13,TranslationData!$A:$AA,'H&amp;S'!D$1+13,FALSE))</f>
        <v>number</v>
      </c>
      <c r="E13" s="125">
        <v>1</v>
      </c>
      <c r="F13" s="125">
        <v>2</v>
      </c>
      <c r="G13" s="125">
        <v>5</v>
      </c>
      <c r="H13" s="125">
        <v>9</v>
      </c>
      <c r="I13" s="125">
        <v>8</v>
      </c>
    </row>
    <row r="14" spans="1:9" ht="11.25" x14ac:dyDescent="0.25">
      <c r="A14" s="220" t="s">
        <v>352</v>
      </c>
      <c r="B14" s="143" t="str">
        <f>IF(Content!$D$6=1,VLOOKUP('H&amp;S'!$A14,TranslationData!$A:$AA,'H&amp;S'!B$1,FALSE),VLOOKUP('H&amp;S'!$A14,TranslationData!$A:$AA,'H&amp;S'!B$1+13,FALSE))</f>
        <v>Near-misses</v>
      </c>
      <c r="C14" s="143"/>
      <c r="D14" s="125" t="str">
        <f>IF(Content!$D$6=1,VLOOKUP('H&amp;S'!$A14,TranslationData!$A:$AA,'H&amp;S'!D$1,FALSE),VLOOKUP('H&amp;S'!$A14,TranslationData!$A:$AA,'H&amp;S'!D$1+13,FALSE))</f>
        <v>number</v>
      </c>
      <c r="E14" s="125">
        <v>2684</v>
      </c>
      <c r="F14" s="125">
        <v>3653</v>
      </c>
      <c r="G14" s="125">
        <v>4687</v>
      </c>
      <c r="H14" s="125">
        <v>4770</v>
      </c>
      <c r="I14" s="125">
        <v>4881</v>
      </c>
    </row>
    <row r="15" spans="1:9" s="125" customFormat="1" ht="11.25" customHeight="1" x14ac:dyDescent="0.25">
      <c r="A15" s="220"/>
      <c r="B15" s="11"/>
      <c r="C15" s="11"/>
      <c r="D15" s="12"/>
      <c r="E15" s="12"/>
      <c r="F15" s="12"/>
    </row>
    <row r="16" spans="1:9" s="125" customFormat="1" ht="24.95" customHeight="1" x14ac:dyDescent="0.2">
      <c r="A16" s="220" t="s">
        <v>2369</v>
      </c>
      <c r="B16" s="337" t="str">
        <f>IF(Content!$D$6=1,VLOOKUP('H&amp;S'!$A16,TranslationData!$A:$AA,'H&amp;S'!B$1,FALSE),VLOOKUP('H&amp;S'!$A16,TranslationData!$A:$AA,'H&amp;S'!B$1+13,FALSE))</f>
        <v>Polymetal employees' health and safety in Kazakhstan segment</v>
      </c>
      <c r="C16" s="334"/>
      <c r="D16" s="201"/>
      <c r="E16" s="334"/>
      <c r="F16" s="334"/>
      <c r="G16" s="334"/>
      <c r="H16" s="378" t="s">
        <v>2465</v>
      </c>
      <c r="I16" s="378"/>
    </row>
    <row r="17" spans="1:9" s="125" customFormat="1" ht="11.25" x14ac:dyDescent="0.25">
      <c r="A17" s="220" t="s">
        <v>2370</v>
      </c>
      <c r="B17" s="126" t="str">
        <f>IF(Content!$D$6=1,VLOOKUP('H&amp;S'!$A17,TranslationData!$A:$AA,'H&amp;S'!B$1,FALSE),VLOOKUP('H&amp;S'!$A17,TranslationData!$A:$AA,'H&amp;S'!B$1+13,FALSE))</f>
        <v>Injuries, including:</v>
      </c>
      <c r="C17" s="143"/>
      <c r="D17" s="125" t="str">
        <f>IF(Content!$D$6=1,VLOOKUP('H&amp;S'!$A17,TranslationData!$A:$AA,'H&amp;S'!D$1,FALSE),VLOOKUP('H&amp;S'!$A17,TranslationData!$A:$AA,'H&amp;S'!D$1+13,FALSE))</f>
        <v>number</v>
      </c>
      <c r="E17" s="22">
        <v>1</v>
      </c>
      <c r="F17" s="22">
        <v>2</v>
      </c>
      <c r="G17" s="22">
        <v>1</v>
      </c>
      <c r="H17" s="22">
        <v>0</v>
      </c>
      <c r="I17" s="22">
        <v>0</v>
      </c>
    </row>
    <row r="18" spans="1:9" s="125" customFormat="1" ht="11.25" x14ac:dyDescent="0.25">
      <c r="A18" s="220" t="s">
        <v>2371</v>
      </c>
      <c r="B18" s="144" t="str">
        <f>IF(Content!$D$6=1,VLOOKUP('H&amp;S'!$A18,TranslationData!$A:$AA,'H&amp;S'!B$1,FALSE),VLOOKUP('H&amp;S'!$A18,TranslationData!$A:$AA,'H&amp;S'!B$1+13,FALSE))</f>
        <v>Fatalities</v>
      </c>
      <c r="C18" s="143"/>
      <c r="D18" s="125" t="str">
        <f>IF(Content!$D$6=1,VLOOKUP('H&amp;S'!$A18,TranslationData!$A:$AA,'H&amp;S'!D$1,FALSE),VLOOKUP('H&amp;S'!$A18,TranslationData!$A:$AA,'H&amp;S'!D$1+13,FALSE))</f>
        <v>number</v>
      </c>
      <c r="E18" s="125">
        <v>0</v>
      </c>
      <c r="F18" s="125">
        <v>0</v>
      </c>
      <c r="G18" s="125">
        <v>0</v>
      </c>
      <c r="H18" s="125">
        <v>0</v>
      </c>
      <c r="I18" s="125">
        <v>0</v>
      </c>
    </row>
    <row r="19" spans="1:9" s="125" customFormat="1" ht="11.25" x14ac:dyDescent="0.25">
      <c r="A19" s="220" t="s">
        <v>2372</v>
      </c>
      <c r="B19" s="144" t="str">
        <f>IF(Content!$D$6=1,VLOOKUP('H&amp;S'!$A19,TranslationData!$A:$AA,'H&amp;S'!B$1,FALSE),VLOOKUP('H&amp;S'!$A19,TranslationData!$A:$AA,'H&amp;S'!B$1+13,FALSE))</f>
        <v>Severe injuries</v>
      </c>
      <c r="C19" s="143"/>
      <c r="D19" s="125" t="str">
        <f>IF(Content!$D$6=1,VLOOKUP('H&amp;S'!$A19,TranslationData!$A:$AA,'H&amp;S'!D$1,FALSE),VLOOKUP('H&amp;S'!$A19,TranslationData!$A:$AA,'H&amp;S'!D$1+13,FALSE))</f>
        <v>number</v>
      </c>
      <c r="E19" s="125">
        <v>1</v>
      </c>
      <c r="F19" s="125">
        <v>1</v>
      </c>
      <c r="G19" s="125">
        <v>1</v>
      </c>
      <c r="H19" s="125">
        <v>0</v>
      </c>
      <c r="I19" s="125">
        <v>0</v>
      </c>
    </row>
    <row r="20" spans="1:9" s="125" customFormat="1" ht="11.25" x14ac:dyDescent="0.25">
      <c r="A20" s="220" t="s">
        <v>2373</v>
      </c>
      <c r="B20" s="144" t="str">
        <f>IF(Content!$D$6=1,VLOOKUP('H&amp;S'!$A20,TranslationData!$A:$AA,'H&amp;S'!B$1,FALSE),VLOOKUP('H&amp;S'!$A20,TranslationData!$A:$AA,'H&amp;S'!B$1+13,FALSE))</f>
        <v>Minor injuries</v>
      </c>
      <c r="C20" s="313"/>
      <c r="D20" s="125" t="str">
        <f>IF(Content!$D$6=1,VLOOKUP('H&amp;S'!$A20,TranslationData!$A:$AA,'H&amp;S'!D$1,FALSE),VLOOKUP('H&amp;S'!$A20,TranslationData!$A:$AA,'H&amp;S'!D$1+13,FALSE))</f>
        <v>number</v>
      </c>
      <c r="E20" s="125">
        <v>0</v>
      </c>
      <c r="F20" s="125">
        <v>1</v>
      </c>
      <c r="G20" s="125">
        <v>0</v>
      </c>
      <c r="H20" s="125">
        <v>0</v>
      </c>
      <c r="I20" s="125">
        <v>0</v>
      </c>
    </row>
    <row r="21" spans="1:9" s="125" customFormat="1" ht="11.25" x14ac:dyDescent="0.25">
      <c r="A21" s="220" t="s">
        <v>2374</v>
      </c>
      <c r="B21" s="143" t="str">
        <f>IF(Content!$D$6=1,VLOOKUP('H&amp;S'!$A21,TranslationData!$A:$AA,'H&amp;S'!B$1,FALSE),VLOOKUP('H&amp;S'!$A21,TranslationData!$A:$AA,'H&amp;S'!B$1+13,FALSE))</f>
        <v>LTIFR rate [1]</v>
      </c>
      <c r="C21" s="313"/>
      <c r="D21" s="125" t="str">
        <f>IF(Content!$D$6=1,VLOOKUP('H&amp;S'!$A21,TranslationData!$A:$AA,'H&amp;S'!D$1,FALSE),VLOOKUP('H&amp;S'!$A21,TranslationData!$A:$AA,'H&amp;S'!D$1+13,FALSE))</f>
        <v>rate</v>
      </c>
      <c r="E21" s="38">
        <v>0.04</v>
      </c>
      <c r="F21" s="38">
        <v>0.08</v>
      </c>
      <c r="G21" s="38">
        <v>0.04</v>
      </c>
      <c r="H21" s="38">
        <v>0</v>
      </c>
      <c r="I21" s="38">
        <v>0</v>
      </c>
    </row>
    <row r="22" spans="1:9" s="125" customFormat="1" ht="11.25" x14ac:dyDescent="0.2">
      <c r="A22" s="220" t="s">
        <v>2375</v>
      </c>
      <c r="B22" s="265" t="str">
        <f>IF(Content!$D$6=1,VLOOKUP('H&amp;S'!$A22,TranslationData!$A:$AA,'H&amp;S'!B$1,FALSE),VLOOKUP('H&amp;S'!$A22,TranslationData!$A:$AA,'H&amp;S'!B$1+13,FALSE))</f>
        <v>Days off work following accidents [2]</v>
      </c>
      <c r="C22" s="143"/>
      <c r="D22" s="193" t="str">
        <f>IF(Content!$D$6=1,VLOOKUP('H&amp;S'!$A22,TranslationData!$A:$AA,'H&amp;S'!D$1,FALSE),VLOOKUP('H&amp;S'!$A22,TranslationData!$A:$AA,'H&amp;S'!D$1+13,FALSE))</f>
        <v>number</v>
      </c>
      <c r="E22" s="193">
        <v>116</v>
      </c>
      <c r="F22" s="193">
        <v>55</v>
      </c>
      <c r="G22" s="193">
        <v>246</v>
      </c>
      <c r="H22" s="193">
        <v>0</v>
      </c>
      <c r="I22" s="193">
        <v>0</v>
      </c>
    </row>
    <row r="23" spans="1:9" s="125" customFormat="1" ht="11.25" x14ac:dyDescent="0.25">
      <c r="A23" s="220" t="s">
        <v>2376</v>
      </c>
      <c r="B23" s="143" t="str">
        <f>IF(Content!$D$6=1,VLOOKUP('H&amp;S'!$A23,TranslationData!$A:$AA,'H&amp;S'!B$1,FALSE),VLOOKUP('H&amp;S'!$A23,TranslationData!$A:$AA,'H&amp;S'!B$1+13,FALSE))</f>
        <v>Occupational deseases and health difficulties</v>
      </c>
      <c r="C23" s="143"/>
      <c r="D23" s="25" t="str">
        <f>IF(Content!$D$6=1,VLOOKUP('H&amp;S'!$A23,TranslationData!$A:$AA,'H&amp;S'!D$1,FALSE),VLOOKUP('H&amp;S'!$A23,TranslationData!$A:$AA,'H&amp;S'!D$1+13,FALSE))</f>
        <v>number</v>
      </c>
      <c r="E23" s="125">
        <v>0</v>
      </c>
      <c r="F23" s="125">
        <v>0</v>
      </c>
      <c r="G23" s="125">
        <v>0</v>
      </c>
      <c r="H23" s="125">
        <v>0</v>
      </c>
      <c r="I23" s="125">
        <v>0</v>
      </c>
    </row>
    <row r="24" spans="1:9" s="125" customFormat="1" ht="11.25" x14ac:dyDescent="0.25">
      <c r="A24" s="220" t="s">
        <v>2377</v>
      </c>
      <c r="B24" s="143" t="str">
        <f>IF(Content!$D$6=1,VLOOKUP('H&amp;S'!$A24,TranslationData!$A:$AA,'H&amp;S'!B$1,FALSE),VLOOKUP('H&amp;S'!$A24,TranslationData!$A:$AA,'H&amp;S'!B$1+13,FALSE))</f>
        <v>Near-misses</v>
      </c>
      <c r="C24" s="143"/>
      <c r="D24" s="125" t="str">
        <f>IF(Content!$D$6=1,VLOOKUP('H&amp;S'!$A24,TranslationData!$A:$AA,'H&amp;S'!D$1,FALSE),VLOOKUP('H&amp;S'!$A24,TranslationData!$A:$AA,'H&amp;S'!D$1+13,FALSE))</f>
        <v>number</v>
      </c>
      <c r="E24" s="125">
        <v>84</v>
      </c>
      <c r="F24" s="125">
        <v>162</v>
      </c>
      <c r="G24" s="125">
        <v>399</v>
      </c>
      <c r="H24" s="125">
        <v>327</v>
      </c>
      <c r="I24" s="125">
        <v>477</v>
      </c>
    </row>
    <row r="25" spans="1:9" ht="11.25" x14ac:dyDescent="0.25">
      <c r="A25" s="220"/>
      <c r="B25" s="144"/>
      <c r="C25" s="143"/>
      <c r="D25" s="150"/>
      <c r="E25" s="25"/>
      <c r="F25" s="25"/>
      <c r="G25" s="125"/>
      <c r="H25" s="125"/>
      <c r="I25" s="125"/>
    </row>
    <row r="26" spans="1:9" ht="24.95" customHeight="1" x14ac:dyDescent="0.2">
      <c r="A26" s="220" t="s">
        <v>369</v>
      </c>
      <c r="B26" s="337" t="str">
        <f>IF(Content!$D$6=1,VLOOKUP('H&amp;S'!$A26,TranslationData!$A:$AA,'H&amp;S'!B$1,FALSE),VLOOKUP('H&amp;S'!$A26,TranslationData!$A:$AA,'H&amp;S'!B$1+13,FALSE))</f>
        <v>Contractor employees' safety (Group-wide data)</v>
      </c>
      <c r="C26" s="334"/>
      <c r="D26" s="201"/>
      <c r="E26" s="334"/>
      <c r="F26" s="334"/>
      <c r="G26" s="334"/>
      <c r="H26" s="378" t="s">
        <v>2465</v>
      </c>
      <c r="I26" s="378"/>
    </row>
    <row r="27" spans="1:9" ht="11.25" x14ac:dyDescent="0.25">
      <c r="A27" s="220" t="s">
        <v>370</v>
      </c>
      <c r="B27" s="138" t="str">
        <f>IF(Content!$D$6=1,VLOOKUP('H&amp;S'!$A27,TranslationData!$A:$AA,'H&amp;S'!B$1,FALSE),VLOOKUP('H&amp;S'!$A27,TranslationData!$A:$AA,'H&amp;S'!B$1+13,FALSE))</f>
        <v>Injuries, including:</v>
      </c>
      <c r="C27" s="158"/>
      <c r="D27" s="125" t="str">
        <f>IF(Content!$D$6=1,VLOOKUP('H&amp;S'!$A27,TranslationData!$A:$AA,'H&amp;S'!D$1,FALSE),VLOOKUP('H&amp;S'!$A27,TranslationData!$A:$AA,'H&amp;S'!D$1+13,FALSE))</f>
        <v>number</v>
      </c>
      <c r="E27" s="22">
        <v>10</v>
      </c>
      <c r="F27" s="22">
        <v>12</v>
      </c>
      <c r="G27" s="22">
        <v>6</v>
      </c>
      <c r="H27" s="22">
        <v>12</v>
      </c>
      <c r="I27" s="22">
        <v>4</v>
      </c>
    </row>
    <row r="28" spans="1:9" ht="11.25" x14ac:dyDescent="0.25">
      <c r="A28" s="220" t="s">
        <v>371</v>
      </c>
      <c r="B28" s="144" t="str">
        <f>IF(Content!$D$6=1,VLOOKUP('H&amp;S'!$A28,TranslationData!$A:$AA,'H&amp;S'!B$1,FALSE),VLOOKUP('H&amp;S'!$A28,TranslationData!$A:$AA,'H&amp;S'!B$1+13,FALSE))</f>
        <v>Fatalities</v>
      </c>
      <c r="C28" s="158"/>
      <c r="D28" s="25" t="str">
        <f>IF(Content!$D$6=1,VLOOKUP('H&amp;S'!$A28,TranslationData!$A:$AA,'H&amp;S'!D$1,FALSE),VLOOKUP('H&amp;S'!$A28,TranslationData!$A:$AA,'H&amp;S'!D$1+13,FALSE))</f>
        <v>number</v>
      </c>
      <c r="E28" s="125">
        <v>1</v>
      </c>
      <c r="F28" s="125">
        <v>0</v>
      </c>
      <c r="G28" s="125">
        <v>1</v>
      </c>
      <c r="H28" s="125">
        <v>0</v>
      </c>
      <c r="I28" s="125">
        <v>0</v>
      </c>
    </row>
    <row r="29" spans="1:9" ht="11.25" x14ac:dyDescent="0.25">
      <c r="A29" s="220" t="s">
        <v>372</v>
      </c>
      <c r="B29" s="99" t="str">
        <f>IF(Content!$D$6=1,VLOOKUP('H&amp;S'!$A29,TranslationData!$A:$AA,'H&amp;S'!B$1,FALSE),VLOOKUP('H&amp;S'!$A29,TranslationData!$A:$AA,'H&amp;S'!B$1+13,FALSE))</f>
        <v>Severe injuries</v>
      </c>
      <c r="C29" s="125"/>
      <c r="D29" s="125" t="str">
        <f>IF(Content!$D$6=1,VLOOKUP('H&amp;S'!$A29,TranslationData!$A:$AA,'H&amp;S'!D$1,FALSE),VLOOKUP('H&amp;S'!$A29,TranslationData!$A:$AA,'H&amp;S'!D$1+13,FALSE))</f>
        <v>number</v>
      </c>
      <c r="E29" s="125">
        <v>0</v>
      </c>
      <c r="F29" s="125">
        <v>0</v>
      </c>
      <c r="G29" s="125">
        <v>0</v>
      </c>
      <c r="H29" s="125">
        <v>0</v>
      </c>
      <c r="I29" s="125">
        <v>0</v>
      </c>
    </row>
    <row r="30" spans="1:9" ht="11.25" x14ac:dyDescent="0.25">
      <c r="A30" s="220" t="s">
        <v>373</v>
      </c>
      <c r="B30" s="144" t="str">
        <f>IF(Content!$D$6=1,VLOOKUP('H&amp;S'!$A30,TranslationData!$A:$AA,'H&amp;S'!B$1,FALSE),VLOOKUP('H&amp;S'!$A30,TranslationData!$A:$AA,'H&amp;S'!B$1+13,FALSE))</f>
        <v>Minor injuries</v>
      </c>
      <c r="C30" s="125"/>
      <c r="D30" s="26" t="str">
        <f>IF(Content!$D$6=1,VLOOKUP('H&amp;S'!$A30,TranslationData!$A:$AA,'H&amp;S'!D$1,FALSE),VLOOKUP('H&amp;S'!$A30,TranslationData!$A:$AA,'H&amp;S'!D$1+13,FALSE))</f>
        <v>number</v>
      </c>
      <c r="E30" s="48">
        <v>9</v>
      </c>
      <c r="F30" s="48">
        <v>12</v>
      </c>
      <c r="G30" s="125">
        <v>5</v>
      </c>
      <c r="H30" s="125">
        <v>12</v>
      </c>
      <c r="I30" s="125">
        <v>4</v>
      </c>
    </row>
    <row r="31" spans="1:9" ht="11.25" x14ac:dyDescent="0.25">
      <c r="A31" s="220" t="s">
        <v>374</v>
      </c>
      <c r="B31" s="143" t="str">
        <f>IF(Content!$D$6=1,VLOOKUP('H&amp;S'!$A31,TranslationData!$A:$AA,'H&amp;S'!B$1,FALSE),VLOOKUP('H&amp;S'!$A31,TranslationData!$A:$AA,'H&amp;S'!B$1+13,FALSE))</f>
        <v>LTIFR rate [1]</v>
      </c>
      <c r="C31" s="125"/>
      <c r="D31" s="26" t="str">
        <f>IF(Content!$D$6=1,VLOOKUP('H&amp;S'!$A31,TranslationData!$A:$AA,'H&amp;S'!D$1,FALSE),VLOOKUP('H&amp;S'!$A31,TranslationData!$A:$AA,'H&amp;S'!D$1+13,FALSE))</f>
        <v>rate</v>
      </c>
      <c r="E31" s="68">
        <v>0.2</v>
      </c>
      <c r="F31" s="68">
        <v>0.24</v>
      </c>
      <c r="G31" s="68">
        <v>0.09</v>
      </c>
      <c r="H31" s="38">
        <v>0.21</v>
      </c>
      <c r="I31" s="38">
        <v>0.08</v>
      </c>
    </row>
    <row r="32" spans="1:9" s="125" customFormat="1" ht="11.25" x14ac:dyDescent="0.25">
      <c r="A32" s="220"/>
      <c r="B32" s="144"/>
      <c r="C32" s="143"/>
      <c r="D32" s="150"/>
      <c r="E32" s="25"/>
      <c r="F32" s="25"/>
    </row>
    <row r="33" spans="1:77" s="125" customFormat="1" ht="24.95" customHeight="1" x14ac:dyDescent="0.2">
      <c r="A33" s="220" t="s">
        <v>2378</v>
      </c>
      <c r="B33" s="337" t="str">
        <f>IF(Content!$D$6=1,VLOOKUP('H&amp;S'!$A33,TranslationData!$A:$AA,'H&amp;S'!B$1,FALSE),VLOOKUP('H&amp;S'!$A33,TranslationData!$A:$AA,'H&amp;S'!B$1+13,FALSE))</f>
        <v>Contractor employees' safety in Kazakhstan segment</v>
      </c>
      <c r="C33" s="334"/>
      <c r="D33" s="201"/>
      <c r="E33" s="334"/>
      <c r="F33" s="334"/>
      <c r="G33" s="334"/>
      <c r="H33" s="378" t="s">
        <v>2465</v>
      </c>
      <c r="I33" s="378"/>
    </row>
    <row r="34" spans="1:77" s="125" customFormat="1" ht="11.25" x14ac:dyDescent="0.25">
      <c r="A34" s="220" t="s">
        <v>2379</v>
      </c>
      <c r="B34" s="138" t="str">
        <f>IF(Content!$D$6=1,VLOOKUP('H&amp;S'!$A34,TranslationData!$A:$AA,'H&amp;S'!B$1,FALSE),VLOOKUP('H&amp;S'!$A34,TranslationData!$A:$AA,'H&amp;S'!B$1+13,FALSE))</f>
        <v>Injuries, including:</v>
      </c>
      <c r="C34" s="313"/>
      <c r="D34" s="125" t="str">
        <f>IF(Content!$D$6=1,VLOOKUP('H&amp;S'!$A34,TranslationData!$A:$AA,'H&amp;S'!D$1,FALSE),VLOOKUP('H&amp;S'!$A34,TranslationData!$A:$AA,'H&amp;S'!D$1+13,FALSE))</f>
        <v>number</v>
      </c>
      <c r="E34" s="22">
        <v>0</v>
      </c>
      <c r="F34" s="22">
        <v>0</v>
      </c>
      <c r="G34" s="22">
        <v>0</v>
      </c>
      <c r="H34" s="22">
        <v>0</v>
      </c>
      <c r="I34" s="22">
        <v>0</v>
      </c>
    </row>
    <row r="35" spans="1:77" s="125" customFormat="1" ht="11.25" x14ac:dyDescent="0.25">
      <c r="A35" s="220" t="s">
        <v>2380</v>
      </c>
      <c r="B35" s="144" t="str">
        <f>IF(Content!$D$6=1,VLOOKUP('H&amp;S'!$A35,TranslationData!$A:$AA,'H&amp;S'!B$1,FALSE),VLOOKUP('H&amp;S'!$A35,TranslationData!$A:$AA,'H&amp;S'!B$1+13,FALSE))</f>
        <v>Fatalities</v>
      </c>
      <c r="C35" s="313"/>
      <c r="D35" s="25" t="str">
        <f>IF(Content!$D$6=1,VLOOKUP('H&amp;S'!$A35,TranslationData!$A:$AA,'H&amp;S'!D$1,FALSE),VLOOKUP('H&amp;S'!$A35,TranslationData!$A:$AA,'H&amp;S'!D$1+13,FALSE))</f>
        <v>number</v>
      </c>
      <c r="E35" s="125">
        <v>0</v>
      </c>
      <c r="F35" s="125">
        <v>0</v>
      </c>
      <c r="G35" s="125">
        <v>0</v>
      </c>
      <c r="H35" s="125">
        <v>0</v>
      </c>
      <c r="I35" s="125">
        <v>0</v>
      </c>
    </row>
    <row r="36" spans="1:77" s="125" customFormat="1" ht="11.25" x14ac:dyDescent="0.25">
      <c r="A36" s="220" t="s">
        <v>2381</v>
      </c>
      <c r="B36" s="99" t="str">
        <f>IF(Content!$D$6=1,VLOOKUP('H&amp;S'!$A36,TranslationData!$A:$AA,'H&amp;S'!B$1,FALSE),VLOOKUP('H&amp;S'!$A36,TranslationData!$A:$AA,'H&amp;S'!B$1+13,FALSE))</f>
        <v>Severe injuries</v>
      </c>
      <c r="D36" s="125" t="str">
        <f>IF(Content!$D$6=1,VLOOKUP('H&amp;S'!$A36,TranslationData!$A:$AA,'H&amp;S'!D$1,FALSE),VLOOKUP('H&amp;S'!$A36,TranslationData!$A:$AA,'H&amp;S'!D$1+13,FALSE))</f>
        <v>number</v>
      </c>
      <c r="E36" s="125">
        <v>0</v>
      </c>
      <c r="F36" s="125">
        <v>0</v>
      </c>
      <c r="G36" s="125">
        <v>0</v>
      </c>
      <c r="H36" s="125">
        <v>0</v>
      </c>
      <c r="I36" s="125">
        <v>0</v>
      </c>
    </row>
    <row r="37" spans="1:77" s="125" customFormat="1" ht="11.25" x14ac:dyDescent="0.25">
      <c r="A37" s="220" t="s">
        <v>2382</v>
      </c>
      <c r="B37" s="144" t="str">
        <f>IF(Content!$D$6=1,VLOOKUP('H&amp;S'!$A37,TranslationData!$A:$AA,'H&amp;S'!B$1,FALSE),VLOOKUP('H&amp;S'!$A37,TranslationData!$A:$AA,'H&amp;S'!B$1+13,FALSE))</f>
        <v>Minor injuries</v>
      </c>
      <c r="D37" s="26" t="str">
        <f>IF(Content!$D$6=1,VLOOKUP('H&amp;S'!$A37,TranslationData!$A:$AA,'H&amp;S'!D$1,FALSE),VLOOKUP('H&amp;S'!$A37,TranslationData!$A:$AA,'H&amp;S'!D$1+13,FALSE))</f>
        <v>number</v>
      </c>
      <c r="E37" s="48">
        <v>0</v>
      </c>
      <c r="F37" s="48">
        <v>0</v>
      </c>
      <c r="G37" s="125">
        <v>0</v>
      </c>
      <c r="H37" s="125">
        <v>0</v>
      </c>
      <c r="I37" s="125">
        <v>0</v>
      </c>
    </row>
    <row r="38" spans="1:77" s="125" customFormat="1" ht="11.25" x14ac:dyDescent="0.25">
      <c r="A38" s="220" t="s">
        <v>2383</v>
      </c>
      <c r="B38" s="143" t="str">
        <f>IF(Content!$D$6=1,VLOOKUP('H&amp;S'!$A38,TranslationData!$A:$AA,'H&amp;S'!B$1,FALSE),VLOOKUP('H&amp;S'!$A38,TranslationData!$A:$AA,'H&amp;S'!B$1+13,FALSE))</f>
        <v>LTIFR rate [1]</v>
      </c>
      <c r="D38" s="26" t="str">
        <f>IF(Content!$D$6=1,VLOOKUP('H&amp;S'!$A38,TranslationData!$A:$AA,'H&amp;S'!D$1,FALSE),VLOOKUP('H&amp;S'!$A38,TranslationData!$A:$AA,'H&amp;S'!D$1+13,FALSE))</f>
        <v>rate</v>
      </c>
      <c r="E38" s="68">
        <v>0</v>
      </c>
      <c r="F38" s="68">
        <v>0</v>
      </c>
      <c r="G38" s="68">
        <v>0</v>
      </c>
      <c r="H38" s="38">
        <v>0</v>
      </c>
      <c r="I38" s="38">
        <v>0</v>
      </c>
    </row>
    <row r="39" spans="1:77" customFormat="1" ht="11.25" customHeight="1" x14ac:dyDescent="0.25">
      <c r="A39" s="220"/>
      <c r="B39" s="146"/>
      <c r="C39" s="147"/>
      <c r="D39" s="135"/>
      <c r="E39" s="147"/>
      <c r="F39" s="147"/>
      <c r="G39" s="147"/>
      <c r="H39" s="147"/>
      <c r="I39" s="147"/>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8"/>
      <c r="BG39" s="33"/>
      <c r="BH39" s="33"/>
      <c r="BI39" s="33"/>
      <c r="BJ39" s="33"/>
      <c r="BK39" s="33"/>
      <c r="BL39" s="33"/>
      <c r="BM39" s="33"/>
      <c r="BN39" s="33"/>
      <c r="BO39" s="33"/>
      <c r="BP39" s="33"/>
      <c r="BQ39" s="33"/>
      <c r="BR39" s="33"/>
      <c r="BS39" s="33"/>
      <c r="BT39" s="33"/>
      <c r="BU39" s="33"/>
      <c r="BV39" s="33"/>
      <c r="BW39" s="33"/>
      <c r="BX39" s="33"/>
      <c r="BY39" s="33"/>
    </row>
    <row r="40" spans="1:77" customFormat="1" ht="11.25" customHeight="1" x14ac:dyDescent="0.25">
      <c r="A40" s="220"/>
      <c r="B40" s="81"/>
      <c r="C40" s="82"/>
      <c r="D40" s="82"/>
      <c r="E40" s="82"/>
      <c r="F40" s="82"/>
      <c r="G40" s="82"/>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8"/>
      <c r="BG40" s="33"/>
      <c r="BH40" s="33"/>
      <c r="BI40" s="33"/>
      <c r="BJ40" s="33"/>
      <c r="BK40" s="33"/>
      <c r="BL40" s="33"/>
      <c r="BM40" s="33"/>
      <c r="BN40" s="33"/>
      <c r="BO40" s="33"/>
      <c r="BP40" s="33"/>
      <c r="BQ40" s="33"/>
      <c r="BR40" s="33"/>
      <c r="BS40" s="33"/>
      <c r="BT40" s="33"/>
      <c r="BU40" s="33"/>
      <c r="BV40" s="33"/>
      <c r="BW40" s="33"/>
      <c r="BX40" s="33"/>
      <c r="BY40" s="33"/>
    </row>
    <row r="41" spans="1:77" ht="11.25" x14ac:dyDescent="0.25">
      <c r="A41" s="221" t="s">
        <v>992</v>
      </c>
      <c r="B41" s="24" t="str">
        <f>IF(Content!$D$6=1,VLOOKUP('H&amp;S'!$A41,TranslationData!$A:$AA,'H&amp;S'!B$1,FALSE),VLOOKUP('H&amp;S'!$A41,TranslationData!$A:$AA,'H&amp;S'!B$1+13,FALSE))</f>
        <v>Notes:</v>
      </c>
      <c r="C41" s="24"/>
      <c r="D41" s="17"/>
      <c r="E41" s="30"/>
      <c r="F41" s="30"/>
    </row>
    <row r="42" spans="1:77" ht="11.25" x14ac:dyDescent="0.25">
      <c r="A42" s="221" t="s">
        <v>993</v>
      </c>
      <c r="B42" s="24" t="str">
        <f>IF(Content!$D$6=1,VLOOKUP('H&amp;S'!$A42,TranslationData!$A:$AA,'H&amp;S'!B$1,FALSE),VLOOKUP('H&amp;S'!$A42,TranslationData!$A:$AA,'H&amp;S'!B$1+13,FALSE))</f>
        <v>[1] Lost-time injury frequency rate per 200,000 hours worked.</v>
      </c>
      <c r="C42" s="24"/>
      <c r="D42" s="17"/>
      <c r="E42" s="30"/>
      <c r="F42" s="30"/>
    </row>
    <row r="43" spans="1:77" ht="11.25" x14ac:dyDescent="0.25">
      <c r="A43" s="221" t="s">
        <v>994</v>
      </c>
      <c r="B43" s="24" t="str">
        <f>IF(Content!$D$6=1,VLOOKUP('H&amp;S'!$A43,TranslationData!$A:$AA,'H&amp;S'!B$1,FALSE),VLOOKUP('H&amp;S'!$A43,TranslationData!$A:$AA,'H&amp;S'!B$1+13,FALSE))</f>
        <v>[2] Data for 2021 was restated due to sick leave extension for one of the injured employees.</v>
      </c>
      <c r="C43" s="24"/>
      <c r="D43" s="17"/>
      <c r="E43" s="32"/>
      <c r="F43" s="32"/>
    </row>
    <row r="44" spans="1:77" ht="11.25" x14ac:dyDescent="0.25">
      <c r="A44" s="220"/>
      <c r="B44" s="24"/>
      <c r="C44" s="24"/>
      <c r="D44" s="17"/>
      <c r="E44" s="32"/>
      <c r="F44" s="32"/>
    </row>
    <row r="45" spans="1:77" ht="11.25" x14ac:dyDescent="0.25">
      <c r="A45" s="220"/>
      <c r="B45" s="24"/>
      <c r="C45" s="8"/>
      <c r="D45" s="17"/>
      <c r="E45" s="32"/>
      <c r="F45" s="32"/>
    </row>
    <row r="46" spans="1:77" ht="11.25" x14ac:dyDescent="0.25">
      <c r="A46" s="220"/>
      <c r="B46" s="24"/>
      <c r="C46" s="8"/>
      <c r="D46" s="17"/>
      <c r="E46" s="32"/>
      <c r="F46" s="32"/>
    </row>
    <row r="47" spans="1:77" ht="11.25" x14ac:dyDescent="0.25">
      <c r="A47" s="220"/>
      <c r="B47" s="24"/>
      <c r="C47" s="8"/>
      <c r="D47" s="17"/>
      <c r="E47" s="32"/>
      <c r="F47" s="32"/>
    </row>
    <row r="48" spans="1:77" ht="11.25" x14ac:dyDescent="0.25">
      <c r="A48" s="220"/>
      <c r="B48" s="24"/>
      <c r="C48" s="8"/>
      <c r="D48" s="17"/>
      <c r="E48" s="32"/>
      <c r="F48" s="32"/>
    </row>
    <row r="49" spans="1:6" ht="11.25" x14ac:dyDescent="0.25">
      <c r="A49" s="220"/>
      <c r="B49" s="24"/>
      <c r="C49" s="8"/>
      <c r="D49" s="17"/>
      <c r="E49" s="32"/>
      <c r="F49" s="32"/>
    </row>
    <row r="50" spans="1:6" ht="11.25" x14ac:dyDescent="0.25">
      <c r="A50" s="220"/>
      <c r="B50" s="24"/>
      <c r="C50" s="8"/>
      <c r="D50" s="17"/>
      <c r="E50" s="32"/>
      <c r="F50" s="32"/>
    </row>
    <row r="51" spans="1:6" ht="11.25" x14ac:dyDescent="0.25">
      <c r="A51" s="220"/>
      <c r="B51" s="24"/>
      <c r="C51" s="8"/>
      <c r="D51" s="17"/>
      <c r="E51" s="32"/>
      <c r="F51" s="32"/>
    </row>
    <row r="52" spans="1:6" ht="11.25" x14ac:dyDescent="0.25">
      <c r="A52" s="220"/>
      <c r="B52" s="24"/>
      <c r="C52" s="8"/>
      <c r="D52" s="17"/>
      <c r="E52" s="32"/>
      <c r="F52" s="32"/>
    </row>
    <row r="53" spans="1:6" ht="11.25" x14ac:dyDescent="0.25">
      <c r="A53" s="220"/>
      <c r="B53" s="24"/>
      <c r="C53" s="8"/>
      <c r="D53" s="17"/>
      <c r="E53" s="32"/>
      <c r="F53" s="32"/>
    </row>
    <row r="54" spans="1:6" ht="11.25" x14ac:dyDescent="0.25">
      <c r="A54" s="220"/>
      <c r="B54" s="24"/>
      <c r="C54" s="8"/>
      <c r="D54" s="17"/>
      <c r="E54" s="32"/>
      <c r="F54" s="32"/>
    </row>
    <row r="55" spans="1:6" ht="11.25" x14ac:dyDescent="0.25">
      <c r="A55" s="220"/>
      <c r="B55" s="24"/>
      <c r="C55" s="8"/>
      <c r="D55" s="17"/>
      <c r="E55" s="32"/>
      <c r="F55" s="32"/>
    </row>
    <row r="56" spans="1:6" ht="11.25" x14ac:dyDescent="0.25">
      <c r="A56" s="220"/>
      <c r="B56" s="24"/>
      <c r="C56" s="8"/>
      <c r="D56" s="17"/>
      <c r="E56" s="32"/>
      <c r="F56" s="32"/>
    </row>
    <row r="57" spans="1:6" ht="11.25" x14ac:dyDescent="0.25">
      <c r="A57" s="220"/>
      <c r="B57" s="24"/>
      <c r="C57" s="8"/>
      <c r="D57" s="17"/>
      <c r="E57" s="32"/>
      <c r="F57" s="32"/>
    </row>
    <row r="58" spans="1:6" ht="11.25" x14ac:dyDescent="0.25">
      <c r="A58" s="220"/>
      <c r="B58" s="24"/>
      <c r="C58" s="8"/>
      <c r="D58" s="17"/>
      <c r="E58" s="32"/>
      <c r="F58" s="32"/>
    </row>
    <row r="59" spans="1:6" ht="11.25" x14ac:dyDescent="0.25">
      <c r="A59" s="220"/>
      <c r="B59" s="24"/>
      <c r="C59" s="8"/>
      <c r="D59" s="17"/>
      <c r="E59" s="32"/>
      <c r="F59" s="32"/>
    </row>
    <row r="60" spans="1:6" ht="11.25" x14ac:dyDescent="0.25">
      <c r="A60" s="220"/>
      <c r="B60" s="24"/>
      <c r="C60" s="8"/>
      <c r="D60" s="17"/>
      <c r="E60" s="32"/>
      <c r="F60" s="32"/>
    </row>
    <row r="61" spans="1:6" ht="11.25" x14ac:dyDescent="0.25">
      <c r="A61" s="220"/>
      <c r="B61" s="24"/>
      <c r="C61" s="8"/>
      <c r="D61" s="17"/>
      <c r="E61" s="32"/>
      <c r="F61" s="32"/>
    </row>
    <row r="62" spans="1:6" ht="11.25" x14ac:dyDescent="0.25">
      <c r="A62" s="220"/>
      <c r="B62" s="24"/>
      <c r="C62" s="8"/>
      <c r="D62" s="17"/>
      <c r="E62" s="32"/>
      <c r="F62" s="32"/>
    </row>
    <row r="63" spans="1:6" ht="11.25" x14ac:dyDescent="0.25">
      <c r="A63" s="220"/>
      <c r="B63" s="24"/>
      <c r="C63" s="8"/>
      <c r="D63" s="17"/>
      <c r="E63" s="32"/>
      <c r="F63" s="32"/>
    </row>
    <row r="64" spans="1:6" ht="11.25" x14ac:dyDescent="0.25">
      <c r="A64" s="220"/>
      <c r="B64" s="24"/>
      <c r="C64" s="8"/>
      <c r="D64" s="17"/>
      <c r="E64" s="32"/>
      <c r="F64" s="32"/>
    </row>
    <row r="65" spans="1:6" ht="11.25" x14ac:dyDescent="0.25">
      <c r="A65" s="220"/>
      <c r="B65" s="24"/>
      <c r="C65" s="8"/>
      <c r="D65" s="17"/>
      <c r="E65" s="32"/>
      <c r="F65" s="32"/>
    </row>
    <row r="66" spans="1:6" ht="11.25" x14ac:dyDescent="0.25">
      <c r="A66" s="220"/>
      <c r="B66" s="24"/>
      <c r="C66" s="8"/>
      <c r="D66" s="17"/>
      <c r="E66" s="32"/>
      <c r="F66" s="32"/>
    </row>
    <row r="67" spans="1:6" ht="11.25" x14ac:dyDescent="0.25">
      <c r="A67" s="220"/>
      <c r="B67" s="24"/>
      <c r="C67" s="8"/>
      <c r="D67" s="17"/>
      <c r="E67" s="32"/>
      <c r="F67" s="32"/>
    </row>
    <row r="68" spans="1:6" ht="11.25" x14ac:dyDescent="0.25">
      <c r="A68" s="220"/>
      <c r="B68" s="24"/>
      <c r="C68" s="8"/>
      <c r="D68" s="17"/>
      <c r="E68" s="32"/>
      <c r="F68" s="32"/>
    </row>
    <row r="69" spans="1:6" ht="11.25" x14ac:dyDescent="0.25">
      <c r="A69" s="220"/>
      <c r="B69" s="24"/>
      <c r="C69" s="8"/>
      <c r="D69" s="17"/>
      <c r="E69" s="32"/>
      <c r="F69" s="32"/>
    </row>
    <row r="70" spans="1:6" ht="11.25" x14ac:dyDescent="0.25">
      <c r="A70" s="220"/>
      <c r="B70" s="24"/>
      <c r="C70" s="8"/>
      <c r="D70" s="17"/>
      <c r="E70" s="32"/>
      <c r="F70" s="32"/>
    </row>
    <row r="71" spans="1:6" ht="11.25" x14ac:dyDescent="0.25">
      <c r="A71" s="220"/>
      <c r="B71" s="24"/>
      <c r="C71" s="8"/>
      <c r="D71" s="17"/>
      <c r="E71" s="32"/>
      <c r="F71" s="32"/>
    </row>
    <row r="72" spans="1:6" ht="11.25" x14ac:dyDescent="0.25">
      <c r="A72" s="220"/>
      <c r="B72" s="24"/>
      <c r="C72" s="8"/>
      <c r="D72" s="17"/>
      <c r="E72" s="32"/>
      <c r="F72" s="32"/>
    </row>
    <row r="73" spans="1:6" ht="11.25" x14ac:dyDescent="0.25">
      <c r="A73" s="220"/>
      <c r="B73" s="24"/>
      <c r="C73" s="8"/>
      <c r="D73" s="17"/>
      <c r="E73" s="32"/>
      <c r="F73" s="32"/>
    </row>
    <row r="74" spans="1:6" ht="11.25" x14ac:dyDescent="0.25">
      <c r="A74" s="220"/>
      <c r="B74" s="24"/>
      <c r="C74" s="8"/>
      <c r="D74" s="17"/>
      <c r="E74" s="32"/>
      <c r="F74" s="32"/>
    </row>
    <row r="75" spans="1:6" ht="11.25" x14ac:dyDescent="0.25">
      <c r="A75" s="220"/>
      <c r="B75" s="24"/>
      <c r="C75" s="8"/>
      <c r="D75" s="17"/>
      <c r="E75" s="32"/>
      <c r="F75" s="32"/>
    </row>
    <row r="76" spans="1:6" ht="11.25" x14ac:dyDescent="0.25">
      <c r="A76" s="220"/>
      <c r="B76" s="24"/>
      <c r="C76" s="8"/>
      <c r="D76" s="17"/>
      <c r="E76" s="32"/>
      <c r="F76" s="32"/>
    </row>
    <row r="77" spans="1:6" ht="11.25" x14ac:dyDescent="0.25">
      <c r="A77" s="220"/>
      <c r="B77" s="24"/>
      <c r="C77" s="8"/>
      <c r="D77" s="17"/>
      <c r="E77" s="32"/>
      <c r="F77" s="32"/>
    </row>
    <row r="78" spans="1:6" ht="11.25" x14ac:dyDescent="0.25">
      <c r="A78" s="220"/>
      <c r="B78" s="24"/>
      <c r="C78" s="8"/>
      <c r="D78" s="17"/>
      <c r="E78" s="32"/>
      <c r="F78" s="32"/>
    </row>
    <row r="79" spans="1:6" ht="11.25" x14ac:dyDescent="0.25">
      <c r="A79" s="220"/>
      <c r="B79" s="24"/>
      <c r="C79" s="8"/>
      <c r="D79" s="17"/>
      <c r="E79" s="32"/>
      <c r="F79" s="32"/>
    </row>
    <row r="80" spans="1:6" ht="11.25" x14ac:dyDescent="0.25">
      <c r="A80" s="220"/>
      <c r="B80" s="24"/>
      <c r="C80" s="8"/>
      <c r="D80" s="17"/>
      <c r="E80" s="32"/>
      <c r="F80" s="32"/>
    </row>
    <row r="81" spans="1:6" ht="11.25" x14ac:dyDescent="0.25">
      <c r="A81" s="220"/>
      <c r="B81" s="24"/>
      <c r="C81" s="8"/>
      <c r="D81" s="17"/>
      <c r="E81" s="32"/>
      <c r="F81" s="32"/>
    </row>
    <row r="82" spans="1:6" ht="11.25" x14ac:dyDescent="0.25">
      <c r="A82" s="220"/>
      <c r="B82" s="24"/>
      <c r="C82" s="8"/>
      <c r="D82" s="17"/>
      <c r="E82" s="32"/>
      <c r="F82" s="32"/>
    </row>
    <row r="83" spans="1:6" ht="11.25" x14ac:dyDescent="0.25">
      <c r="A83" s="220"/>
      <c r="B83" s="24"/>
      <c r="C83" s="8"/>
      <c r="D83" s="17"/>
      <c r="E83" s="32"/>
      <c r="F83" s="32"/>
    </row>
    <row r="84" spans="1:6" ht="11.25" x14ac:dyDescent="0.25">
      <c r="A84" s="220"/>
      <c r="B84" s="24"/>
      <c r="C84" s="8"/>
      <c r="D84" s="17"/>
      <c r="E84" s="32"/>
      <c r="F84" s="32"/>
    </row>
    <row r="85" spans="1:6" ht="11.25" x14ac:dyDescent="0.25">
      <c r="A85" s="220"/>
      <c r="B85" s="24"/>
      <c r="C85" s="8"/>
      <c r="D85" s="17"/>
      <c r="E85" s="32"/>
      <c r="F85" s="32"/>
    </row>
    <row r="86" spans="1:6" ht="11.25" x14ac:dyDescent="0.25">
      <c r="A86" s="220"/>
      <c r="B86" s="24"/>
      <c r="C86" s="8"/>
      <c r="D86" s="17"/>
      <c r="E86" s="32"/>
      <c r="F86" s="32"/>
    </row>
    <row r="87" spans="1:6" ht="11.25" x14ac:dyDescent="0.25">
      <c r="A87" s="220"/>
      <c r="B87" s="24"/>
      <c r="C87" s="8"/>
      <c r="D87" s="17"/>
      <c r="E87" s="32"/>
      <c r="F87" s="32"/>
    </row>
    <row r="88" spans="1:6" ht="11.25" x14ac:dyDescent="0.25">
      <c r="A88" s="220"/>
      <c r="B88" s="24"/>
      <c r="C88" s="8"/>
      <c r="D88" s="17"/>
      <c r="E88" s="32"/>
      <c r="F88" s="32"/>
    </row>
    <row r="89" spans="1:6" ht="11.25" x14ac:dyDescent="0.25">
      <c r="A89" s="220"/>
      <c r="B89" s="24"/>
      <c r="C89" s="8"/>
      <c r="D89" s="17"/>
      <c r="E89" s="32"/>
      <c r="F89" s="32"/>
    </row>
    <row r="90" spans="1:6" ht="11.25" x14ac:dyDescent="0.25">
      <c r="A90" s="220"/>
      <c r="B90" s="24"/>
      <c r="C90" s="8"/>
      <c r="D90" s="17"/>
      <c r="E90" s="32"/>
      <c r="F90" s="32"/>
    </row>
    <row r="91" spans="1:6" ht="11.25" x14ac:dyDescent="0.25">
      <c r="A91" s="220"/>
      <c r="B91" s="24"/>
      <c r="C91" s="8"/>
      <c r="D91" s="17"/>
      <c r="E91" s="32"/>
      <c r="F91" s="32"/>
    </row>
    <row r="92" spans="1:6" ht="11.25" x14ac:dyDescent="0.25">
      <c r="A92" s="220"/>
      <c r="B92" s="24"/>
      <c r="C92" s="8"/>
      <c r="D92" s="17"/>
      <c r="E92" s="32"/>
      <c r="F92" s="32"/>
    </row>
    <row r="93" spans="1:6" ht="11.25" x14ac:dyDescent="0.25">
      <c r="A93" s="220"/>
      <c r="B93" s="24"/>
      <c r="C93" s="8"/>
      <c r="D93" s="17"/>
      <c r="E93" s="32"/>
      <c r="F93" s="32"/>
    </row>
    <row r="94" spans="1:6" ht="11.25" x14ac:dyDescent="0.25">
      <c r="A94" s="220"/>
      <c r="B94" s="24"/>
      <c r="C94" s="8"/>
      <c r="D94" s="17"/>
      <c r="E94" s="32"/>
      <c r="F94" s="32"/>
    </row>
    <row r="95" spans="1:6" ht="11.25" x14ac:dyDescent="0.25">
      <c r="A95" s="220"/>
      <c r="B95" s="24"/>
      <c r="C95" s="8"/>
      <c r="D95" s="17"/>
      <c r="E95" s="32"/>
      <c r="F95" s="32"/>
    </row>
    <row r="96" spans="1:6" ht="11.25" x14ac:dyDescent="0.25">
      <c r="A96" s="220"/>
      <c r="B96" s="24"/>
      <c r="C96" s="8"/>
      <c r="D96" s="17"/>
      <c r="E96" s="32"/>
      <c r="F96" s="32"/>
    </row>
    <row r="97" spans="1:6" ht="11.25" x14ac:dyDescent="0.25">
      <c r="A97" s="220"/>
      <c r="B97" s="24"/>
      <c r="C97" s="8"/>
      <c r="D97" s="17"/>
      <c r="E97" s="32"/>
      <c r="F97" s="32"/>
    </row>
    <row r="98" spans="1:6" ht="11.25" x14ac:dyDescent="0.25">
      <c r="A98" s="220"/>
      <c r="B98" s="24"/>
      <c r="C98" s="8"/>
      <c r="D98" s="17"/>
      <c r="E98" s="32"/>
      <c r="F98" s="32"/>
    </row>
    <row r="99" spans="1:6" ht="11.25" x14ac:dyDescent="0.25">
      <c r="A99" s="220"/>
      <c r="B99" s="24"/>
      <c r="C99" s="8"/>
      <c r="D99" s="17"/>
      <c r="E99" s="32"/>
      <c r="F99" s="32"/>
    </row>
    <row r="100" spans="1:6" ht="11.25" x14ac:dyDescent="0.25">
      <c r="A100" s="220"/>
      <c r="B100" s="24"/>
      <c r="C100" s="8"/>
      <c r="D100" s="17"/>
      <c r="E100" s="32"/>
      <c r="F100" s="32"/>
    </row>
    <row r="101" spans="1:6" ht="11.25" x14ac:dyDescent="0.25">
      <c r="A101" s="220"/>
      <c r="B101" s="24"/>
      <c r="C101" s="8"/>
      <c r="D101" s="17"/>
      <c r="E101" s="32"/>
      <c r="F101" s="32"/>
    </row>
    <row r="102" spans="1:6" ht="11.25" x14ac:dyDescent="0.25">
      <c r="A102" s="220"/>
      <c r="B102" s="24"/>
      <c r="C102" s="8"/>
      <c r="D102" s="17"/>
      <c r="E102" s="32"/>
      <c r="F102" s="32"/>
    </row>
    <row r="103" spans="1:6" ht="11.25" x14ac:dyDescent="0.25">
      <c r="A103" s="220"/>
      <c r="B103" s="24"/>
      <c r="C103" s="8"/>
      <c r="D103" s="17"/>
      <c r="E103" s="32"/>
      <c r="F103" s="32"/>
    </row>
    <row r="104" spans="1:6" ht="11.25" x14ac:dyDescent="0.25">
      <c r="A104" s="220"/>
      <c r="B104" s="24"/>
      <c r="C104" s="8"/>
      <c r="D104" s="17"/>
      <c r="E104" s="32"/>
      <c r="F104" s="32"/>
    </row>
    <row r="105" spans="1:6" ht="11.25" x14ac:dyDescent="0.25">
      <c r="A105" s="220"/>
      <c r="B105" s="24"/>
      <c r="C105" s="8"/>
      <c r="D105" s="17"/>
      <c r="E105" s="32"/>
      <c r="F105" s="32"/>
    </row>
    <row r="106" spans="1:6" ht="11.25" x14ac:dyDescent="0.25">
      <c r="A106" s="220"/>
      <c r="B106" s="24"/>
      <c r="C106" s="8"/>
      <c r="D106" s="17"/>
      <c r="E106" s="32"/>
      <c r="F106" s="32"/>
    </row>
    <row r="107" spans="1:6" ht="11.25" x14ac:dyDescent="0.25">
      <c r="A107" s="220"/>
      <c r="B107" s="24"/>
      <c r="C107" s="8"/>
      <c r="D107" s="17"/>
      <c r="E107" s="32"/>
      <c r="F107" s="32"/>
    </row>
    <row r="108" spans="1:6" ht="11.25" x14ac:dyDescent="0.25">
      <c r="A108" s="220"/>
      <c r="B108" s="24"/>
      <c r="C108" s="8"/>
      <c r="D108" s="17"/>
      <c r="E108" s="32"/>
      <c r="F108" s="32"/>
    </row>
    <row r="109" spans="1:6" ht="11.25" x14ac:dyDescent="0.25">
      <c r="A109" s="220"/>
      <c r="B109" s="24"/>
      <c r="C109" s="8"/>
      <c r="D109" s="17"/>
      <c r="E109" s="32"/>
      <c r="F109" s="32"/>
    </row>
    <row r="110" spans="1:6" ht="11.25" x14ac:dyDescent="0.25">
      <c r="A110" s="220"/>
      <c r="B110" s="24"/>
      <c r="C110" s="8"/>
      <c r="D110" s="17"/>
      <c r="E110" s="32"/>
      <c r="F110" s="32"/>
    </row>
    <row r="111" spans="1:6" ht="11.25" x14ac:dyDescent="0.25">
      <c r="A111" s="220"/>
      <c r="B111" s="24"/>
      <c r="C111" s="8"/>
      <c r="D111" s="17"/>
      <c r="E111" s="32"/>
      <c r="F111" s="32"/>
    </row>
    <row r="112" spans="1:6" ht="11.25" x14ac:dyDescent="0.25">
      <c r="A112" s="220"/>
      <c r="B112" s="24"/>
      <c r="C112" s="8"/>
      <c r="D112" s="17"/>
      <c r="E112" s="32"/>
      <c r="F112" s="32"/>
    </row>
    <row r="113" spans="1:6" ht="11.25" x14ac:dyDescent="0.25">
      <c r="A113" s="220"/>
      <c r="B113" s="24"/>
      <c r="C113" s="8"/>
      <c r="D113" s="17"/>
      <c r="E113" s="32"/>
      <c r="F113" s="32"/>
    </row>
    <row r="114" spans="1:6" ht="11.25" x14ac:dyDescent="0.25">
      <c r="A114" s="220"/>
      <c r="B114" s="24"/>
      <c r="C114" s="8"/>
      <c r="D114" s="17"/>
      <c r="E114" s="32"/>
      <c r="F114" s="32"/>
    </row>
    <row r="115" spans="1:6" ht="11.25" x14ac:dyDescent="0.25">
      <c r="A115" s="220"/>
      <c r="B115" s="24"/>
      <c r="C115" s="8"/>
      <c r="D115" s="17"/>
      <c r="E115" s="32"/>
      <c r="F115" s="32"/>
    </row>
    <row r="116" spans="1:6" ht="11.25" x14ac:dyDescent="0.25">
      <c r="A116" s="220"/>
      <c r="B116" s="24"/>
      <c r="C116" s="8"/>
      <c r="D116" s="17"/>
      <c r="E116" s="32"/>
      <c r="F116" s="32"/>
    </row>
    <row r="117" spans="1:6" ht="11.25" x14ac:dyDescent="0.25">
      <c r="A117" s="220"/>
      <c r="B117" s="24"/>
      <c r="C117" s="8"/>
      <c r="D117" s="17"/>
      <c r="E117" s="32"/>
      <c r="F117" s="32"/>
    </row>
    <row r="118" spans="1:6" ht="11.25" x14ac:dyDescent="0.25">
      <c r="A118" s="220"/>
      <c r="B118" s="24"/>
      <c r="C118" s="8"/>
      <c r="D118" s="17"/>
      <c r="E118" s="32"/>
      <c r="F118" s="32"/>
    </row>
    <row r="119" spans="1:6" ht="11.25" x14ac:dyDescent="0.25">
      <c r="A119" s="220"/>
      <c r="B119" s="24"/>
      <c r="C119" s="8"/>
      <c r="D119" s="17"/>
      <c r="E119" s="32"/>
      <c r="F119" s="32"/>
    </row>
    <row r="120" spans="1:6" ht="11.25" x14ac:dyDescent="0.25">
      <c r="A120" s="220"/>
      <c r="B120" s="24"/>
      <c r="C120" s="8"/>
      <c r="D120" s="17"/>
      <c r="E120" s="32"/>
      <c r="F120" s="32"/>
    </row>
    <row r="121" spans="1:6" ht="11.25" x14ac:dyDescent="0.25">
      <c r="A121" s="220"/>
      <c r="B121" s="24"/>
      <c r="C121" s="8"/>
      <c r="D121" s="17"/>
      <c r="E121" s="32"/>
      <c r="F121" s="32"/>
    </row>
    <row r="122" spans="1:6" ht="11.25" x14ac:dyDescent="0.25">
      <c r="A122" s="220"/>
      <c r="B122" s="24"/>
      <c r="C122" s="8"/>
      <c r="D122" s="17"/>
      <c r="E122" s="32"/>
      <c r="F122" s="32"/>
    </row>
    <row r="123" spans="1:6" ht="11.25" x14ac:dyDescent="0.25">
      <c r="A123" s="220"/>
      <c r="B123" s="24"/>
      <c r="C123" s="8"/>
      <c r="D123" s="17"/>
      <c r="E123" s="32"/>
      <c r="F123" s="32"/>
    </row>
    <row r="124" spans="1:6" ht="11.25" x14ac:dyDescent="0.25">
      <c r="A124" s="220"/>
      <c r="B124" s="24"/>
      <c r="C124" s="8"/>
      <c r="D124" s="17"/>
      <c r="E124" s="32"/>
      <c r="F124" s="32"/>
    </row>
    <row r="125" spans="1:6" ht="11.25" x14ac:dyDescent="0.25">
      <c r="A125" s="220"/>
      <c r="B125" s="24"/>
      <c r="C125" s="8"/>
      <c r="D125" s="17"/>
      <c r="E125" s="32"/>
      <c r="F125" s="32"/>
    </row>
    <row r="126" spans="1:6" ht="11.25" x14ac:dyDescent="0.25">
      <c r="A126" s="220"/>
      <c r="B126" s="24"/>
      <c r="C126" s="8"/>
      <c r="D126" s="17"/>
      <c r="E126" s="32"/>
      <c r="F126" s="32"/>
    </row>
    <row r="127" spans="1:6" ht="11.25" x14ac:dyDescent="0.25">
      <c r="A127" s="220"/>
      <c r="B127" s="24"/>
      <c r="C127" s="8"/>
      <c r="D127" s="17"/>
      <c r="E127" s="32"/>
      <c r="F127" s="32"/>
    </row>
    <row r="128" spans="1:6" ht="11.25" x14ac:dyDescent="0.25">
      <c r="A128" s="220"/>
      <c r="B128" s="24"/>
      <c r="C128" s="8"/>
      <c r="D128" s="17"/>
      <c r="E128" s="32"/>
      <c r="F128" s="32"/>
    </row>
    <row r="129" spans="1:6" ht="11.25" x14ac:dyDescent="0.25">
      <c r="A129" s="220"/>
      <c r="B129" s="24"/>
      <c r="C129" s="8"/>
      <c r="D129" s="17"/>
      <c r="E129" s="32"/>
      <c r="F129" s="32"/>
    </row>
    <row r="130" spans="1:6" ht="11.25" x14ac:dyDescent="0.25">
      <c r="A130" s="220"/>
      <c r="B130" s="24"/>
      <c r="C130" s="8"/>
      <c r="D130" s="17"/>
      <c r="E130" s="32"/>
      <c r="F130" s="32"/>
    </row>
    <row r="131" spans="1:6" ht="11.25" x14ac:dyDescent="0.25">
      <c r="A131" s="220"/>
      <c r="B131" s="24"/>
      <c r="C131" s="8"/>
      <c r="D131" s="17"/>
      <c r="E131" s="32"/>
      <c r="F131" s="32"/>
    </row>
    <row r="132" spans="1:6" ht="11.25" x14ac:dyDescent="0.25">
      <c r="A132" s="220"/>
      <c r="B132" s="24"/>
      <c r="C132" s="8"/>
      <c r="D132" s="17"/>
      <c r="E132" s="32"/>
      <c r="F132" s="32"/>
    </row>
    <row r="133" spans="1:6" ht="11.25" x14ac:dyDescent="0.25">
      <c r="A133" s="220"/>
      <c r="B133" s="24"/>
      <c r="C133" s="8"/>
      <c r="D133" s="17"/>
      <c r="E133" s="32"/>
      <c r="F133" s="32"/>
    </row>
    <row r="134" spans="1:6" ht="11.25" x14ac:dyDescent="0.25">
      <c r="A134" s="220"/>
      <c r="B134" s="24"/>
      <c r="C134" s="8"/>
      <c r="D134" s="17"/>
      <c r="E134" s="32"/>
      <c r="F134" s="32"/>
    </row>
    <row r="135" spans="1:6" ht="11.25" x14ac:dyDescent="0.25">
      <c r="A135" s="220"/>
      <c r="B135" s="24"/>
      <c r="C135" s="8"/>
      <c r="D135" s="17"/>
      <c r="E135" s="32"/>
      <c r="F135" s="32"/>
    </row>
    <row r="136" spans="1:6" ht="11.25" x14ac:dyDescent="0.25">
      <c r="A136" s="220"/>
      <c r="B136" s="24"/>
      <c r="C136" s="8"/>
      <c r="D136" s="17"/>
      <c r="E136" s="32"/>
      <c r="F136" s="32"/>
    </row>
    <row r="137" spans="1:6" ht="11.25" x14ac:dyDescent="0.25">
      <c r="A137" s="220"/>
      <c r="B137" s="24"/>
      <c r="C137" s="8"/>
      <c r="D137" s="17"/>
      <c r="E137" s="32"/>
      <c r="F137" s="32"/>
    </row>
    <row r="138" spans="1:6" ht="11.25" x14ac:dyDescent="0.25">
      <c r="A138" s="220"/>
      <c r="B138" s="24"/>
      <c r="C138" s="8"/>
      <c r="D138" s="17"/>
      <c r="E138" s="32"/>
      <c r="F138" s="32"/>
    </row>
    <row r="139" spans="1:6" ht="11.25" x14ac:dyDescent="0.25">
      <c r="A139" s="220"/>
      <c r="B139" s="24"/>
      <c r="C139" s="8"/>
      <c r="D139" s="17"/>
      <c r="E139" s="32"/>
      <c r="F139" s="32"/>
    </row>
    <row r="140" spans="1:6" ht="11.25" x14ac:dyDescent="0.25">
      <c r="A140" s="220"/>
      <c r="B140" s="24"/>
      <c r="C140" s="8"/>
      <c r="D140" s="17"/>
      <c r="E140" s="32"/>
      <c r="F140" s="32"/>
    </row>
    <row r="141" spans="1:6" ht="11.25" x14ac:dyDescent="0.25">
      <c r="A141" s="220"/>
      <c r="B141" s="24"/>
      <c r="C141" s="8"/>
      <c r="D141" s="17"/>
      <c r="E141" s="32"/>
      <c r="F141" s="32"/>
    </row>
    <row r="142" spans="1:6" ht="11.25" x14ac:dyDescent="0.25">
      <c r="A142" s="220"/>
      <c r="B142" s="24"/>
      <c r="C142" s="8"/>
      <c r="D142" s="17"/>
      <c r="E142" s="32"/>
      <c r="F142" s="32"/>
    </row>
    <row r="143" spans="1:6" ht="11.25" x14ac:dyDescent="0.25">
      <c r="A143" s="220"/>
      <c r="B143" s="24"/>
      <c r="C143" s="8"/>
      <c r="D143" s="17"/>
      <c r="E143" s="32"/>
      <c r="F143" s="32"/>
    </row>
    <row r="144" spans="1:6" ht="11.25" x14ac:dyDescent="0.25">
      <c r="A144" s="220"/>
      <c r="B144" s="24"/>
      <c r="C144" s="8"/>
      <c r="D144" s="17"/>
      <c r="E144" s="32"/>
      <c r="F144" s="32"/>
    </row>
    <row r="145" spans="1:6" ht="11.25" x14ac:dyDescent="0.25">
      <c r="A145" s="220"/>
      <c r="B145" s="24"/>
      <c r="C145" s="8"/>
      <c r="D145" s="17"/>
      <c r="E145" s="32"/>
      <c r="F145" s="32"/>
    </row>
    <row r="146" spans="1:6" ht="11.25" x14ac:dyDescent="0.25">
      <c r="A146" s="220"/>
      <c r="B146" s="24"/>
      <c r="C146" s="8"/>
      <c r="D146" s="17"/>
      <c r="E146" s="32"/>
      <c r="F146" s="32"/>
    </row>
    <row r="147" spans="1:6" ht="11.25" x14ac:dyDescent="0.25">
      <c r="A147" s="220"/>
      <c r="B147" s="24"/>
      <c r="C147" s="8"/>
      <c r="D147" s="17"/>
      <c r="E147" s="32"/>
      <c r="F147" s="32"/>
    </row>
    <row r="148" spans="1:6" ht="11.25" x14ac:dyDescent="0.25">
      <c r="A148" s="220"/>
      <c r="B148" s="24"/>
      <c r="C148" s="8"/>
      <c r="D148" s="17"/>
      <c r="E148" s="32"/>
      <c r="F148" s="32"/>
    </row>
    <row r="149" spans="1:6" ht="11.25" x14ac:dyDescent="0.25">
      <c r="A149" s="220"/>
      <c r="B149" s="24"/>
      <c r="C149" s="8"/>
      <c r="D149" s="17"/>
      <c r="E149" s="32"/>
      <c r="F149" s="32"/>
    </row>
    <row r="150" spans="1:6" ht="11.25" x14ac:dyDescent="0.25">
      <c r="A150" s="220"/>
      <c r="B150" s="24"/>
      <c r="C150" s="8"/>
      <c r="D150" s="17"/>
      <c r="E150" s="32"/>
      <c r="F150" s="32"/>
    </row>
    <row r="151" spans="1:6" ht="11.25" x14ac:dyDescent="0.25">
      <c r="A151" s="220"/>
      <c r="B151" s="24"/>
      <c r="C151" s="8"/>
      <c r="D151" s="17"/>
      <c r="E151" s="32"/>
      <c r="F151" s="32"/>
    </row>
    <row r="152" spans="1:6" ht="11.25" x14ac:dyDescent="0.25">
      <c r="A152" s="220"/>
      <c r="B152" s="24"/>
      <c r="C152" s="8"/>
      <c r="D152" s="17"/>
      <c r="E152" s="32"/>
      <c r="F152" s="32"/>
    </row>
    <row r="153" spans="1:6" ht="11.25" x14ac:dyDescent="0.25">
      <c r="A153" s="220"/>
      <c r="B153" s="24"/>
      <c r="C153" s="8"/>
      <c r="D153" s="17"/>
      <c r="E153" s="32"/>
      <c r="F153" s="32"/>
    </row>
    <row r="154" spans="1:6" ht="11.25" x14ac:dyDescent="0.25">
      <c r="A154" s="220"/>
      <c r="B154" s="24"/>
      <c r="C154" s="8"/>
      <c r="D154" s="17"/>
      <c r="E154" s="32"/>
      <c r="F154" s="32"/>
    </row>
    <row r="155" spans="1:6" ht="11.25" x14ac:dyDescent="0.25">
      <c r="A155" s="220"/>
      <c r="B155" s="24"/>
      <c r="C155" s="8"/>
      <c r="D155" s="17"/>
      <c r="E155" s="32"/>
      <c r="F155" s="32"/>
    </row>
    <row r="156" spans="1:6" ht="11.25" x14ac:dyDescent="0.25">
      <c r="A156" s="220"/>
      <c r="B156" s="24"/>
      <c r="C156" s="8"/>
      <c r="D156" s="17"/>
      <c r="E156" s="32"/>
      <c r="F156" s="32"/>
    </row>
    <row r="157" spans="1:6" ht="11.25" x14ac:dyDescent="0.25">
      <c r="A157" s="220"/>
      <c r="B157" s="24"/>
      <c r="C157" s="8"/>
      <c r="D157" s="17"/>
      <c r="E157" s="32"/>
      <c r="F157" s="32"/>
    </row>
    <row r="158" spans="1:6" ht="11.25" x14ac:dyDescent="0.25">
      <c r="A158" s="220"/>
      <c r="B158" s="24"/>
      <c r="C158" s="8"/>
      <c r="D158" s="17"/>
      <c r="E158" s="32"/>
      <c r="F158" s="32"/>
    </row>
    <row r="159" spans="1:6" ht="11.25" x14ac:dyDescent="0.25">
      <c r="A159" s="220"/>
      <c r="B159" s="24"/>
      <c r="C159" s="8"/>
      <c r="D159" s="17"/>
      <c r="E159" s="32"/>
      <c r="F159" s="32"/>
    </row>
    <row r="160" spans="1:6" ht="11.25" x14ac:dyDescent="0.25">
      <c r="A160" s="220"/>
      <c r="B160" s="24"/>
      <c r="C160" s="8"/>
      <c r="D160" s="17"/>
      <c r="E160" s="32"/>
      <c r="F160" s="32"/>
    </row>
    <row r="161" spans="1:6" ht="11.25" x14ac:dyDescent="0.25">
      <c r="A161" s="220"/>
      <c r="B161" s="24"/>
      <c r="C161" s="8"/>
      <c r="D161" s="17"/>
      <c r="E161" s="32"/>
      <c r="F161" s="32"/>
    </row>
    <row r="162" spans="1:6" ht="11.25" x14ac:dyDescent="0.25">
      <c r="A162" s="220"/>
      <c r="B162" s="24"/>
      <c r="C162" s="8"/>
      <c r="D162" s="17"/>
      <c r="E162" s="32"/>
      <c r="F162" s="32"/>
    </row>
    <row r="163" spans="1:6" ht="11.25" x14ac:dyDescent="0.25">
      <c r="A163" s="220"/>
      <c r="B163" s="24"/>
      <c r="C163" s="8"/>
      <c r="D163" s="17"/>
      <c r="E163" s="32"/>
      <c r="F163" s="32"/>
    </row>
    <row r="164" spans="1:6" ht="11.25" x14ac:dyDescent="0.25">
      <c r="A164" s="220"/>
      <c r="B164" s="24"/>
      <c r="C164" s="8"/>
      <c r="D164" s="17"/>
      <c r="E164" s="32"/>
      <c r="F164" s="32"/>
    </row>
    <row r="165" spans="1:6" ht="11.25" x14ac:dyDescent="0.25">
      <c r="A165" s="220"/>
      <c r="B165" s="24"/>
      <c r="C165" s="8"/>
      <c r="D165" s="17"/>
      <c r="E165" s="32"/>
      <c r="F165" s="32"/>
    </row>
    <row r="166" spans="1:6" ht="11.25" x14ac:dyDescent="0.25">
      <c r="A166" s="220"/>
      <c r="B166" s="24"/>
      <c r="C166" s="8"/>
      <c r="D166" s="17"/>
      <c r="E166" s="32"/>
      <c r="F166" s="32"/>
    </row>
    <row r="167" spans="1:6" ht="11.25" x14ac:dyDescent="0.25">
      <c r="A167" s="220"/>
      <c r="B167" s="24"/>
      <c r="C167" s="8"/>
      <c r="D167" s="17"/>
      <c r="E167" s="32"/>
      <c r="F167" s="32"/>
    </row>
    <row r="168" spans="1:6" ht="11.25" x14ac:dyDescent="0.25">
      <c r="A168" s="220"/>
      <c r="B168" s="24"/>
      <c r="C168" s="8"/>
      <c r="D168" s="17"/>
      <c r="E168" s="32"/>
      <c r="F168" s="32"/>
    </row>
    <row r="169" spans="1:6" ht="11.25" x14ac:dyDescent="0.25">
      <c r="A169" s="220"/>
      <c r="B169" s="24"/>
      <c r="C169" s="8"/>
      <c r="D169" s="17"/>
      <c r="E169" s="32"/>
      <c r="F169" s="32"/>
    </row>
    <row r="170" spans="1:6" ht="11.25" x14ac:dyDescent="0.25">
      <c r="A170" s="220"/>
      <c r="B170" s="24"/>
      <c r="C170" s="8"/>
      <c r="D170" s="17"/>
      <c r="E170" s="32"/>
      <c r="F170" s="32"/>
    </row>
    <row r="171" spans="1:6" ht="11.25" x14ac:dyDescent="0.25">
      <c r="A171" s="220"/>
      <c r="B171" s="24"/>
      <c r="C171" s="8"/>
      <c r="D171" s="17"/>
      <c r="E171" s="32"/>
      <c r="F171" s="32"/>
    </row>
    <row r="172" spans="1:6" ht="11.25" x14ac:dyDescent="0.25">
      <c r="A172" s="220"/>
      <c r="B172" s="24"/>
      <c r="C172" s="8"/>
      <c r="D172" s="17"/>
      <c r="E172" s="32"/>
      <c r="F172" s="32"/>
    </row>
    <row r="173" spans="1:6" ht="11.25" x14ac:dyDescent="0.25">
      <c r="A173" s="220"/>
      <c r="B173" s="24"/>
      <c r="C173" s="8"/>
      <c r="D173" s="17"/>
      <c r="E173" s="32"/>
      <c r="F173" s="32"/>
    </row>
    <row r="174" spans="1:6" ht="11.25" x14ac:dyDescent="0.25">
      <c r="A174" s="220"/>
      <c r="B174" s="24"/>
      <c r="C174" s="8"/>
      <c r="D174" s="17"/>
      <c r="E174" s="32"/>
      <c r="F174" s="32"/>
    </row>
    <row r="175" spans="1:6" ht="11.25" x14ac:dyDescent="0.25">
      <c r="A175" s="220"/>
      <c r="B175" s="24"/>
      <c r="C175" s="8"/>
      <c r="D175" s="17"/>
      <c r="E175" s="32"/>
      <c r="F175" s="32"/>
    </row>
    <row r="176" spans="1:6" ht="11.25" x14ac:dyDescent="0.25">
      <c r="A176" s="220"/>
      <c r="B176" s="24"/>
      <c r="C176" s="8"/>
      <c r="D176" s="17"/>
      <c r="E176" s="32"/>
      <c r="F176" s="32"/>
    </row>
    <row r="177" spans="1:6" ht="11.25" x14ac:dyDescent="0.25">
      <c r="A177" s="220"/>
      <c r="B177" s="24"/>
      <c r="C177" s="8"/>
      <c r="D177" s="17"/>
      <c r="E177" s="32"/>
      <c r="F177" s="32"/>
    </row>
    <row r="178" spans="1:6" ht="11.25" x14ac:dyDescent="0.25">
      <c r="A178" s="220"/>
      <c r="B178" s="24"/>
      <c r="C178" s="8"/>
      <c r="D178" s="17"/>
      <c r="E178" s="32"/>
      <c r="F178" s="32"/>
    </row>
    <row r="179" spans="1:6" ht="11.25" x14ac:dyDescent="0.25">
      <c r="A179" s="220"/>
      <c r="B179" s="24"/>
      <c r="C179" s="8"/>
      <c r="D179" s="17"/>
      <c r="E179" s="32"/>
      <c r="F179" s="32"/>
    </row>
    <row r="180" spans="1:6" ht="11.25" x14ac:dyDescent="0.25">
      <c r="A180" s="220"/>
      <c r="B180" s="24"/>
      <c r="C180" s="8"/>
      <c r="D180" s="17"/>
      <c r="E180" s="32"/>
      <c r="F180" s="32"/>
    </row>
    <row r="181" spans="1:6" ht="11.25" x14ac:dyDescent="0.25">
      <c r="A181" s="220"/>
      <c r="B181" s="24"/>
      <c r="C181" s="8"/>
      <c r="D181" s="17"/>
      <c r="E181" s="32"/>
      <c r="F181" s="32"/>
    </row>
    <row r="182" spans="1:6" ht="11.25" x14ac:dyDescent="0.25">
      <c r="A182" s="220"/>
      <c r="B182" s="24"/>
      <c r="C182" s="8"/>
      <c r="D182" s="17"/>
      <c r="E182" s="32"/>
      <c r="F182" s="32"/>
    </row>
    <row r="183" spans="1:6" ht="11.25" x14ac:dyDescent="0.25">
      <c r="A183" s="220"/>
      <c r="B183" s="24"/>
      <c r="C183" s="8"/>
      <c r="D183" s="17"/>
      <c r="E183" s="32"/>
      <c r="F183" s="32"/>
    </row>
    <row r="184" spans="1:6" ht="11.25" x14ac:dyDescent="0.25">
      <c r="A184" s="220"/>
      <c r="B184" s="24"/>
      <c r="C184" s="8"/>
      <c r="D184" s="17"/>
      <c r="E184" s="32"/>
      <c r="F184" s="32"/>
    </row>
    <row r="185" spans="1:6" ht="11.25" x14ac:dyDescent="0.25">
      <c r="A185" s="220"/>
      <c r="B185" s="24"/>
      <c r="C185" s="8"/>
      <c r="D185" s="17"/>
      <c r="E185" s="32"/>
      <c r="F185" s="32"/>
    </row>
    <row r="186" spans="1:6" ht="11.25" x14ac:dyDescent="0.25">
      <c r="A186" s="220"/>
      <c r="B186" s="24"/>
      <c r="C186" s="8"/>
      <c r="D186" s="17"/>
      <c r="E186" s="32"/>
      <c r="F186" s="32"/>
    </row>
    <row r="187" spans="1:6" ht="11.25" x14ac:dyDescent="0.25">
      <c r="A187" s="220"/>
      <c r="B187" s="24"/>
      <c r="C187" s="8"/>
      <c r="D187" s="17"/>
      <c r="E187" s="32"/>
      <c r="F187" s="32"/>
    </row>
    <row r="188" spans="1:6" ht="11.25" x14ac:dyDescent="0.25">
      <c r="A188" s="220"/>
      <c r="B188" s="24"/>
      <c r="C188" s="8"/>
      <c r="D188" s="17"/>
      <c r="E188" s="32"/>
      <c r="F188" s="32"/>
    </row>
    <row r="189" spans="1:6" ht="11.25" x14ac:dyDescent="0.25">
      <c r="A189" s="220"/>
      <c r="B189" s="24"/>
      <c r="C189" s="8"/>
      <c r="D189" s="17"/>
      <c r="E189" s="32"/>
      <c r="F189" s="32"/>
    </row>
    <row r="190" spans="1:6" ht="11.25" x14ac:dyDescent="0.25">
      <c r="A190" s="220"/>
      <c r="B190" s="24"/>
      <c r="C190" s="8"/>
      <c r="D190" s="17"/>
      <c r="E190" s="32"/>
      <c r="F190" s="32"/>
    </row>
    <row r="191" spans="1:6" ht="11.25" x14ac:dyDescent="0.25">
      <c r="A191" s="220"/>
      <c r="B191" s="24"/>
      <c r="C191" s="8"/>
      <c r="D191" s="17"/>
      <c r="E191" s="32"/>
      <c r="F191" s="32"/>
    </row>
    <row r="192" spans="1:6" ht="11.25" x14ac:dyDescent="0.25">
      <c r="A192" s="220"/>
      <c r="B192" s="24"/>
      <c r="C192" s="8"/>
      <c r="D192" s="17"/>
      <c r="E192" s="32"/>
      <c r="F192" s="32"/>
    </row>
    <row r="193" spans="1:6" ht="11.25" x14ac:dyDescent="0.25">
      <c r="A193" s="220"/>
      <c r="B193" s="24"/>
      <c r="C193" s="8"/>
      <c r="D193" s="17"/>
      <c r="E193" s="32"/>
      <c r="F193" s="32"/>
    </row>
    <row r="194" spans="1:6" ht="11.25" x14ac:dyDescent="0.25">
      <c r="A194" s="220"/>
      <c r="B194" s="24"/>
      <c r="C194" s="8"/>
      <c r="D194" s="17"/>
      <c r="E194" s="32"/>
      <c r="F194" s="32"/>
    </row>
    <row r="195" spans="1:6" ht="11.25" x14ac:dyDescent="0.25">
      <c r="A195" s="220"/>
      <c r="B195" s="24"/>
      <c r="C195" s="8"/>
      <c r="D195" s="17"/>
      <c r="E195" s="32"/>
      <c r="F195" s="32"/>
    </row>
    <row r="196" spans="1:6" ht="11.25" x14ac:dyDescent="0.25">
      <c r="A196" s="220"/>
      <c r="B196" s="24"/>
      <c r="C196" s="8"/>
      <c r="D196" s="17"/>
      <c r="E196" s="32"/>
      <c r="F196" s="32"/>
    </row>
    <row r="197" spans="1:6" ht="11.25" x14ac:dyDescent="0.25">
      <c r="A197" s="220"/>
      <c r="B197" s="24"/>
      <c r="C197" s="8"/>
      <c r="D197" s="17"/>
      <c r="E197" s="32"/>
      <c r="F197" s="32"/>
    </row>
    <row r="198" spans="1:6" ht="11.25" x14ac:dyDescent="0.25">
      <c r="A198" s="220"/>
      <c r="B198" s="24"/>
      <c r="C198" s="8"/>
      <c r="D198" s="17"/>
      <c r="E198" s="32"/>
      <c r="F198" s="32"/>
    </row>
    <row r="199" spans="1:6" ht="11.25" x14ac:dyDescent="0.25">
      <c r="A199" s="220"/>
      <c r="B199" s="24"/>
      <c r="C199" s="8"/>
      <c r="D199" s="17"/>
      <c r="E199" s="32"/>
      <c r="F199" s="32"/>
    </row>
    <row r="200" spans="1:6" ht="11.25" x14ac:dyDescent="0.25">
      <c r="A200" s="220"/>
      <c r="B200" s="24"/>
      <c r="C200" s="8"/>
      <c r="D200" s="17"/>
      <c r="E200" s="32"/>
      <c r="F200" s="32"/>
    </row>
    <row r="201" spans="1:6" ht="11.25" x14ac:dyDescent="0.25">
      <c r="A201" s="220"/>
      <c r="B201" s="24"/>
      <c r="C201" s="8"/>
      <c r="D201" s="17"/>
      <c r="E201" s="32"/>
      <c r="F201" s="32"/>
    </row>
    <row r="202" spans="1:6" ht="11.25" x14ac:dyDescent="0.25">
      <c r="A202" s="220"/>
      <c r="B202" s="24"/>
      <c r="C202" s="8"/>
      <c r="D202" s="17"/>
      <c r="E202" s="32"/>
      <c r="F202" s="32"/>
    </row>
    <row r="203" spans="1:6" ht="11.25" x14ac:dyDescent="0.25">
      <c r="A203" s="220"/>
      <c r="B203" s="24"/>
      <c r="C203" s="8"/>
      <c r="D203" s="17"/>
      <c r="E203" s="32"/>
      <c r="F203" s="32"/>
    </row>
    <row r="204" spans="1:6" ht="11.25" x14ac:dyDescent="0.25">
      <c r="A204" s="220"/>
      <c r="B204" s="24"/>
      <c r="C204" s="8"/>
      <c r="D204" s="17"/>
      <c r="E204" s="32"/>
      <c r="F204" s="32"/>
    </row>
    <row r="205" spans="1:6" ht="11.25" x14ac:dyDescent="0.25">
      <c r="A205" s="220"/>
      <c r="B205" s="24"/>
      <c r="C205" s="8"/>
      <c r="D205" s="17"/>
      <c r="E205" s="32"/>
      <c r="F205" s="32"/>
    </row>
    <row r="206" spans="1:6" ht="11.25" x14ac:dyDescent="0.25">
      <c r="A206" s="220"/>
      <c r="B206" s="24"/>
      <c r="C206" s="8"/>
      <c r="D206" s="17"/>
      <c r="E206" s="32"/>
      <c r="F206" s="32"/>
    </row>
    <row r="207" spans="1:6" ht="11.25" x14ac:dyDescent="0.25">
      <c r="A207" s="220"/>
      <c r="B207" s="24"/>
      <c r="C207" s="8"/>
      <c r="D207" s="17"/>
      <c r="E207" s="32"/>
      <c r="F207" s="32"/>
    </row>
    <row r="208" spans="1:6" ht="11.25" x14ac:dyDescent="0.25">
      <c r="A208" s="220"/>
      <c r="B208" s="24"/>
      <c r="C208" s="8"/>
      <c r="D208" s="17"/>
      <c r="E208" s="32"/>
      <c r="F208" s="32"/>
    </row>
    <row r="209" spans="1:6" ht="11.25" x14ac:dyDescent="0.25">
      <c r="A209" s="220"/>
      <c r="B209" s="24"/>
      <c r="C209" s="8"/>
      <c r="D209" s="17"/>
      <c r="E209" s="32"/>
      <c r="F209" s="32"/>
    </row>
    <row r="210" spans="1:6" ht="11.25" x14ac:dyDescent="0.25">
      <c r="A210" s="220"/>
      <c r="B210" s="24"/>
      <c r="C210" s="8"/>
      <c r="D210" s="17"/>
      <c r="E210" s="32"/>
      <c r="F210" s="32"/>
    </row>
    <row r="211" spans="1:6" ht="11.25" x14ac:dyDescent="0.25">
      <c r="A211" s="220"/>
      <c r="B211" s="24"/>
      <c r="C211" s="8"/>
      <c r="D211" s="17"/>
      <c r="E211" s="32"/>
      <c r="F211" s="32"/>
    </row>
    <row r="212" spans="1:6" ht="11.25" x14ac:dyDescent="0.25">
      <c r="A212" s="220"/>
      <c r="B212" s="24"/>
      <c r="C212" s="8"/>
      <c r="D212" s="17"/>
      <c r="E212" s="32"/>
      <c r="F212" s="32"/>
    </row>
    <row r="213" spans="1:6" ht="11.25" x14ac:dyDescent="0.25">
      <c r="A213" s="220"/>
      <c r="B213" s="24"/>
      <c r="C213" s="8"/>
      <c r="D213" s="17"/>
      <c r="E213" s="32"/>
      <c r="F213" s="32"/>
    </row>
    <row r="214" spans="1:6" ht="11.25" x14ac:dyDescent="0.25">
      <c r="A214" s="220"/>
      <c r="B214" s="24"/>
      <c r="C214" s="8"/>
      <c r="D214" s="17"/>
      <c r="E214" s="32"/>
      <c r="F214" s="32"/>
    </row>
    <row r="215" spans="1:6" ht="11.25" x14ac:dyDescent="0.25">
      <c r="A215" s="220"/>
      <c r="B215" s="24"/>
      <c r="C215" s="8"/>
      <c r="D215" s="17"/>
      <c r="E215" s="32"/>
      <c r="F215" s="32"/>
    </row>
    <row r="216" spans="1:6" ht="11.25" x14ac:dyDescent="0.25">
      <c r="A216" s="220"/>
      <c r="B216" s="24"/>
      <c r="C216" s="8"/>
      <c r="D216" s="17"/>
      <c r="E216" s="32"/>
      <c r="F216" s="32"/>
    </row>
    <row r="217" spans="1:6" ht="11.25" x14ac:dyDescent="0.25">
      <c r="A217" s="220"/>
      <c r="B217" s="24"/>
      <c r="C217" s="8"/>
      <c r="D217" s="17"/>
      <c r="E217" s="32"/>
      <c r="F217" s="32"/>
    </row>
    <row r="218" spans="1:6" ht="11.25" x14ac:dyDescent="0.25">
      <c r="A218" s="220"/>
      <c r="B218" s="24"/>
      <c r="C218" s="8"/>
      <c r="D218" s="17"/>
      <c r="E218" s="32"/>
      <c r="F218" s="32"/>
    </row>
    <row r="219" spans="1:6" ht="11.25" x14ac:dyDescent="0.25">
      <c r="A219" s="220"/>
      <c r="B219" s="24"/>
      <c r="C219" s="8"/>
      <c r="D219" s="17"/>
      <c r="E219" s="32"/>
      <c r="F219" s="32"/>
    </row>
    <row r="220" spans="1:6" ht="11.25" x14ac:dyDescent="0.25">
      <c r="A220" s="220"/>
      <c r="B220" s="24"/>
      <c r="C220" s="8"/>
      <c r="D220" s="17"/>
      <c r="E220" s="32"/>
      <c r="F220" s="32"/>
    </row>
    <row r="221" spans="1:6" ht="11.25" x14ac:dyDescent="0.25">
      <c r="A221" s="220"/>
      <c r="B221" s="24"/>
      <c r="C221" s="8"/>
      <c r="D221" s="17"/>
      <c r="E221" s="32"/>
      <c r="F221" s="32"/>
    </row>
    <row r="222" spans="1:6" ht="11.25" x14ac:dyDescent="0.25">
      <c r="A222" s="220"/>
      <c r="B222" s="24"/>
      <c r="C222" s="8"/>
      <c r="D222" s="17"/>
      <c r="E222" s="32"/>
      <c r="F222" s="32"/>
    </row>
    <row r="223" spans="1:6" ht="11.25" x14ac:dyDescent="0.25">
      <c r="A223" s="220"/>
      <c r="B223" s="24"/>
      <c r="C223" s="8"/>
      <c r="D223" s="17"/>
      <c r="E223" s="32"/>
      <c r="F223" s="32"/>
    </row>
    <row r="224" spans="1:6" ht="11.25" x14ac:dyDescent="0.25">
      <c r="A224" s="220"/>
      <c r="B224" s="24"/>
      <c r="C224" s="8"/>
      <c r="D224" s="17"/>
      <c r="E224" s="32"/>
      <c r="F224" s="32"/>
    </row>
    <row r="225" spans="1:6" ht="11.25" x14ac:dyDescent="0.25">
      <c r="A225" s="220"/>
      <c r="B225" s="24"/>
      <c r="C225" s="8"/>
      <c r="D225" s="17"/>
      <c r="E225" s="32"/>
      <c r="F225" s="32"/>
    </row>
    <row r="226" spans="1:6" ht="11.25" x14ac:dyDescent="0.25">
      <c r="A226" s="220"/>
      <c r="B226" s="24"/>
      <c r="C226" s="8"/>
      <c r="D226" s="17"/>
      <c r="E226" s="32"/>
      <c r="F226" s="32"/>
    </row>
    <row r="227" spans="1:6" ht="11.25" x14ac:dyDescent="0.25">
      <c r="A227" s="220"/>
      <c r="B227" s="24"/>
      <c r="C227" s="8"/>
      <c r="D227" s="17"/>
      <c r="E227" s="32"/>
      <c r="F227" s="32"/>
    </row>
    <row r="228" spans="1:6" ht="11.25" x14ac:dyDescent="0.25">
      <c r="A228" s="220"/>
      <c r="B228" s="24"/>
      <c r="C228" s="8"/>
      <c r="D228" s="17"/>
      <c r="E228" s="32"/>
      <c r="F228" s="32"/>
    </row>
    <row r="229" spans="1:6" ht="11.25" x14ac:dyDescent="0.25">
      <c r="A229" s="220"/>
      <c r="B229" s="24"/>
      <c r="C229" s="8"/>
      <c r="D229" s="17"/>
      <c r="E229" s="32"/>
      <c r="F229" s="32"/>
    </row>
    <row r="230" spans="1:6" ht="11.25" x14ac:dyDescent="0.25">
      <c r="A230" s="220"/>
      <c r="B230" s="24"/>
      <c r="C230" s="8"/>
      <c r="D230" s="17"/>
      <c r="E230" s="32"/>
      <c r="F230" s="32"/>
    </row>
    <row r="231" spans="1:6" ht="11.25" x14ac:dyDescent="0.25">
      <c r="A231" s="220"/>
      <c r="B231" s="24"/>
      <c r="C231" s="8"/>
      <c r="D231" s="17"/>
      <c r="E231" s="32"/>
      <c r="F231" s="32"/>
    </row>
    <row r="232" spans="1:6" ht="11.25" x14ac:dyDescent="0.25">
      <c r="A232" s="220"/>
      <c r="B232" s="24"/>
      <c r="C232" s="8"/>
      <c r="D232" s="17"/>
      <c r="E232" s="32"/>
      <c r="F232" s="32"/>
    </row>
    <row r="233" spans="1:6" ht="11.25" x14ac:dyDescent="0.25">
      <c r="A233" s="220"/>
      <c r="B233" s="24"/>
      <c r="C233" s="8"/>
      <c r="D233" s="17"/>
      <c r="E233" s="32"/>
      <c r="F233" s="32"/>
    </row>
    <row r="234" spans="1:6" ht="11.25" x14ac:dyDescent="0.25">
      <c r="A234" s="220"/>
      <c r="B234" s="24"/>
      <c r="C234" s="8"/>
      <c r="D234" s="17"/>
      <c r="E234" s="32"/>
      <c r="F234" s="32"/>
    </row>
    <row r="235" spans="1:6" ht="11.25" x14ac:dyDescent="0.25">
      <c r="A235" s="220"/>
      <c r="B235" s="24"/>
      <c r="C235" s="8"/>
      <c r="D235" s="17"/>
      <c r="E235" s="32"/>
      <c r="F235" s="32"/>
    </row>
    <row r="236" spans="1:6" ht="11.25" x14ac:dyDescent="0.25">
      <c r="A236" s="220"/>
      <c r="B236" s="24"/>
      <c r="C236" s="8"/>
      <c r="D236" s="17"/>
      <c r="E236" s="32"/>
      <c r="F236" s="32"/>
    </row>
    <row r="237" spans="1:6" ht="11.25" x14ac:dyDescent="0.25">
      <c r="A237" s="220"/>
      <c r="B237" s="24"/>
      <c r="C237" s="8"/>
      <c r="D237" s="17"/>
      <c r="E237" s="32"/>
      <c r="F237" s="32"/>
    </row>
    <row r="238" spans="1:6" ht="11.25" x14ac:dyDescent="0.25">
      <c r="A238" s="220"/>
      <c r="B238" s="24"/>
      <c r="C238" s="8"/>
      <c r="D238" s="17"/>
      <c r="E238" s="32"/>
      <c r="F238" s="32"/>
    </row>
    <row r="239" spans="1:6" ht="11.25" x14ac:dyDescent="0.25">
      <c r="A239" s="220"/>
      <c r="B239" s="24"/>
      <c r="C239" s="8"/>
      <c r="D239" s="17"/>
      <c r="E239" s="32"/>
      <c r="F239" s="32"/>
    </row>
    <row r="240" spans="1:6" ht="11.25" x14ac:dyDescent="0.25">
      <c r="A240" s="220"/>
      <c r="B240" s="24"/>
      <c r="C240" s="8"/>
      <c r="D240" s="17"/>
      <c r="E240" s="32"/>
      <c r="F240" s="32"/>
    </row>
    <row r="241" spans="1:6" ht="11.25" x14ac:dyDescent="0.25">
      <c r="A241" s="220"/>
      <c r="B241" s="24"/>
      <c r="C241" s="8"/>
      <c r="D241" s="17"/>
      <c r="E241" s="32"/>
      <c r="F241" s="32"/>
    </row>
    <row r="242" spans="1:6" ht="11.25" x14ac:dyDescent="0.25">
      <c r="A242" s="220"/>
      <c r="B242" s="24"/>
      <c r="C242" s="8"/>
      <c r="D242" s="17"/>
      <c r="E242" s="32"/>
      <c r="F242" s="32"/>
    </row>
    <row r="243" spans="1:6" ht="11.25" x14ac:dyDescent="0.25">
      <c r="A243" s="220"/>
      <c r="B243" s="24"/>
      <c r="C243" s="8"/>
      <c r="D243" s="17"/>
      <c r="E243" s="32"/>
      <c r="F243" s="32"/>
    </row>
    <row r="244" spans="1:6" ht="11.25" x14ac:dyDescent="0.25">
      <c r="A244" s="220"/>
      <c r="B244" s="24"/>
      <c r="C244" s="8"/>
      <c r="D244" s="17"/>
      <c r="E244" s="32"/>
      <c r="F244" s="32"/>
    </row>
    <row r="245" spans="1:6" ht="11.25" x14ac:dyDescent="0.25">
      <c r="A245" s="220"/>
      <c r="B245" s="24"/>
      <c r="C245" s="8"/>
      <c r="D245" s="17"/>
      <c r="E245" s="32"/>
      <c r="F245" s="32"/>
    </row>
    <row r="246" spans="1:6" ht="11.25" x14ac:dyDescent="0.25">
      <c r="A246" s="220"/>
      <c r="B246" s="24"/>
      <c r="C246" s="8"/>
      <c r="D246" s="17"/>
      <c r="E246" s="32"/>
      <c r="F246" s="32"/>
    </row>
    <row r="247" spans="1:6" ht="11.25" x14ac:dyDescent="0.25">
      <c r="A247" s="220"/>
      <c r="B247" s="24"/>
      <c r="C247" s="8"/>
      <c r="D247" s="17"/>
      <c r="E247" s="32"/>
      <c r="F247" s="32"/>
    </row>
    <row r="248" spans="1:6" ht="11.25" x14ac:dyDescent="0.25">
      <c r="A248" s="220"/>
      <c r="B248" s="24"/>
      <c r="C248" s="8"/>
      <c r="D248" s="17"/>
      <c r="E248" s="32"/>
      <c r="F248" s="32"/>
    </row>
    <row r="249" spans="1:6" ht="11.25" x14ac:dyDescent="0.25">
      <c r="A249" s="220"/>
      <c r="B249" s="24"/>
      <c r="C249" s="8"/>
      <c r="D249" s="17"/>
      <c r="E249" s="32"/>
      <c r="F249" s="32"/>
    </row>
    <row r="250" spans="1:6" ht="11.25" x14ac:dyDescent="0.25">
      <c r="A250" s="220"/>
      <c r="B250" s="24"/>
      <c r="C250" s="8"/>
      <c r="D250" s="17"/>
      <c r="E250" s="32"/>
      <c r="F250" s="32"/>
    </row>
    <row r="251" spans="1:6" ht="11.25" x14ac:dyDescent="0.25">
      <c r="A251" s="220"/>
      <c r="B251" s="24"/>
      <c r="C251" s="8"/>
      <c r="D251" s="17"/>
      <c r="E251" s="32"/>
      <c r="F251" s="32"/>
    </row>
    <row r="252" spans="1:6" ht="11.25" x14ac:dyDescent="0.25">
      <c r="A252" s="220"/>
      <c r="B252" s="24"/>
      <c r="C252" s="8"/>
      <c r="D252" s="17"/>
      <c r="E252" s="32"/>
      <c r="F252" s="32"/>
    </row>
    <row r="253" spans="1:6" ht="11.25" x14ac:dyDescent="0.25">
      <c r="A253" s="220"/>
      <c r="B253" s="24"/>
      <c r="C253" s="8"/>
      <c r="D253" s="17"/>
      <c r="E253" s="32"/>
      <c r="F253" s="32"/>
    </row>
    <row r="254" spans="1:6" ht="11.25" x14ac:dyDescent="0.25">
      <c r="A254" s="220"/>
      <c r="B254" s="24"/>
      <c r="C254" s="8"/>
      <c r="D254" s="17"/>
      <c r="E254" s="32"/>
      <c r="F254" s="32"/>
    </row>
    <row r="255" spans="1:6" ht="11.25" x14ac:dyDescent="0.25">
      <c r="A255" s="220"/>
      <c r="B255" s="24"/>
      <c r="C255" s="8"/>
      <c r="D255" s="17"/>
      <c r="E255" s="32"/>
      <c r="F255" s="32"/>
    </row>
    <row r="256" spans="1:6" ht="11.25" x14ac:dyDescent="0.25">
      <c r="A256" s="220"/>
      <c r="B256" s="24"/>
      <c r="C256" s="8"/>
      <c r="D256" s="17"/>
      <c r="E256" s="32"/>
      <c r="F256" s="32"/>
    </row>
    <row r="257" spans="1:6" ht="11.25" x14ac:dyDescent="0.25">
      <c r="A257" s="220"/>
      <c r="B257" s="24"/>
      <c r="C257" s="8"/>
      <c r="D257" s="17"/>
      <c r="E257" s="32"/>
      <c r="F257" s="32"/>
    </row>
    <row r="258" spans="1:6" ht="11.25" x14ac:dyDescent="0.25">
      <c r="A258" s="220"/>
      <c r="B258" s="24"/>
      <c r="C258" s="8"/>
      <c r="D258" s="17"/>
      <c r="E258" s="32"/>
      <c r="F258" s="32"/>
    </row>
    <row r="259" spans="1:6" ht="11.25" x14ac:dyDescent="0.25">
      <c r="A259" s="220"/>
      <c r="B259" s="24"/>
      <c r="C259" s="8"/>
      <c r="D259" s="17"/>
      <c r="E259" s="32"/>
      <c r="F259" s="32"/>
    </row>
    <row r="260" spans="1:6" ht="11.25" x14ac:dyDescent="0.25">
      <c r="A260" s="220"/>
      <c r="B260" s="24"/>
      <c r="C260" s="8"/>
      <c r="D260" s="17"/>
      <c r="E260" s="32"/>
      <c r="F260" s="32"/>
    </row>
    <row r="261" spans="1:6" ht="11.25" x14ac:dyDescent="0.25">
      <c r="A261" s="220"/>
      <c r="B261" s="24"/>
      <c r="C261" s="8"/>
      <c r="D261" s="17"/>
      <c r="E261" s="32"/>
      <c r="F261" s="32"/>
    </row>
    <row r="262" spans="1:6" ht="11.25" x14ac:dyDescent="0.25">
      <c r="A262" s="220"/>
      <c r="B262" s="24"/>
      <c r="C262" s="8"/>
      <c r="D262" s="17"/>
      <c r="E262" s="32"/>
      <c r="F262" s="32"/>
    </row>
    <row r="263" spans="1:6" ht="11.25" x14ac:dyDescent="0.25">
      <c r="A263" s="220"/>
      <c r="B263" s="24"/>
      <c r="C263" s="8"/>
      <c r="D263" s="17"/>
      <c r="E263" s="32"/>
      <c r="F263" s="32"/>
    </row>
    <row r="264" spans="1:6" ht="11.25" x14ac:dyDescent="0.25">
      <c r="A264" s="220"/>
      <c r="B264" s="24"/>
      <c r="C264" s="8"/>
      <c r="D264" s="17"/>
      <c r="E264" s="32"/>
      <c r="F264" s="32"/>
    </row>
    <row r="265" spans="1:6" ht="11.25" x14ac:dyDescent="0.25">
      <c r="A265" s="220"/>
      <c r="B265" s="24"/>
      <c r="C265" s="8"/>
      <c r="D265" s="17"/>
      <c r="E265" s="32"/>
      <c r="F265" s="32"/>
    </row>
    <row r="266" spans="1:6" ht="11.25" x14ac:dyDescent="0.25">
      <c r="A266" s="220"/>
      <c r="B266" s="24"/>
      <c r="C266" s="8"/>
      <c r="D266" s="17"/>
      <c r="E266" s="32"/>
      <c r="F266" s="32"/>
    </row>
    <row r="267" spans="1:6" ht="11.25" x14ac:dyDescent="0.25">
      <c r="A267" s="220"/>
      <c r="B267" s="24"/>
      <c r="C267" s="8"/>
      <c r="D267" s="17"/>
      <c r="E267" s="32"/>
      <c r="F267" s="32"/>
    </row>
    <row r="268" spans="1:6" ht="11.25" x14ac:dyDescent="0.25">
      <c r="A268" s="220"/>
      <c r="B268" s="24"/>
      <c r="C268" s="8"/>
      <c r="D268" s="17"/>
      <c r="E268" s="32"/>
      <c r="F268" s="32"/>
    </row>
    <row r="269" spans="1:6" ht="11.25" x14ac:dyDescent="0.25">
      <c r="A269" s="220"/>
      <c r="B269" s="24"/>
      <c r="C269" s="8"/>
      <c r="D269" s="17"/>
      <c r="E269" s="32"/>
      <c r="F269" s="32"/>
    </row>
    <row r="270" spans="1:6" ht="11.25" x14ac:dyDescent="0.25">
      <c r="A270" s="220"/>
      <c r="B270" s="24"/>
      <c r="C270" s="8"/>
      <c r="D270" s="17"/>
      <c r="E270" s="32"/>
      <c r="F270" s="32"/>
    </row>
    <row r="271" spans="1:6" ht="11.25" x14ac:dyDescent="0.25">
      <c r="A271" s="220"/>
      <c r="B271" s="24"/>
      <c r="C271" s="8"/>
      <c r="D271" s="17"/>
      <c r="E271" s="32"/>
      <c r="F271" s="32"/>
    </row>
    <row r="272" spans="1:6" ht="11.25" x14ac:dyDescent="0.25">
      <c r="A272" s="220"/>
      <c r="B272" s="24"/>
      <c r="C272" s="8"/>
      <c r="D272" s="17"/>
      <c r="E272" s="32"/>
      <c r="F272" s="32"/>
    </row>
    <row r="273" spans="1:6" ht="11.25" x14ac:dyDescent="0.25">
      <c r="A273" s="220"/>
      <c r="B273" s="24"/>
      <c r="C273" s="8"/>
      <c r="D273" s="17"/>
      <c r="E273" s="32"/>
      <c r="F273" s="32"/>
    </row>
    <row r="274" spans="1:6" ht="11.25" x14ac:dyDescent="0.25">
      <c r="A274" s="220"/>
      <c r="B274" s="24"/>
      <c r="C274" s="8"/>
      <c r="D274" s="17"/>
      <c r="E274" s="32"/>
      <c r="F274" s="32"/>
    </row>
    <row r="275" spans="1:6" ht="11.25" x14ac:dyDescent="0.25">
      <c r="A275" s="220"/>
      <c r="B275" s="24"/>
      <c r="C275" s="8"/>
      <c r="D275" s="17"/>
      <c r="E275" s="32"/>
      <c r="F275" s="32"/>
    </row>
    <row r="276" spans="1:6" ht="11.25" x14ac:dyDescent="0.25">
      <c r="A276" s="220"/>
      <c r="B276" s="24"/>
      <c r="C276" s="8"/>
      <c r="D276" s="17"/>
      <c r="E276" s="32"/>
      <c r="F276" s="32"/>
    </row>
    <row r="277" spans="1:6" ht="11.25" x14ac:dyDescent="0.25">
      <c r="A277" s="220"/>
      <c r="B277" s="24"/>
      <c r="C277" s="8"/>
      <c r="D277" s="17"/>
      <c r="E277" s="32"/>
      <c r="F277" s="32"/>
    </row>
    <row r="278" spans="1:6" ht="11.25" x14ac:dyDescent="0.25">
      <c r="A278" s="220"/>
      <c r="B278" s="24"/>
      <c r="C278" s="8"/>
      <c r="D278" s="17"/>
      <c r="E278" s="32"/>
      <c r="F278" s="32"/>
    </row>
    <row r="279" spans="1:6" ht="11.25" x14ac:dyDescent="0.25">
      <c r="A279" s="220"/>
      <c r="B279" s="24"/>
      <c r="C279" s="8"/>
      <c r="D279" s="17"/>
      <c r="E279" s="32"/>
      <c r="F279" s="32"/>
    </row>
    <row r="280" spans="1:6" ht="11.25" x14ac:dyDescent="0.25">
      <c r="A280" s="220"/>
      <c r="B280" s="24"/>
      <c r="C280" s="8"/>
      <c r="D280" s="17"/>
      <c r="E280" s="32"/>
      <c r="F280" s="32"/>
    </row>
    <row r="281" spans="1:6" ht="11.25" x14ac:dyDescent="0.25">
      <c r="A281" s="220"/>
      <c r="B281" s="24"/>
      <c r="C281" s="8"/>
      <c r="D281" s="17"/>
      <c r="E281" s="32"/>
      <c r="F281" s="32"/>
    </row>
    <row r="282" spans="1:6" ht="11.25" x14ac:dyDescent="0.25">
      <c r="A282" s="220"/>
      <c r="B282" s="24"/>
      <c r="C282" s="8"/>
      <c r="D282" s="17"/>
      <c r="E282" s="32"/>
      <c r="F282" s="32"/>
    </row>
    <row r="283" spans="1:6" ht="11.25" x14ac:dyDescent="0.25">
      <c r="A283" s="220"/>
      <c r="B283" s="24"/>
      <c r="C283" s="8"/>
      <c r="D283" s="17"/>
      <c r="E283" s="32"/>
      <c r="F283" s="32"/>
    </row>
    <row r="284" spans="1:6" ht="11.25" x14ac:dyDescent="0.25">
      <c r="A284" s="220"/>
      <c r="B284" s="24"/>
      <c r="C284" s="8"/>
      <c r="D284" s="17"/>
      <c r="E284" s="32"/>
      <c r="F284" s="32"/>
    </row>
    <row r="285" spans="1:6" ht="11.25" x14ac:dyDescent="0.25">
      <c r="A285" s="220"/>
      <c r="B285" s="24"/>
      <c r="C285" s="8"/>
      <c r="D285" s="17"/>
      <c r="E285" s="32"/>
      <c r="F285" s="32"/>
    </row>
    <row r="286" spans="1:6" ht="11.25" x14ac:dyDescent="0.25">
      <c r="A286" s="220"/>
      <c r="B286" s="24"/>
      <c r="C286" s="8"/>
      <c r="D286" s="17"/>
      <c r="E286" s="32"/>
      <c r="F286" s="32"/>
    </row>
    <row r="287" spans="1:6" ht="11.25" x14ac:dyDescent="0.25">
      <c r="A287" s="220"/>
      <c r="B287" s="24"/>
      <c r="C287" s="8"/>
      <c r="D287" s="17"/>
      <c r="E287" s="32"/>
      <c r="F287" s="32"/>
    </row>
    <row r="288" spans="1:6" ht="11.25" x14ac:dyDescent="0.25">
      <c r="A288" s="220"/>
      <c r="B288" s="24"/>
      <c r="C288" s="8"/>
      <c r="D288" s="17"/>
      <c r="E288" s="32"/>
      <c r="F288" s="32"/>
    </row>
    <row r="289" spans="1:6" ht="11.25" x14ac:dyDescent="0.25">
      <c r="A289" s="220"/>
      <c r="B289" s="24"/>
      <c r="C289" s="8"/>
      <c r="D289" s="17"/>
      <c r="E289" s="32"/>
      <c r="F289" s="32"/>
    </row>
    <row r="290" spans="1:6" ht="11.25" x14ac:dyDescent="0.25">
      <c r="A290" s="220"/>
      <c r="B290" s="24"/>
      <c r="C290" s="8"/>
      <c r="D290" s="17"/>
      <c r="E290" s="32"/>
      <c r="F290" s="32"/>
    </row>
    <row r="291" spans="1:6" ht="11.25" x14ac:dyDescent="0.25">
      <c r="A291" s="220"/>
      <c r="B291" s="24"/>
      <c r="C291" s="8"/>
      <c r="D291" s="17"/>
      <c r="E291" s="32"/>
      <c r="F291" s="32"/>
    </row>
    <row r="292" spans="1:6" ht="11.25" x14ac:dyDescent="0.25">
      <c r="A292" s="220"/>
      <c r="B292" s="24"/>
      <c r="C292" s="8"/>
      <c r="D292" s="17"/>
      <c r="E292" s="32"/>
      <c r="F292" s="32"/>
    </row>
    <row r="293" spans="1:6" ht="11.25" x14ac:dyDescent="0.25">
      <c r="A293" s="220"/>
      <c r="B293" s="24"/>
      <c r="C293" s="8"/>
      <c r="D293" s="17"/>
      <c r="E293" s="32"/>
      <c r="F293" s="32"/>
    </row>
    <row r="294" spans="1:6" ht="11.25" x14ac:dyDescent="0.25">
      <c r="A294" s="220"/>
      <c r="B294" s="24"/>
      <c r="C294" s="8"/>
      <c r="D294" s="17"/>
      <c r="E294" s="32"/>
      <c r="F294" s="32"/>
    </row>
    <row r="295" spans="1:6" ht="11.25" x14ac:dyDescent="0.25">
      <c r="A295" s="220"/>
      <c r="B295" s="24"/>
      <c r="C295" s="8"/>
      <c r="D295" s="17"/>
      <c r="E295" s="32"/>
      <c r="F295" s="32"/>
    </row>
    <row r="296" spans="1:6" ht="11.25" x14ac:dyDescent="0.25">
      <c r="A296" s="220"/>
      <c r="B296" s="24"/>
      <c r="C296" s="8"/>
      <c r="D296" s="17"/>
      <c r="E296" s="32"/>
      <c r="F296" s="32"/>
    </row>
    <row r="297" spans="1:6" ht="11.25" x14ac:dyDescent="0.25">
      <c r="A297" s="220"/>
      <c r="B297" s="24"/>
      <c r="C297" s="8"/>
      <c r="D297" s="17"/>
      <c r="E297" s="32"/>
      <c r="F297" s="32"/>
    </row>
    <row r="298" spans="1:6" ht="11.25" x14ac:dyDescent="0.25">
      <c r="A298" s="220"/>
      <c r="B298" s="24"/>
      <c r="C298" s="8"/>
      <c r="D298" s="17"/>
      <c r="E298" s="32"/>
      <c r="F298" s="32"/>
    </row>
    <row r="299" spans="1:6" ht="11.25" x14ac:dyDescent="0.25">
      <c r="A299" s="220"/>
      <c r="B299" s="24"/>
      <c r="C299" s="8"/>
      <c r="D299" s="17"/>
      <c r="E299" s="32"/>
      <c r="F299" s="32"/>
    </row>
    <row r="300" spans="1:6" ht="11.25" x14ac:dyDescent="0.25">
      <c r="A300" s="220"/>
      <c r="B300" s="24"/>
      <c r="C300" s="8"/>
      <c r="D300" s="17"/>
      <c r="E300" s="32"/>
      <c r="F300" s="32"/>
    </row>
    <row r="301" spans="1:6" ht="11.25" x14ac:dyDescent="0.25">
      <c r="A301" s="220"/>
      <c r="B301" s="24"/>
      <c r="C301" s="8"/>
      <c r="D301" s="17"/>
      <c r="E301" s="32"/>
      <c r="F301" s="32"/>
    </row>
    <row r="302" spans="1:6" ht="11.25" x14ac:dyDescent="0.25">
      <c r="A302" s="220"/>
      <c r="B302" s="24"/>
      <c r="C302" s="8"/>
      <c r="D302" s="17"/>
      <c r="E302" s="32"/>
      <c r="F302" s="32"/>
    </row>
    <row r="303" spans="1:6" ht="11.25" x14ac:dyDescent="0.25">
      <c r="A303" s="220"/>
      <c r="B303" s="24"/>
      <c r="C303" s="8"/>
      <c r="D303" s="17"/>
      <c r="E303" s="32"/>
      <c r="F303" s="32"/>
    </row>
    <row r="304" spans="1:6" ht="11.25" x14ac:dyDescent="0.25">
      <c r="A304" s="220"/>
      <c r="B304" s="24"/>
      <c r="C304" s="8"/>
      <c r="D304" s="17"/>
      <c r="E304" s="32"/>
      <c r="F304" s="32"/>
    </row>
    <row r="305" spans="1:6" ht="11.25" x14ac:dyDescent="0.25">
      <c r="A305" s="220"/>
      <c r="B305" s="24"/>
      <c r="C305" s="8"/>
      <c r="D305" s="17"/>
      <c r="E305" s="32"/>
      <c r="F305" s="32"/>
    </row>
    <row r="306" spans="1:6" ht="11.25" x14ac:dyDescent="0.25">
      <c r="A306" s="220"/>
      <c r="B306" s="24"/>
      <c r="C306" s="8"/>
      <c r="D306" s="17"/>
      <c r="E306" s="32"/>
      <c r="F306" s="32"/>
    </row>
    <row r="307" spans="1:6" ht="11.25" x14ac:dyDescent="0.25">
      <c r="A307" s="220"/>
      <c r="B307" s="24"/>
      <c r="C307" s="8"/>
      <c r="D307" s="17"/>
      <c r="E307" s="32"/>
      <c r="F307" s="32"/>
    </row>
    <row r="308" spans="1:6" ht="11.25" x14ac:dyDescent="0.25">
      <c r="A308" s="220"/>
      <c r="B308" s="24"/>
      <c r="C308" s="8"/>
      <c r="D308" s="17"/>
      <c r="E308" s="32"/>
      <c r="F308" s="32"/>
    </row>
    <row r="309" spans="1:6" ht="11.25" x14ac:dyDescent="0.25">
      <c r="A309" s="220"/>
      <c r="B309" s="24"/>
      <c r="C309" s="8"/>
      <c r="D309" s="17"/>
      <c r="E309" s="32"/>
      <c r="F309" s="32"/>
    </row>
    <row r="310" spans="1:6" ht="11.25" x14ac:dyDescent="0.25">
      <c r="A310" s="220"/>
      <c r="B310" s="24"/>
      <c r="C310" s="8"/>
      <c r="D310" s="17"/>
      <c r="E310" s="32"/>
      <c r="F310" s="32"/>
    </row>
    <row r="311" spans="1:6" ht="11.25" x14ac:dyDescent="0.25">
      <c r="A311" s="220"/>
      <c r="B311" s="24"/>
      <c r="C311" s="8"/>
      <c r="D311" s="17"/>
      <c r="E311" s="32"/>
      <c r="F311" s="32"/>
    </row>
    <row r="312" spans="1:6" ht="11.25" x14ac:dyDescent="0.25">
      <c r="A312" s="220"/>
      <c r="B312" s="24"/>
      <c r="C312" s="8"/>
      <c r="D312" s="17"/>
      <c r="E312" s="32"/>
      <c r="F312" s="32"/>
    </row>
    <row r="313" spans="1:6" ht="11.25" x14ac:dyDescent="0.25">
      <c r="A313" s="220"/>
      <c r="B313" s="24"/>
      <c r="C313" s="8"/>
      <c r="D313" s="17"/>
      <c r="E313" s="32"/>
      <c r="F313" s="32"/>
    </row>
    <row r="314" spans="1:6" ht="11.25" x14ac:dyDescent="0.25">
      <c r="A314" s="220"/>
      <c r="B314" s="24"/>
      <c r="C314" s="8"/>
      <c r="D314" s="17"/>
      <c r="E314" s="32"/>
      <c r="F314" s="32"/>
    </row>
    <row r="315" spans="1:6" ht="11.25" x14ac:dyDescent="0.25">
      <c r="A315" s="220"/>
      <c r="B315" s="24"/>
      <c r="C315" s="8"/>
      <c r="D315" s="17"/>
      <c r="E315" s="32"/>
      <c r="F315" s="32"/>
    </row>
    <row r="316" spans="1:6" ht="11.25" x14ac:dyDescent="0.25">
      <c r="A316" s="220"/>
      <c r="B316" s="24"/>
      <c r="C316" s="8"/>
      <c r="D316" s="17"/>
      <c r="E316" s="32"/>
      <c r="F316" s="32"/>
    </row>
    <row r="317" spans="1:6" ht="11.25" x14ac:dyDescent="0.25">
      <c r="A317" s="220"/>
      <c r="B317" s="24"/>
      <c r="C317" s="8"/>
      <c r="D317" s="17"/>
      <c r="E317" s="32"/>
      <c r="F317" s="32"/>
    </row>
    <row r="318" spans="1:6" ht="11.25" x14ac:dyDescent="0.25">
      <c r="A318" s="220"/>
      <c r="B318" s="24"/>
      <c r="C318" s="8"/>
      <c r="D318" s="17"/>
      <c r="E318" s="32"/>
      <c r="F318" s="32"/>
    </row>
    <row r="319" spans="1:6" ht="11.25" x14ac:dyDescent="0.25">
      <c r="A319" s="220"/>
      <c r="B319" s="24"/>
      <c r="C319" s="8"/>
      <c r="D319" s="17"/>
      <c r="E319" s="32"/>
      <c r="F319" s="32"/>
    </row>
    <row r="320" spans="1:6" ht="11.25" x14ac:dyDescent="0.25">
      <c r="A320" s="220"/>
      <c r="B320" s="24"/>
      <c r="C320" s="8"/>
      <c r="D320" s="17"/>
      <c r="E320" s="32"/>
      <c r="F320" s="32"/>
    </row>
    <row r="321" spans="1:6" ht="11.25" x14ac:dyDescent="0.25">
      <c r="A321" s="220"/>
      <c r="B321" s="24"/>
      <c r="C321" s="8"/>
      <c r="D321" s="17"/>
      <c r="E321" s="32"/>
      <c r="F321" s="32"/>
    </row>
    <row r="322" spans="1:6" ht="11.25" x14ac:dyDescent="0.25">
      <c r="A322" s="220"/>
      <c r="B322" s="24"/>
      <c r="C322" s="8"/>
      <c r="D322" s="17"/>
      <c r="E322" s="32"/>
      <c r="F322" s="32"/>
    </row>
    <row r="323" spans="1:6" ht="11.25" x14ac:dyDescent="0.25">
      <c r="A323" s="220"/>
      <c r="B323" s="24"/>
      <c r="C323" s="8"/>
      <c r="D323" s="17"/>
      <c r="E323" s="32"/>
      <c r="F323" s="32"/>
    </row>
    <row r="324" spans="1:6" ht="11.25" x14ac:dyDescent="0.25">
      <c r="A324" s="220"/>
      <c r="B324" s="24"/>
      <c r="C324" s="8"/>
      <c r="D324" s="17"/>
      <c r="E324" s="32"/>
      <c r="F324" s="32"/>
    </row>
    <row r="325" spans="1:6" ht="11.25" x14ac:dyDescent="0.25">
      <c r="A325" s="220"/>
      <c r="B325" s="24"/>
      <c r="C325" s="8"/>
      <c r="D325" s="17"/>
      <c r="E325" s="32"/>
      <c r="F325" s="32"/>
    </row>
    <row r="326" spans="1:6" ht="11.25" x14ac:dyDescent="0.25">
      <c r="A326" s="220"/>
      <c r="B326" s="24"/>
      <c r="C326" s="8"/>
      <c r="D326" s="17"/>
      <c r="E326" s="32"/>
      <c r="F326" s="32"/>
    </row>
    <row r="327" spans="1:6" ht="11.25" x14ac:dyDescent="0.25">
      <c r="A327" s="220"/>
      <c r="B327" s="24"/>
      <c r="C327" s="8"/>
      <c r="D327" s="17"/>
      <c r="E327" s="32"/>
      <c r="F327" s="32"/>
    </row>
    <row r="328" spans="1:6" ht="11.25" x14ac:dyDescent="0.25">
      <c r="A328" s="220"/>
      <c r="B328" s="24"/>
      <c r="C328" s="8"/>
      <c r="D328" s="17"/>
      <c r="E328" s="32"/>
      <c r="F328" s="32"/>
    </row>
    <row r="329" spans="1:6" ht="11.25" x14ac:dyDescent="0.25">
      <c r="A329" s="220"/>
      <c r="B329" s="24"/>
      <c r="C329" s="8"/>
      <c r="D329" s="17"/>
      <c r="E329" s="32"/>
      <c r="F329" s="32"/>
    </row>
    <row r="330" spans="1:6" ht="11.25" x14ac:dyDescent="0.25">
      <c r="A330" s="220"/>
      <c r="B330" s="24"/>
      <c r="C330" s="8"/>
      <c r="D330" s="17"/>
      <c r="E330" s="32"/>
      <c r="F330" s="32"/>
    </row>
    <row r="331" spans="1:6" ht="11.25" x14ac:dyDescent="0.25">
      <c r="A331" s="220"/>
      <c r="B331" s="24"/>
      <c r="C331" s="8"/>
      <c r="D331" s="17"/>
      <c r="E331" s="32"/>
      <c r="F331" s="32"/>
    </row>
    <row r="332" spans="1:6" ht="11.25" x14ac:dyDescent="0.25">
      <c r="A332" s="220"/>
      <c r="B332" s="24"/>
      <c r="C332" s="8"/>
      <c r="D332" s="17"/>
      <c r="E332" s="32"/>
      <c r="F332" s="32"/>
    </row>
    <row r="333" spans="1:6" ht="11.25" x14ac:dyDescent="0.25">
      <c r="A333" s="220"/>
      <c r="B333" s="24"/>
      <c r="C333" s="8"/>
      <c r="D333" s="17"/>
      <c r="E333" s="32"/>
      <c r="F333" s="32"/>
    </row>
    <row r="334" spans="1:6" ht="11.25" x14ac:dyDescent="0.25">
      <c r="A334" s="220"/>
      <c r="B334" s="24"/>
      <c r="C334" s="8"/>
      <c r="D334" s="17"/>
      <c r="E334" s="32"/>
      <c r="F334" s="32"/>
    </row>
    <row r="335" spans="1:6" ht="11.25" x14ac:dyDescent="0.25">
      <c r="A335" s="220"/>
      <c r="B335" s="24"/>
      <c r="C335" s="8"/>
      <c r="D335" s="17"/>
      <c r="E335" s="32"/>
      <c r="F335" s="32"/>
    </row>
    <row r="336" spans="1:6" ht="11.25" x14ac:dyDescent="0.25">
      <c r="A336" s="220"/>
      <c r="B336" s="24"/>
      <c r="C336" s="8"/>
      <c r="D336" s="17"/>
      <c r="E336" s="32"/>
      <c r="F336" s="32"/>
    </row>
    <row r="337" spans="1:6" ht="11.25" x14ac:dyDescent="0.25">
      <c r="A337" s="220"/>
      <c r="B337" s="24"/>
      <c r="C337" s="8"/>
      <c r="D337" s="17"/>
      <c r="E337" s="32"/>
      <c r="F337" s="32"/>
    </row>
    <row r="338" spans="1:6" ht="11.25" x14ac:dyDescent="0.25">
      <c r="A338" s="220"/>
      <c r="B338" s="24"/>
      <c r="C338" s="8"/>
      <c r="D338" s="17"/>
      <c r="E338" s="32"/>
      <c r="F338" s="32"/>
    </row>
    <row r="339" spans="1:6" ht="11.25" x14ac:dyDescent="0.25">
      <c r="A339" s="220"/>
      <c r="B339" s="24"/>
      <c r="C339" s="8"/>
      <c r="D339" s="17"/>
      <c r="E339" s="32"/>
      <c r="F339" s="32"/>
    </row>
    <row r="340" spans="1:6" ht="11.25" x14ac:dyDescent="0.25">
      <c r="A340" s="220"/>
      <c r="B340" s="24"/>
      <c r="C340" s="8"/>
      <c r="D340" s="17"/>
      <c r="E340" s="32"/>
      <c r="F340" s="32"/>
    </row>
    <row r="341" spans="1:6" ht="11.25" x14ac:dyDescent="0.25">
      <c r="A341" s="220"/>
      <c r="B341" s="24"/>
      <c r="C341" s="8"/>
      <c r="D341" s="17"/>
      <c r="E341" s="32"/>
      <c r="F341" s="32"/>
    </row>
    <row r="342" spans="1:6" ht="11.25" x14ac:dyDescent="0.25">
      <c r="A342" s="220"/>
      <c r="B342" s="24"/>
      <c r="C342" s="8"/>
      <c r="D342" s="17"/>
      <c r="E342" s="32"/>
      <c r="F342" s="32"/>
    </row>
    <row r="343" spans="1:6" ht="11.25" x14ac:dyDescent="0.25">
      <c r="A343" s="220"/>
      <c r="B343" s="24"/>
      <c r="C343" s="8"/>
      <c r="D343" s="17"/>
      <c r="E343" s="32"/>
      <c r="F343" s="32"/>
    </row>
    <row r="344" spans="1:6" ht="11.25" x14ac:dyDescent="0.25">
      <c r="A344" s="220"/>
      <c r="B344" s="24"/>
      <c r="C344" s="8"/>
      <c r="D344" s="17"/>
      <c r="E344" s="32"/>
      <c r="F344" s="32"/>
    </row>
    <row r="345" spans="1:6" ht="11.25" x14ac:dyDescent="0.25">
      <c r="A345" s="220"/>
      <c r="B345" s="24"/>
      <c r="C345" s="8"/>
      <c r="D345" s="17"/>
      <c r="E345" s="32"/>
      <c r="F345" s="32"/>
    </row>
    <row r="346" spans="1:6" ht="11.25" x14ac:dyDescent="0.25">
      <c r="A346" s="220"/>
      <c r="B346" s="24"/>
      <c r="C346" s="8"/>
      <c r="D346" s="17"/>
      <c r="E346" s="32"/>
      <c r="F346" s="32"/>
    </row>
    <row r="347" spans="1:6" ht="11.25" x14ac:dyDescent="0.25">
      <c r="A347" s="220"/>
      <c r="B347" s="24"/>
      <c r="C347" s="8"/>
      <c r="D347" s="17"/>
      <c r="E347" s="32"/>
      <c r="F347" s="32"/>
    </row>
    <row r="348" spans="1:6" ht="11.25" x14ac:dyDescent="0.25">
      <c r="A348" s="220"/>
      <c r="B348" s="24"/>
      <c r="C348" s="8"/>
      <c r="D348" s="17"/>
      <c r="E348" s="32"/>
      <c r="F348" s="32"/>
    </row>
    <row r="349" spans="1:6" ht="11.25" x14ac:dyDescent="0.25">
      <c r="A349" s="220"/>
      <c r="B349" s="24"/>
      <c r="C349" s="8"/>
      <c r="D349" s="17"/>
      <c r="E349" s="32"/>
      <c r="F349" s="32"/>
    </row>
    <row r="350" spans="1:6" ht="11.25" x14ac:dyDescent="0.25">
      <c r="A350" s="220"/>
      <c r="B350" s="24"/>
      <c r="C350" s="8"/>
      <c r="D350" s="17"/>
      <c r="E350" s="32"/>
      <c r="F350" s="32"/>
    </row>
    <row r="351" spans="1:6" ht="11.25" x14ac:dyDescent="0.25">
      <c r="A351" s="220"/>
      <c r="B351" s="24"/>
      <c r="C351" s="8"/>
      <c r="D351" s="17"/>
      <c r="E351" s="32"/>
      <c r="F351" s="32"/>
    </row>
    <row r="352" spans="1:6" ht="11.25" x14ac:dyDescent="0.25">
      <c r="A352" s="220"/>
      <c r="B352" s="24"/>
      <c r="C352" s="8"/>
      <c r="D352" s="17"/>
      <c r="E352" s="32"/>
      <c r="F352" s="32"/>
    </row>
    <row r="353" spans="1:6" ht="11.25" x14ac:dyDescent="0.25">
      <c r="A353" s="220"/>
      <c r="B353" s="24"/>
      <c r="C353" s="8"/>
      <c r="D353" s="17"/>
      <c r="E353" s="32"/>
      <c r="F353" s="32"/>
    </row>
    <row r="354" spans="1:6" ht="11.25" x14ac:dyDescent="0.25">
      <c r="A354" s="220"/>
      <c r="B354" s="24"/>
      <c r="C354" s="8"/>
      <c r="D354" s="17"/>
      <c r="E354" s="32"/>
      <c r="F354" s="32"/>
    </row>
    <row r="355" spans="1:6" ht="11.25" x14ac:dyDescent="0.25">
      <c r="A355" s="220"/>
      <c r="B355" s="24"/>
      <c r="C355" s="8"/>
      <c r="D355" s="17"/>
      <c r="E355" s="32"/>
      <c r="F355" s="32"/>
    </row>
    <row r="356" spans="1:6" ht="11.25" x14ac:dyDescent="0.25">
      <c r="A356" s="220"/>
      <c r="B356" s="24"/>
      <c r="C356" s="8"/>
      <c r="D356" s="17"/>
      <c r="E356" s="32"/>
      <c r="F356" s="32"/>
    </row>
    <row r="357" spans="1:6" ht="11.25" x14ac:dyDescent="0.25">
      <c r="A357" s="220"/>
      <c r="B357" s="24"/>
      <c r="C357" s="8"/>
      <c r="D357" s="17"/>
      <c r="E357" s="32"/>
      <c r="F357" s="32"/>
    </row>
    <row r="358" spans="1:6" ht="11.25" x14ac:dyDescent="0.25">
      <c r="A358" s="220"/>
      <c r="B358" s="24"/>
      <c r="C358" s="8"/>
      <c r="D358" s="17"/>
      <c r="E358" s="32"/>
      <c r="F358" s="32"/>
    </row>
    <row r="359" spans="1:6" ht="11.25" x14ac:dyDescent="0.25">
      <c r="A359" s="220"/>
      <c r="B359" s="24"/>
      <c r="C359" s="8"/>
      <c r="D359" s="17"/>
      <c r="E359" s="32"/>
      <c r="F359" s="32"/>
    </row>
    <row r="360" spans="1:6" ht="11.25" x14ac:dyDescent="0.25">
      <c r="A360" s="220"/>
      <c r="B360" s="24"/>
      <c r="C360" s="8"/>
      <c r="D360" s="17"/>
      <c r="E360" s="32"/>
      <c r="F360" s="32"/>
    </row>
    <row r="361" spans="1:6" ht="11.25" x14ac:dyDescent="0.25">
      <c r="A361" s="220"/>
      <c r="B361" s="24"/>
      <c r="C361" s="8"/>
      <c r="D361" s="17"/>
      <c r="E361" s="32"/>
      <c r="F361" s="32"/>
    </row>
    <row r="362" spans="1:6" ht="11.25" x14ac:dyDescent="0.25">
      <c r="A362" s="220"/>
      <c r="B362" s="24"/>
      <c r="C362" s="8"/>
      <c r="D362" s="17"/>
      <c r="E362" s="32"/>
      <c r="F362" s="32"/>
    </row>
    <row r="363" spans="1:6" ht="11.25" x14ac:dyDescent="0.25">
      <c r="A363" s="220"/>
      <c r="B363" s="24"/>
      <c r="C363" s="8"/>
      <c r="D363" s="17"/>
      <c r="E363" s="32"/>
      <c r="F363" s="32"/>
    </row>
    <row r="364" spans="1:6" ht="11.25" x14ac:dyDescent="0.25">
      <c r="A364" s="220"/>
      <c r="B364" s="24"/>
      <c r="C364" s="8"/>
      <c r="D364" s="17"/>
      <c r="E364" s="32"/>
      <c r="F364" s="32"/>
    </row>
    <row r="365" spans="1:6" ht="11.25" x14ac:dyDescent="0.25">
      <c r="A365" s="220"/>
      <c r="B365" s="24"/>
      <c r="C365" s="8"/>
      <c r="D365" s="17"/>
      <c r="E365" s="32"/>
      <c r="F365" s="32"/>
    </row>
    <row r="366" spans="1:6" ht="11.25" x14ac:dyDescent="0.25">
      <c r="A366" s="220"/>
      <c r="B366" s="24"/>
      <c r="C366" s="8"/>
      <c r="D366" s="17"/>
      <c r="E366" s="32"/>
      <c r="F366" s="32"/>
    </row>
    <row r="367" spans="1:6" ht="11.25" x14ac:dyDescent="0.25">
      <c r="A367" s="220"/>
      <c r="B367" s="24"/>
      <c r="C367" s="8"/>
      <c r="D367" s="17"/>
      <c r="E367" s="32"/>
      <c r="F367" s="32"/>
    </row>
    <row r="368" spans="1:6" ht="11.25" x14ac:dyDescent="0.25">
      <c r="A368" s="220"/>
      <c r="B368" s="24"/>
      <c r="C368" s="8"/>
      <c r="D368" s="17"/>
      <c r="E368" s="32"/>
      <c r="F368" s="32"/>
    </row>
    <row r="369" spans="1:6" ht="11.25" x14ac:dyDescent="0.25">
      <c r="A369" s="220"/>
      <c r="B369" s="24"/>
      <c r="C369" s="8"/>
      <c r="D369" s="17"/>
      <c r="E369" s="32"/>
      <c r="F369" s="32"/>
    </row>
    <row r="370" spans="1:6" ht="11.25" x14ac:dyDescent="0.25">
      <c r="A370" s="220"/>
      <c r="B370" s="24"/>
      <c r="C370" s="8"/>
      <c r="D370" s="17"/>
      <c r="E370" s="32"/>
      <c r="F370" s="32"/>
    </row>
    <row r="371" spans="1:6" ht="11.25" x14ac:dyDescent="0.25">
      <c r="A371" s="220"/>
      <c r="B371" s="24"/>
      <c r="C371" s="8"/>
      <c r="D371" s="17"/>
      <c r="E371" s="32"/>
      <c r="F371" s="32"/>
    </row>
    <row r="372" spans="1:6" ht="11.25" x14ac:dyDescent="0.25">
      <c r="A372" s="220"/>
      <c r="B372" s="24"/>
      <c r="C372" s="8"/>
      <c r="D372" s="17"/>
      <c r="E372" s="32"/>
      <c r="F372" s="32"/>
    </row>
    <row r="373" spans="1:6" ht="11.25" x14ac:dyDescent="0.25">
      <c r="A373" s="220"/>
      <c r="B373" s="24"/>
      <c r="C373" s="8"/>
      <c r="D373" s="17"/>
      <c r="E373" s="32"/>
      <c r="F373" s="32"/>
    </row>
    <row r="374" spans="1:6" ht="11.25" x14ac:dyDescent="0.25">
      <c r="A374" s="220"/>
      <c r="B374" s="24"/>
      <c r="C374" s="8"/>
      <c r="D374" s="17"/>
      <c r="E374" s="32"/>
      <c r="F374" s="32"/>
    </row>
    <row r="375" spans="1:6" ht="11.25" x14ac:dyDescent="0.25">
      <c r="A375" s="220"/>
      <c r="B375" s="24"/>
      <c r="C375" s="8"/>
      <c r="D375" s="17"/>
      <c r="E375" s="32"/>
      <c r="F375" s="32"/>
    </row>
    <row r="376" spans="1:6" ht="11.25" x14ac:dyDescent="0.25">
      <c r="A376" s="220"/>
      <c r="B376" s="24"/>
      <c r="C376" s="8"/>
      <c r="D376" s="17"/>
      <c r="E376" s="32"/>
      <c r="F376" s="32"/>
    </row>
    <row r="377" spans="1:6" ht="11.25" x14ac:dyDescent="0.25">
      <c r="A377" s="220"/>
      <c r="B377" s="24"/>
      <c r="C377" s="8"/>
      <c r="D377" s="17"/>
      <c r="E377" s="32"/>
      <c r="F377" s="32"/>
    </row>
    <row r="378" spans="1:6" ht="11.25" x14ac:dyDescent="0.25">
      <c r="A378" s="220"/>
      <c r="B378" s="24"/>
      <c r="C378" s="8"/>
      <c r="D378" s="17"/>
      <c r="E378" s="32"/>
      <c r="F378" s="32"/>
    </row>
    <row r="379" spans="1:6" ht="11.25" x14ac:dyDescent="0.25">
      <c r="A379" s="220"/>
      <c r="B379" s="24"/>
      <c r="C379" s="8"/>
      <c r="D379" s="17"/>
      <c r="E379" s="32"/>
      <c r="F379" s="32"/>
    </row>
    <row r="380" spans="1:6" ht="11.25" x14ac:dyDescent="0.25">
      <c r="A380" s="220"/>
      <c r="B380" s="24"/>
      <c r="C380" s="8"/>
      <c r="D380" s="17"/>
      <c r="E380" s="32"/>
      <c r="F380" s="32"/>
    </row>
    <row r="381" spans="1:6" ht="11.25" x14ac:dyDescent="0.25">
      <c r="A381" s="220"/>
      <c r="B381" s="24"/>
      <c r="C381" s="8"/>
      <c r="D381" s="17"/>
      <c r="E381" s="32"/>
      <c r="F381" s="32"/>
    </row>
    <row r="382" spans="1:6" ht="11.25" x14ac:dyDescent="0.25">
      <c r="A382" s="220"/>
      <c r="B382" s="24"/>
      <c r="C382" s="8"/>
      <c r="D382" s="17"/>
      <c r="E382" s="32"/>
      <c r="F382" s="32"/>
    </row>
    <row r="383" spans="1:6" ht="11.25" x14ac:dyDescent="0.25">
      <c r="A383" s="220"/>
      <c r="B383" s="24"/>
      <c r="C383" s="8"/>
      <c r="D383" s="17"/>
      <c r="E383" s="32"/>
      <c r="F383" s="32"/>
    </row>
    <row r="384" spans="1:6" ht="11.25" x14ac:dyDescent="0.25">
      <c r="A384" s="220"/>
      <c r="B384" s="24"/>
      <c r="C384" s="8"/>
      <c r="D384" s="17"/>
      <c r="E384" s="32"/>
      <c r="F384" s="32"/>
    </row>
    <row r="385" spans="1:6" ht="11.25" x14ac:dyDescent="0.25">
      <c r="A385" s="220"/>
      <c r="B385" s="24"/>
      <c r="C385" s="8"/>
      <c r="D385" s="17"/>
      <c r="E385" s="32"/>
      <c r="F385" s="32"/>
    </row>
    <row r="386" spans="1:6" ht="11.25" x14ac:dyDescent="0.25">
      <c r="A386" s="220"/>
      <c r="B386" s="24"/>
      <c r="C386" s="8"/>
      <c r="D386" s="17"/>
      <c r="E386" s="32"/>
      <c r="F386" s="32"/>
    </row>
    <row r="387" spans="1:6" ht="11.25" x14ac:dyDescent="0.25">
      <c r="A387" s="220"/>
      <c r="B387" s="24"/>
      <c r="C387" s="8"/>
      <c r="D387" s="17"/>
      <c r="E387" s="32"/>
      <c r="F387" s="32"/>
    </row>
    <row r="388" spans="1:6" ht="11.25" x14ac:dyDescent="0.25">
      <c r="A388" s="220"/>
      <c r="B388" s="24"/>
      <c r="C388" s="8"/>
      <c r="D388" s="17"/>
      <c r="E388" s="32"/>
      <c r="F388" s="32"/>
    </row>
    <row r="389" spans="1:6" ht="11.25" x14ac:dyDescent="0.25">
      <c r="A389" s="220"/>
      <c r="B389" s="24"/>
      <c r="C389" s="8"/>
      <c r="D389" s="17"/>
      <c r="E389" s="32"/>
      <c r="F389" s="32"/>
    </row>
    <row r="390" spans="1:6" ht="11.25" x14ac:dyDescent="0.25">
      <c r="A390" s="220"/>
      <c r="B390" s="24"/>
      <c r="C390" s="8"/>
      <c r="D390" s="17"/>
      <c r="E390" s="32"/>
      <c r="F390" s="32"/>
    </row>
    <row r="391" spans="1:6" ht="11.25" x14ac:dyDescent="0.25">
      <c r="A391" s="220"/>
      <c r="B391" s="24"/>
      <c r="C391" s="8"/>
      <c r="D391" s="17"/>
      <c r="E391" s="32"/>
      <c r="F391" s="32"/>
    </row>
    <row r="392" spans="1:6" ht="11.25" x14ac:dyDescent="0.25">
      <c r="A392" s="220"/>
      <c r="B392" s="24"/>
      <c r="C392" s="8"/>
      <c r="D392" s="17"/>
      <c r="E392" s="32"/>
      <c r="F392" s="32"/>
    </row>
    <row r="393" spans="1:6" ht="11.25" x14ac:dyDescent="0.25">
      <c r="A393" s="220"/>
      <c r="B393" s="24"/>
      <c r="C393" s="8"/>
      <c r="D393" s="17"/>
      <c r="E393" s="32"/>
      <c r="F393" s="32"/>
    </row>
    <row r="394" spans="1:6" ht="11.25" x14ac:dyDescent="0.25">
      <c r="A394" s="220"/>
      <c r="B394" s="24"/>
      <c r="C394" s="8"/>
      <c r="D394" s="17"/>
      <c r="E394" s="32"/>
      <c r="F394" s="32"/>
    </row>
    <row r="395" spans="1:6" ht="11.25" x14ac:dyDescent="0.25">
      <c r="A395" s="220"/>
      <c r="B395" s="24"/>
      <c r="C395" s="8"/>
      <c r="D395" s="17"/>
      <c r="E395" s="32"/>
      <c r="F395" s="32"/>
    </row>
    <row r="396" spans="1:6" ht="11.25" x14ac:dyDescent="0.25">
      <c r="A396" s="220"/>
      <c r="B396" s="24"/>
      <c r="C396" s="8"/>
      <c r="D396" s="17"/>
      <c r="E396" s="32"/>
      <c r="F396" s="32"/>
    </row>
    <row r="397" spans="1:6" ht="11.25" x14ac:dyDescent="0.25">
      <c r="A397" s="220"/>
      <c r="B397" s="24"/>
      <c r="C397" s="8"/>
      <c r="D397" s="17"/>
      <c r="E397" s="32"/>
      <c r="F397" s="32"/>
    </row>
    <row r="398" spans="1:6" ht="11.25" x14ac:dyDescent="0.25">
      <c r="A398" s="220"/>
      <c r="B398" s="24"/>
      <c r="C398" s="8"/>
      <c r="D398" s="17"/>
      <c r="E398" s="32"/>
      <c r="F398" s="32"/>
    </row>
    <row r="399" spans="1:6" ht="11.25" x14ac:dyDescent="0.25">
      <c r="A399" s="220"/>
      <c r="B399" s="24"/>
      <c r="C399" s="8"/>
      <c r="D399" s="17"/>
      <c r="E399" s="32"/>
      <c r="F399" s="32"/>
    </row>
    <row r="400" spans="1:6" ht="11.25" x14ac:dyDescent="0.25">
      <c r="A400" s="220"/>
      <c r="B400" s="24"/>
      <c r="C400" s="8"/>
      <c r="D400" s="17"/>
      <c r="E400" s="32"/>
      <c r="F400" s="32"/>
    </row>
    <row r="401" spans="1:6" ht="11.25" x14ac:dyDescent="0.25">
      <c r="A401" s="220"/>
      <c r="B401" s="24"/>
      <c r="C401" s="8"/>
      <c r="D401" s="17"/>
      <c r="E401" s="32"/>
      <c r="F401" s="32"/>
    </row>
    <row r="402" spans="1:6" ht="11.25" x14ac:dyDescent="0.25">
      <c r="A402" s="220"/>
      <c r="B402" s="24"/>
      <c r="C402" s="8"/>
      <c r="D402" s="17"/>
      <c r="E402" s="32"/>
      <c r="F402" s="32"/>
    </row>
    <row r="403" spans="1:6" ht="11.25" x14ac:dyDescent="0.25">
      <c r="A403" s="220"/>
      <c r="B403" s="24"/>
      <c r="C403" s="8"/>
      <c r="D403" s="17"/>
      <c r="E403" s="32"/>
      <c r="F403" s="32"/>
    </row>
    <row r="404" spans="1:6" ht="11.25" x14ac:dyDescent="0.25">
      <c r="A404" s="220"/>
      <c r="B404" s="24"/>
      <c r="C404" s="8"/>
      <c r="D404" s="17"/>
      <c r="E404" s="32"/>
      <c r="F404" s="32"/>
    </row>
    <row r="405" spans="1:6" ht="11.25" x14ac:dyDescent="0.25">
      <c r="A405" s="220"/>
      <c r="B405" s="24"/>
      <c r="C405" s="8"/>
      <c r="D405" s="17"/>
      <c r="E405" s="32"/>
      <c r="F405" s="32"/>
    </row>
    <row r="406" spans="1:6" ht="11.25" x14ac:dyDescent="0.25">
      <c r="A406" s="220"/>
      <c r="B406" s="24"/>
      <c r="C406" s="8"/>
      <c r="D406" s="17"/>
      <c r="E406" s="32"/>
      <c r="F406" s="32"/>
    </row>
    <row r="407" spans="1:6" ht="11.25" x14ac:dyDescent="0.25">
      <c r="A407" s="220"/>
      <c r="B407" s="24"/>
      <c r="C407" s="8"/>
      <c r="D407" s="17"/>
      <c r="E407" s="32"/>
      <c r="F407" s="32"/>
    </row>
    <row r="408" spans="1:6" ht="11.25" x14ac:dyDescent="0.25">
      <c r="A408" s="220"/>
      <c r="B408" s="24"/>
      <c r="C408" s="8"/>
      <c r="D408" s="17"/>
      <c r="E408" s="32"/>
      <c r="F408" s="32"/>
    </row>
    <row r="409" spans="1:6" ht="11.25" x14ac:dyDescent="0.25">
      <c r="A409" s="220"/>
      <c r="B409" s="24"/>
      <c r="C409" s="8"/>
      <c r="D409" s="17"/>
      <c r="E409" s="32"/>
      <c r="F409" s="32"/>
    </row>
    <row r="410" spans="1:6" ht="11.25" x14ac:dyDescent="0.25">
      <c r="A410" s="220"/>
      <c r="B410" s="24"/>
      <c r="C410" s="8"/>
      <c r="D410" s="17"/>
      <c r="E410" s="32"/>
      <c r="F410" s="32"/>
    </row>
    <row r="411" spans="1:6" ht="11.25" x14ac:dyDescent="0.25">
      <c r="A411" s="220"/>
      <c r="B411" s="24"/>
      <c r="C411" s="8"/>
      <c r="D411" s="17"/>
      <c r="E411" s="32"/>
      <c r="F411" s="32"/>
    </row>
    <row r="412" spans="1:6" ht="11.25" x14ac:dyDescent="0.25">
      <c r="A412" s="220"/>
      <c r="B412" s="24"/>
      <c r="C412" s="8"/>
      <c r="D412" s="17"/>
      <c r="E412" s="32"/>
      <c r="F412" s="32"/>
    </row>
    <row r="413" spans="1:6" ht="11.25" x14ac:dyDescent="0.25">
      <c r="A413" s="220"/>
      <c r="B413" s="24"/>
      <c r="C413" s="8"/>
      <c r="D413" s="17"/>
      <c r="E413" s="32"/>
      <c r="F413" s="32"/>
    </row>
    <row r="414" spans="1:6" ht="11.25" x14ac:dyDescent="0.25">
      <c r="A414" s="220"/>
      <c r="B414" s="24"/>
      <c r="C414" s="8"/>
      <c r="D414" s="17"/>
      <c r="E414" s="32"/>
      <c r="F414" s="32"/>
    </row>
    <row r="415" spans="1:6" ht="11.25" x14ac:dyDescent="0.25">
      <c r="A415" s="220"/>
      <c r="B415" s="24"/>
      <c r="C415" s="8"/>
      <c r="D415" s="17"/>
      <c r="E415" s="32"/>
      <c r="F415" s="32"/>
    </row>
    <row r="416" spans="1:6" ht="11.25" x14ac:dyDescent="0.25">
      <c r="A416" s="220"/>
      <c r="B416" s="24"/>
      <c r="C416" s="8"/>
      <c r="D416" s="17"/>
      <c r="E416" s="32"/>
      <c r="F416" s="32"/>
    </row>
    <row r="417" spans="1:6" ht="11.25" x14ac:dyDescent="0.25">
      <c r="A417" s="220"/>
      <c r="B417" s="24"/>
      <c r="C417" s="8"/>
      <c r="D417" s="17"/>
      <c r="E417" s="32"/>
      <c r="F417" s="32"/>
    </row>
    <row r="418" spans="1:6" ht="11.25" x14ac:dyDescent="0.25">
      <c r="A418" s="220"/>
      <c r="B418" s="24"/>
      <c r="C418" s="8"/>
      <c r="D418" s="17"/>
      <c r="E418" s="32"/>
      <c r="F418" s="32"/>
    </row>
    <row r="419" spans="1:6" ht="11.25" x14ac:dyDescent="0.25">
      <c r="A419" s="220"/>
      <c r="B419" s="24"/>
      <c r="C419" s="8"/>
      <c r="D419" s="17"/>
      <c r="E419" s="32"/>
      <c r="F419" s="32"/>
    </row>
    <row r="420" spans="1:6" ht="11.25" x14ac:dyDescent="0.25">
      <c r="A420" s="220"/>
      <c r="B420" s="24"/>
      <c r="C420" s="8"/>
      <c r="D420" s="17"/>
      <c r="E420" s="32"/>
      <c r="F420" s="32"/>
    </row>
    <row r="421" spans="1:6" ht="11.25" x14ac:dyDescent="0.25">
      <c r="A421" s="220"/>
      <c r="B421" s="24"/>
      <c r="C421" s="8"/>
      <c r="D421" s="17"/>
      <c r="E421" s="32"/>
      <c r="F421" s="32"/>
    </row>
    <row r="422" spans="1:6" ht="11.25" x14ac:dyDescent="0.25">
      <c r="A422" s="220"/>
      <c r="B422" s="24"/>
      <c r="C422" s="8"/>
      <c r="D422" s="17"/>
      <c r="E422" s="32"/>
      <c r="F422" s="32"/>
    </row>
    <row r="423" spans="1:6" ht="11.25" x14ac:dyDescent="0.25">
      <c r="A423" s="220"/>
      <c r="B423" s="24"/>
      <c r="C423" s="8"/>
      <c r="D423" s="17"/>
      <c r="E423" s="32"/>
      <c r="F423" s="32"/>
    </row>
    <row r="424" spans="1:6" ht="11.25" x14ac:dyDescent="0.25">
      <c r="A424" s="220"/>
      <c r="B424" s="24"/>
      <c r="C424" s="8"/>
      <c r="D424" s="17"/>
      <c r="E424" s="32"/>
      <c r="F424" s="32"/>
    </row>
    <row r="425" spans="1:6" ht="11.25" x14ac:dyDescent="0.25">
      <c r="A425" s="220"/>
      <c r="B425" s="24"/>
      <c r="C425" s="8"/>
      <c r="D425" s="17"/>
      <c r="E425" s="32"/>
      <c r="F425" s="32"/>
    </row>
    <row r="426" spans="1:6" ht="11.25" x14ac:dyDescent="0.25">
      <c r="A426" s="220"/>
      <c r="B426" s="24"/>
      <c r="C426" s="8"/>
      <c r="D426" s="17"/>
      <c r="E426" s="32"/>
      <c r="F426" s="32"/>
    </row>
    <row r="427" spans="1:6" ht="11.25" x14ac:dyDescent="0.25">
      <c r="A427" s="220"/>
      <c r="B427" s="24"/>
      <c r="C427" s="8"/>
      <c r="D427" s="17"/>
      <c r="E427" s="32"/>
      <c r="F427" s="32"/>
    </row>
    <row r="428" spans="1:6" ht="11.25" x14ac:dyDescent="0.25">
      <c r="A428" s="220"/>
      <c r="B428" s="24"/>
      <c r="C428" s="8"/>
      <c r="D428" s="17"/>
      <c r="E428" s="32"/>
      <c r="F428" s="32"/>
    </row>
    <row r="429" spans="1:6" ht="11.25" x14ac:dyDescent="0.25">
      <c r="A429" s="220"/>
      <c r="B429" s="24"/>
      <c r="C429" s="8"/>
      <c r="D429" s="17"/>
      <c r="E429" s="32"/>
      <c r="F429" s="32"/>
    </row>
    <row r="430" spans="1:6" ht="11.25" x14ac:dyDescent="0.25">
      <c r="A430" s="220"/>
      <c r="B430" s="24"/>
      <c r="C430" s="8"/>
      <c r="D430" s="17"/>
      <c r="E430" s="32"/>
      <c r="F430" s="32"/>
    </row>
    <row r="431" spans="1:6" ht="11.25" x14ac:dyDescent="0.25">
      <c r="A431" s="220"/>
      <c r="B431" s="24"/>
      <c r="C431" s="8"/>
      <c r="D431" s="17"/>
      <c r="E431" s="32"/>
      <c r="F431" s="32"/>
    </row>
    <row r="432" spans="1:6" ht="11.25" x14ac:dyDescent="0.25">
      <c r="A432" s="220"/>
      <c r="B432" s="24"/>
      <c r="C432" s="8"/>
      <c r="D432" s="17"/>
      <c r="E432" s="32"/>
      <c r="F432" s="32"/>
    </row>
    <row r="433" spans="1:6" ht="11.25" x14ac:dyDescent="0.25">
      <c r="A433" s="220"/>
      <c r="B433" s="24"/>
      <c r="C433" s="8"/>
      <c r="D433" s="17"/>
      <c r="E433" s="32"/>
      <c r="F433" s="32"/>
    </row>
    <row r="434" spans="1:6" ht="11.25" x14ac:dyDescent="0.25">
      <c r="A434" s="220"/>
      <c r="B434" s="24"/>
      <c r="C434" s="8"/>
      <c r="D434" s="17"/>
      <c r="E434" s="32"/>
      <c r="F434" s="32"/>
    </row>
    <row r="435" spans="1:6" ht="11.25" x14ac:dyDescent="0.25">
      <c r="A435" s="220"/>
      <c r="B435" s="24"/>
      <c r="C435" s="8"/>
      <c r="D435" s="17"/>
      <c r="E435" s="32"/>
      <c r="F435" s="32"/>
    </row>
    <row r="436" spans="1:6" ht="11.25" x14ac:dyDescent="0.25">
      <c r="A436" s="220"/>
      <c r="B436" s="24"/>
      <c r="C436" s="8"/>
      <c r="D436" s="17"/>
      <c r="E436" s="32"/>
      <c r="F436" s="32"/>
    </row>
    <row r="437" spans="1:6" ht="11.25" x14ac:dyDescent="0.25">
      <c r="A437" s="220"/>
      <c r="B437" s="24"/>
      <c r="C437" s="8"/>
      <c r="D437" s="17"/>
      <c r="E437" s="32"/>
      <c r="F437" s="32"/>
    </row>
    <row r="438" spans="1:6" ht="11.25" x14ac:dyDescent="0.25">
      <c r="A438" s="220"/>
      <c r="B438" s="24"/>
      <c r="C438" s="8"/>
      <c r="D438" s="17"/>
      <c r="E438" s="32"/>
      <c r="F438" s="32"/>
    </row>
    <row r="439" spans="1:6" ht="11.25" x14ac:dyDescent="0.25">
      <c r="A439" s="220"/>
      <c r="B439" s="24"/>
      <c r="C439" s="8"/>
      <c r="D439" s="17"/>
      <c r="E439" s="32"/>
      <c r="F439" s="32"/>
    </row>
    <row r="440" spans="1:6" ht="12" hidden="1" x14ac:dyDescent="0.25">
      <c r="A440" s="220"/>
      <c r="B440" s="18"/>
      <c r="C440" s="27"/>
      <c r="D440" s="42"/>
      <c r="E440" s="27"/>
      <c r="F440" s="27"/>
    </row>
    <row r="441" spans="1:6" ht="12" hidden="1" x14ac:dyDescent="0.25">
      <c r="A441" s="220"/>
      <c r="B441" s="18"/>
      <c r="C441" s="27"/>
      <c r="D441" s="42"/>
      <c r="E441" s="27"/>
      <c r="F441" s="27"/>
    </row>
    <row r="442" spans="1:6" x14ac:dyDescent="0.25"/>
    <row r="443" spans="1:6" x14ac:dyDescent="0.25"/>
    <row r="444" spans="1:6" x14ac:dyDescent="0.25"/>
    <row r="445" spans="1:6" x14ac:dyDescent="0.25"/>
    <row r="446" spans="1:6" x14ac:dyDescent="0.25"/>
    <row r="447" spans="1:6" x14ac:dyDescent="0.25"/>
    <row r="448" spans="1:6" x14ac:dyDescent="0.25"/>
    <row r="449"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72" x14ac:dyDescent="0.25"/>
    <row r="473" x14ac:dyDescent="0.25"/>
    <row r="475" x14ac:dyDescent="0.25"/>
    <row r="478" x14ac:dyDescent="0.25"/>
    <row r="1095" x14ac:dyDescent="0.25"/>
    <row r="1096" x14ac:dyDescent="0.25"/>
    <row r="1097" x14ac:dyDescent="0.25"/>
    <row r="1098" x14ac:dyDescent="0.25"/>
    <row r="1111" x14ac:dyDescent="0.25"/>
    <row r="1112" x14ac:dyDescent="0.25"/>
    <row r="1113" x14ac:dyDescent="0.25"/>
    <row r="1114" x14ac:dyDescent="0.25"/>
    <row r="1115" x14ac:dyDescent="0.25"/>
    <row r="1117" x14ac:dyDescent="0.25"/>
    <row r="1118" x14ac:dyDescent="0.25"/>
    <row r="1127" x14ac:dyDescent="0.25"/>
    <row r="1128" x14ac:dyDescent="0.25"/>
    <row r="1129" x14ac:dyDescent="0.25"/>
    <row r="1130" x14ac:dyDescent="0.25"/>
    <row r="1131" x14ac:dyDescent="0.25"/>
    <row r="1133" x14ac:dyDescent="0.25"/>
    <row r="1134" x14ac:dyDescent="0.25"/>
    <row r="1135" x14ac:dyDescent="0.25"/>
    <row r="1137" x14ac:dyDescent="0.25"/>
    <row r="1138" x14ac:dyDescent="0.25"/>
    <row r="1143" x14ac:dyDescent="0.25"/>
    <row r="1144" ht="19.5" hidden="1" customHeight="1" x14ac:dyDescent="0.25"/>
    <row r="1145" x14ac:dyDescent="0.25"/>
    <row r="1146" x14ac:dyDescent="0.25"/>
    <row r="1147" x14ac:dyDescent="0.25"/>
    <row r="1149" x14ac:dyDescent="0.25"/>
    <row r="1150" x14ac:dyDescent="0.25"/>
    <row r="1151" x14ac:dyDescent="0.25"/>
    <row r="1154" x14ac:dyDescent="0.25"/>
    <row r="1155" x14ac:dyDescent="0.25"/>
    <row r="1156" x14ac:dyDescent="0.25"/>
    <row r="1157" x14ac:dyDescent="0.25"/>
    <row r="1158" x14ac:dyDescent="0.25"/>
    <row r="1159" x14ac:dyDescent="0.25"/>
    <row r="1160" x14ac:dyDescent="0.25"/>
    <row r="1163" x14ac:dyDescent="0.25"/>
    <row r="1164" x14ac:dyDescent="0.25"/>
  </sheetData>
  <sheetProtection password="EBEF" sheet="1" formatCells="0" formatColumns="0" formatRows="0" insertColumns="0" insertRows="0" autoFilter="0" pivotTables="0"/>
  <mergeCells count="4">
    <mergeCell ref="H6:I6"/>
    <mergeCell ref="H16:I16"/>
    <mergeCell ref="H26:I26"/>
    <mergeCell ref="H33:I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01"/>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RowHeight="0" customHeight="1" zeroHeight="1" outlineLevelCol="1" x14ac:dyDescent="0.25"/>
  <cols>
    <col min="1" max="1" width="2.85546875" style="222" customWidth="1"/>
    <col min="2" max="2" width="55.42578125" style="33" customWidth="1"/>
    <col min="3" max="3" width="11.140625" style="33" customWidth="1"/>
    <col min="4" max="4" width="14.5703125" style="231" customWidth="1" outlineLevel="1"/>
    <col min="5" max="6" width="12.85546875" style="33" customWidth="1" outlineLevel="1"/>
    <col min="7" max="8" width="12.85546875" style="19" customWidth="1" outlineLevel="1"/>
    <col min="9" max="9" width="12.85546875" style="125" customWidth="1" outlineLevel="1"/>
    <col min="10" max="26" width="9.140625" style="19" outlineLevel="1"/>
    <col min="27" max="27" width="9.5703125" style="19" bestFit="1" customWidth="1"/>
    <col min="28" max="45" width="9.140625" style="19"/>
    <col min="46" max="52" width="9.140625" style="19" outlineLevel="1"/>
    <col min="53" max="16384" width="9.140625" style="19"/>
  </cols>
  <sheetData>
    <row r="1" spans="1:9" s="225" customFormat="1" ht="14.25" customHeight="1" x14ac:dyDescent="0.25">
      <c r="A1" s="219" t="s">
        <v>1020</v>
      </c>
      <c r="B1" s="223">
        <v>2</v>
      </c>
      <c r="C1" s="223">
        <v>3</v>
      </c>
      <c r="D1" s="223">
        <v>4</v>
      </c>
      <c r="E1" s="223">
        <v>10</v>
      </c>
      <c r="F1" s="223">
        <v>11</v>
      </c>
      <c r="G1" s="224">
        <v>12</v>
      </c>
      <c r="H1" s="224">
        <v>13</v>
      </c>
      <c r="I1" s="224">
        <v>14</v>
      </c>
    </row>
    <row r="2" spans="1:9" ht="23.25" x14ac:dyDescent="0.25">
      <c r="A2" s="220" t="s">
        <v>381</v>
      </c>
      <c r="B2" s="6" t="str">
        <f>IF(Content!$D$6=1,VLOOKUP(People!$A2,TranslationData!$A:$AA,People!B$1,FALSE),VLOOKUP(People!$A2,TranslationData!$A:$AA,People!B$1+13,FALSE))</f>
        <v>People</v>
      </c>
      <c r="C2" s="7"/>
      <c r="D2" s="202"/>
      <c r="E2" s="5"/>
      <c r="F2" s="5"/>
    </row>
    <row r="3" spans="1:9" ht="14.25" x14ac:dyDescent="0.25">
      <c r="A3" s="220"/>
      <c r="B3" s="5"/>
      <c r="C3" s="43"/>
      <c r="D3" s="202"/>
      <c r="E3" s="5"/>
      <c r="F3" s="5"/>
    </row>
    <row r="4" spans="1:9" ht="11.25" customHeight="1" thickBot="1" x14ac:dyDescent="0.3">
      <c r="A4" s="220" t="s">
        <v>991</v>
      </c>
      <c r="B4" s="9"/>
      <c r="C4" s="9"/>
      <c r="D4" s="10" t="str">
        <f>IF(Content!$D$6=1,VLOOKUP(People!$A4,TranslationData!$A:$AA,People!D$1,FALSE),VLOOKUP(People!$A4,TranslationData!$A:$AA,People!D$1+13,FALSE))</f>
        <v>Units</v>
      </c>
      <c r="E4" s="10">
        <v>2019</v>
      </c>
      <c r="F4" s="10">
        <v>2020</v>
      </c>
      <c r="G4" s="10">
        <v>2021</v>
      </c>
      <c r="H4" s="10">
        <v>2022</v>
      </c>
      <c r="I4" s="10">
        <v>2023</v>
      </c>
    </row>
    <row r="5" spans="1:9" ht="11.25" customHeight="1" thickTop="1" x14ac:dyDescent="0.25">
      <c r="A5" s="220"/>
      <c r="B5" s="11"/>
      <c r="C5" s="11"/>
      <c r="D5" s="226"/>
      <c r="E5" s="12"/>
      <c r="F5" s="12"/>
    </row>
    <row r="6" spans="1:9" ht="24.95" customHeight="1" x14ac:dyDescent="0.2">
      <c r="A6" s="220" t="s">
        <v>383</v>
      </c>
      <c r="B6" s="337" t="str">
        <f>IF(Content!$D$6=1,VLOOKUP(People!$A6,TranslationData!$A:$AA,People!B$1,FALSE),VLOOKUP(People!$A6,TranslationData!$A:$AA,People!B$1+13,FALSE))</f>
        <v>Headcount and turnover (Group-wide data)</v>
      </c>
      <c r="C6" s="334"/>
      <c r="D6" s="201"/>
      <c r="E6" s="334"/>
      <c r="F6" s="378" t="s">
        <v>2742</v>
      </c>
      <c r="G6" s="378"/>
      <c r="H6" s="378"/>
      <c r="I6" s="378"/>
    </row>
    <row r="7" spans="1:9" ht="11.25" customHeight="1" x14ac:dyDescent="0.25">
      <c r="A7" s="220" t="s">
        <v>387</v>
      </c>
      <c r="B7" s="18" t="str">
        <f>IF(Content!$D$6=1,VLOOKUP(People!$A7,TranslationData!$A:$AA,People!B$1,FALSE),VLOOKUP(People!$A7,TranslationData!$A:$AA,People!B$1+13,FALSE))</f>
        <v>Employees</v>
      </c>
      <c r="C7" s="82"/>
      <c r="D7" s="227"/>
      <c r="E7" s="82"/>
      <c r="F7" s="82"/>
      <c r="G7" s="82"/>
      <c r="H7" s="82"/>
      <c r="I7" s="82"/>
    </row>
    <row r="8" spans="1:9" ht="11.25" x14ac:dyDescent="0.25">
      <c r="A8" s="234" t="s">
        <v>388</v>
      </c>
      <c r="B8" s="117" t="str">
        <f>IF(Content!$D$6=1,VLOOKUP(People!$A8,TranslationData!$A:$AA,People!B$1,FALSE),VLOOKUP(People!$A8,TranslationData!$A:$AA,People!B$1+13,FALSE))</f>
        <v xml:space="preserve">Average headcount </v>
      </c>
      <c r="C8" s="18"/>
      <c r="D8" s="125" t="str">
        <f>IF(Content!$D$6=1,VLOOKUP(People!$A8,TranslationData!$A:$AA,People!D$1,FALSE),VLOOKUP(People!$A8,TranslationData!$A:$AA,People!D$1+13,FALSE))</f>
        <v>number</v>
      </c>
      <c r="E8" s="22">
        <v>11611</v>
      </c>
      <c r="F8" s="22">
        <v>12065</v>
      </c>
      <c r="G8" s="22">
        <v>13392</v>
      </c>
      <c r="H8" s="22">
        <v>14694</v>
      </c>
      <c r="I8" s="22">
        <v>14647</v>
      </c>
    </row>
    <row r="9" spans="1:9" ht="11.25" x14ac:dyDescent="0.25">
      <c r="A9" s="220" t="s">
        <v>389</v>
      </c>
      <c r="B9" s="23" t="str">
        <f>IF(Content!$D$6=1,VLOOKUP(People!$A9,TranslationData!$A:$AA,People!B$1,FALSE),VLOOKUP(People!$A9,TranslationData!$A:$AA,People!B$1+13,FALSE))</f>
        <v>Headcount as of 31 Dec [1]</v>
      </c>
      <c r="C9" s="24"/>
      <c r="D9" s="125" t="str">
        <f>IF(Content!$D$6=1,VLOOKUP(People!$A9,TranslationData!$A:$AA,People!D$1,FALSE),VLOOKUP(People!$A9,TranslationData!$A:$AA,People!D$1+13,FALSE))</f>
        <v>number</v>
      </c>
      <c r="E9" s="19">
        <v>11819</v>
      </c>
      <c r="F9" s="19">
        <v>12679</v>
      </c>
      <c r="G9" s="19">
        <v>14281</v>
      </c>
      <c r="H9" s="19">
        <v>15160</v>
      </c>
      <c r="I9" s="125">
        <v>15562</v>
      </c>
    </row>
    <row r="10" spans="1:9" ht="11.25" x14ac:dyDescent="0.25">
      <c r="A10" s="220" t="s">
        <v>390</v>
      </c>
      <c r="B10" s="18" t="str">
        <f>IF(Content!$D$6=1,VLOOKUP(People!$A10,TranslationData!$A:$AA,People!B$1,FALSE),VLOOKUP(People!$A10,TranslationData!$A:$AA,People!B$1+13,FALSE))</f>
        <v>New employee hires during the reporting period</v>
      </c>
      <c r="C10" s="18"/>
      <c r="D10" s="125" t="str">
        <f>IF(Content!$D$6=1,VLOOKUP(People!$A10,TranslationData!$A:$AA,People!D$1,FALSE),VLOOKUP(People!$A10,TranslationData!$A:$AA,People!D$1+13,FALSE))</f>
        <v>number</v>
      </c>
      <c r="E10" s="19">
        <v>2653</v>
      </c>
      <c r="F10" s="19">
        <v>3156</v>
      </c>
      <c r="G10" s="19">
        <v>4722</v>
      </c>
      <c r="H10" s="19">
        <v>4584</v>
      </c>
      <c r="I10" s="125">
        <v>4145</v>
      </c>
    </row>
    <row r="11" spans="1:9" s="125" customFormat="1" ht="11.25" x14ac:dyDescent="0.25">
      <c r="A11" s="220" t="s">
        <v>391</v>
      </c>
      <c r="B11" s="143" t="str">
        <f>IF(Content!$D$6=1,VLOOKUP(People!$A11,TranslationData!$A:$AA,People!B$1,FALSE),VLOOKUP(People!$A11,TranslationData!$A:$AA,People!B$1+13,FALSE))</f>
        <v>Percentage of female employees</v>
      </c>
      <c r="C11" s="143"/>
      <c r="D11" s="125" t="str">
        <f>IF(Content!$D$6=1,VLOOKUP(People!$A11,TranslationData!$A:$AA,People!D$1,FALSE),VLOOKUP(People!$A11,TranslationData!$A:$AA,People!D$1+13,FALSE))</f>
        <v>%</v>
      </c>
      <c r="E11" s="125">
        <v>21</v>
      </c>
      <c r="F11" s="125">
        <v>21</v>
      </c>
      <c r="G11" s="125">
        <v>21</v>
      </c>
      <c r="H11" s="125">
        <v>21</v>
      </c>
      <c r="I11" s="125">
        <v>21</v>
      </c>
    </row>
    <row r="12" spans="1:9" ht="11.25" x14ac:dyDescent="0.25">
      <c r="A12" s="220" t="s">
        <v>392</v>
      </c>
      <c r="B12" s="18" t="str">
        <f>IF(Content!$D$6=1,VLOOKUP(People!$A12,TranslationData!$A:$AA,People!B$1,FALSE),VLOOKUP(People!$A12,TranslationData!$A:$AA,People!B$1+13,FALSE))</f>
        <v>Contractors working on Polymetals's territories (average headcount)</v>
      </c>
      <c r="C12" s="24"/>
      <c r="D12" s="125" t="str">
        <f>IF(Content!$D$6=1,VLOOKUP(People!$A12,TranslationData!$A:$AA,People!D$1,FALSE),VLOOKUP(People!$A12,TranslationData!$A:$AA,People!D$1+13,FALSE))</f>
        <v>number</v>
      </c>
      <c r="E12" s="19">
        <v>5336</v>
      </c>
      <c r="F12" s="19">
        <v>5277</v>
      </c>
      <c r="G12" s="19">
        <v>7082</v>
      </c>
      <c r="H12" s="19">
        <v>6078</v>
      </c>
      <c r="I12" s="125">
        <v>6035</v>
      </c>
    </row>
    <row r="13" spans="1:9" s="125" customFormat="1" ht="11.25" x14ac:dyDescent="0.25">
      <c r="A13" s="220" t="s">
        <v>393</v>
      </c>
      <c r="B13" s="143" t="str">
        <f>IF(Content!$D$6=1,VLOOKUP(People!$A13,TranslationData!$A:$AA,People!B$1,FALSE),VLOOKUP(People!$A13,TranslationData!$A:$AA,People!B$1+13,FALSE))</f>
        <v>Turnover [2]</v>
      </c>
      <c r="C13" s="143"/>
      <c r="D13" s="25"/>
      <c r="E13" s="40"/>
      <c r="F13" s="40"/>
      <c r="G13" s="40"/>
      <c r="H13" s="101"/>
      <c r="I13" s="101"/>
    </row>
    <row r="14" spans="1:9" s="125" customFormat="1" ht="11.25" x14ac:dyDescent="0.25">
      <c r="A14" s="220" t="s">
        <v>394</v>
      </c>
      <c r="B14" s="144" t="str">
        <f>IF(Content!$D$6=1,VLOOKUP(People!$A14,TranslationData!$A:$AA,People!B$1,FALSE),VLOOKUP(People!$A14,TranslationData!$A:$AA,People!B$1+13,FALSE))</f>
        <v>Voluntary turnover [3]</v>
      </c>
      <c r="C14" s="160"/>
      <c r="D14" s="125" t="str">
        <f>IF(Content!$D$6=1,VLOOKUP(People!$A14,TranslationData!$A:$AA,People!D$1,FALSE),VLOOKUP(People!$A14,TranslationData!$A:$AA,People!D$1+13,FALSE))</f>
        <v>%</v>
      </c>
      <c r="E14" s="170">
        <v>5.8000000000000007</v>
      </c>
      <c r="F14" s="170">
        <v>6.5</v>
      </c>
      <c r="G14" s="170">
        <v>8.2000000000000011</v>
      </c>
      <c r="H14" s="171">
        <v>8.4</v>
      </c>
      <c r="I14" s="171">
        <v>4.7</v>
      </c>
    </row>
    <row r="15" spans="1:9" ht="11.25" x14ac:dyDescent="0.25">
      <c r="A15" s="220" t="s">
        <v>395</v>
      </c>
      <c r="B15" s="144" t="str">
        <f>IF(Content!$D$6=1,VLOOKUP(People!$A15,TranslationData!$A:$AA,People!B$1,FALSE),VLOOKUP(People!$A15,TranslationData!$A:$AA,People!B$1+13,FALSE))</f>
        <v>Involuntary turnover [4]</v>
      </c>
      <c r="C15" s="19"/>
      <c r="D15" s="125" t="str">
        <f>IF(Content!$D$6=1,VLOOKUP(People!$A15,TranslationData!$A:$AA,People!D$1,FALSE),VLOOKUP(People!$A15,TranslationData!$A:$AA,People!D$1+13,FALSE))</f>
        <v>%</v>
      </c>
      <c r="E15" s="170" t="s">
        <v>73</v>
      </c>
      <c r="F15" s="170" t="s">
        <v>73</v>
      </c>
      <c r="G15" s="170">
        <v>0.3</v>
      </c>
      <c r="H15" s="171">
        <v>0.89999999999999991</v>
      </c>
      <c r="I15" s="171">
        <v>0.89999999999999991</v>
      </c>
    </row>
    <row r="16" spans="1:9" ht="22.5" x14ac:dyDescent="0.2">
      <c r="A16" s="220" t="s">
        <v>396</v>
      </c>
      <c r="B16" s="265" t="str">
        <f>IF(Content!$D$6=1,VLOOKUP(People!$A16,TranslationData!$A:$AA,People!B$1,FALSE),VLOOKUP(People!$A16,TranslationData!$A:$AA,People!B$1+13,FALSE))</f>
        <v>Percentage of employees at operating sites covered by collective bargaining agreements</v>
      </c>
      <c r="C16" s="18"/>
      <c r="D16" s="256" t="str">
        <f>IF(Content!$D$6=1,VLOOKUP(People!$A16,TranslationData!$A:$AA,People!D$1,FALSE),VLOOKUP(People!$A16,TranslationData!$A:$AA,People!D$1+13,FALSE))</f>
        <v>%</v>
      </c>
      <c r="E16" s="266">
        <v>100</v>
      </c>
      <c r="F16" s="266">
        <v>100</v>
      </c>
      <c r="G16" s="266">
        <v>100</v>
      </c>
      <c r="H16" s="266">
        <v>100</v>
      </c>
      <c r="I16" s="266">
        <v>100</v>
      </c>
    </row>
    <row r="17" spans="1:16" ht="11.25" x14ac:dyDescent="0.2">
      <c r="A17" s="220" t="s">
        <v>397</v>
      </c>
      <c r="B17" s="265" t="str">
        <f>IF(Content!$D$6=1,VLOOKUP(People!$A17,TranslationData!$A:$AA,People!B$1,FALSE),VLOOKUP(People!$A17,TranslationData!$A:$AA,People!B$1+13,FALSE))</f>
        <v>Percentage of all employees covered by collective bargaining agreements</v>
      </c>
      <c r="C17" s="18"/>
      <c r="D17" s="256" t="str">
        <f>IF(Content!$D$6=1,VLOOKUP(People!$A17,TranslationData!$A:$AA,People!D$1,FALSE),VLOOKUP(People!$A17,TranslationData!$A:$AA,People!D$1+13,FALSE))</f>
        <v>%</v>
      </c>
      <c r="E17" s="266">
        <v>86</v>
      </c>
      <c r="F17" s="266">
        <v>83</v>
      </c>
      <c r="G17" s="266">
        <v>83</v>
      </c>
      <c r="H17" s="267">
        <v>80</v>
      </c>
      <c r="I17" s="267">
        <v>77</v>
      </c>
    </row>
    <row r="18" spans="1:16" ht="11.25" x14ac:dyDescent="0.25">
      <c r="A18" s="220"/>
      <c r="B18" s="24"/>
      <c r="C18" s="19"/>
      <c r="D18" s="26"/>
      <c r="E18" s="26"/>
      <c r="F18" s="26"/>
      <c r="G18" s="37"/>
    </row>
    <row r="19" spans="1:16" s="125" customFormat="1" ht="24.95" customHeight="1" x14ac:dyDescent="0.2">
      <c r="A19" s="220" t="s">
        <v>400</v>
      </c>
      <c r="B19" s="337" t="str">
        <f>IF(Content!$D$6=1,VLOOKUP(People!$A19,TranslationData!$A:$AA,People!B$1,FALSE),VLOOKUP(People!$A19,TranslationData!$A:$AA,People!B$1+13,FALSE))</f>
        <v>Headcount and turnover in Kazakhstan segment</v>
      </c>
      <c r="C19" s="334"/>
      <c r="D19" s="201"/>
      <c r="E19" s="334"/>
      <c r="F19" s="378" t="s">
        <v>2742</v>
      </c>
      <c r="G19" s="378"/>
      <c r="H19" s="378"/>
      <c r="I19" s="378"/>
    </row>
    <row r="20" spans="1:16" s="125" customFormat="1" ht="11.25" customHeight="1" x14ac:dyDescent="0.25">
      <c r="A20" s="220" t="s">
        <v>404</v>
      </c>
      <c r="B20" s="143" t="str">
        <f>IF(Content!$D$6=1,VLOOKUP(People!$A20,TranslationData!$A:$AA,People!B$1,FALSE),VLOOKUP(People!$A20,TranslationData!$A:$AA,People!B$1+13,FALSE))</f>
        <v>Employees</v>
      </c>
      <c r="C20" s="82"/>
      <c r="D20" s="227"/>
      <c r="E20" s="82"/>
      <c r="F20" s="82"/>
      <c r="G20" s="82"/>
      <c r="H20" s="82"/>
      <c r="I20" s="82"/>
    </row>
    <row r="21" spans="1:16" s="125" customFormat="1" ht="11.25" x14ac:dyDescent="0.25">
      <c r="A21" s="234" t="s">
        <v>405</v>
      </c>
      <c r="B21" s="131" t="str">
        <f>IF(Content!$D$6=1,VLOOKUP(People!$A21,TranslationData!$A:$AA,People!B$1,FALSE),VLOOKUP(People!$A21,TranslationData!$A:$AA,People!B$1+13,FALSE))</f>
        <v xml:space="preserve">Average headcount </v>
      </c>
      <c r="C21" s="143"/>
      <c r="D21" s="125" t="str">
        <f>IF(Content!$D$6=1,VLOOKUP(People!$A21,TranslationData!$A:$AA,People!D$1,FALSE),VLOOKUP(People!$A21,TranslationData!$A:$AA,People!D$1+13,FALSE))</f>
        <v>number</v>
      </c>
      <c r="E21" s="22">
        <v>2489</v>
      </c>
      <c r="F21" s="22">
        <v>2633</v>
      </c>
      <c r="G21" s="22">
        <v>2889</v>
      </c>
      <c r="H21" s="22">
        <v>3219</v>
      </c>
      <c r="I21" s="22">
        <v>3202</v>
      </c>
    </row>
    <row r="22" spans="1:16" s="125" customFormat="1" ht="11.25" x14ac:dyDescent="0.25">
      <c r="A22" s="220" t="s">
        <v>406</v>
      </c>
      <c r="B22" s="144" t="str">
        <f>IF(Content!$D$6=1,VLOOKUP(People!$A22,TranslationData!$A:$AA,People!B$1,FALSE),VLOOKUP(People!$A22,TranslationData!$A:$AA,People!B$1+13,FALSE))</f>
        <v>Headcount as of 31 Dec [1]</v>
      </c>
      <c r="C22" s="160"/>
      <c r="D22" s="125" t="str">
        <f>IF(Content!$D$6=1,VLOOKUP(People!$A22,TranslationData!$A:$AA,People!D$1,FALSE),VLOOKUP(People!$A22,TranslationData!$A:$AA,People!D$1+13,FALSE))</f>
        <v>number</v>
      </c>
      <c r="E22" s="125">
        <v>2590</v>
      </c>
      <c r="F22" s="125">
        <v>2760</v>
      </c>
      <c r="G22" s="125">
        <v>2995</v>
      </c>
      <c r="H22" s="125">
        <v>3292</v>
      </c>
      <c r="I22" s="125">
        <v>3423</v>
      </c>
    </row>
    <row r="23" spans="1:16" s="125" customFormat="1" ht="11.25" x14ac:dyDescent="0.25">
      <c r="A23" s="220" t="s">
        <v>407</v>
      </c>
      <c r="B23" s="143" t="str">
        <f>IF(Content!$D$6=1,VLOOKUP(People!$A23,TranslationData!$A:$AA,People!B$1,FALSE),VLOOKUP(People!$A23,TranslationData!$A:$AA,People!B$1+13,FALSE))</f>
        <v>Contractors working on Polymetals's territories (average headcount)</v>
      </c>
      <c r="C23" s="160"/>
      <c r="D23" s="125" t="str">
        <f>IF(Content!$D$6=1,VLOOKUP(People!$A23,TranslationData!$A:$AA,People!D$1,FALSE),VLOOKUP(People!$A23,TranslationData!$A:$AA,People!D$1+13,FALSE))</f>
        <v>number</v>
      </c>
      <c r="E23" s="125">
        <v>1495</v>
      </c>
      <c r="F23" s="125">
        <v>1816</v>
      </c>
      <c r="G23" s="125">
        <v>1833</v>
      </c>
      <c r="H23" s="125">
        <v>1866</v>
      </c>
      <c r="I23" s="125">
        <v>1959</v>
      </c>
    </row>
    <row r="24" spans="1:16" s="125" customFormat="1" ht="11.25" x14ac:dyDescent="0.25">
      <c r="A24" s="220" t="s">
        <v>408</v>
      </c>
      <c r="B24" s="143" t="str">
        <f>IF(Content!$D$6=1,VLOOKUP(People!$A24,TranslationData!$A:$AA,People!B$1,FALSE),VLOOKUP(People!$A24,TranslationData!$A:$AA,People!B$1+13,FALSE))</f>
        <v>New employee hires during the reporting period</v>
      </c>
      <c r="C24" s="143"/>
      <c r="D24" s="125" t="str">
        <f>IF(Content!$D$6=1,VLOOKUP(People!$A24,TranslationData!$A:$AA,People!D$1,FALSE),VLOOKUP(People!$A24,TranslationData!$A:$AA,People!D$1+13,FALSE))</f>
        <v>number</v>
      </c>
      <c r="E24" s="125">
        <v>640</v>
      </c>
      <c r="F24" s="125">
        <v>524</v>
      </c>
      <c r="G24" s="125">
        <v>615</v>
      </c>
      <c r="H24" s="125">
        <v>753</v>
      </c>
      <c r="I24" s="125">
        <v>690</v>
      </c>
    </row>
    <row r="25" spans="1:16" s="125" customFormat="1" ht="11.25" x14ac:dyDescent="0.25">
      <c r="A25" s="220" t="s">
        <v>409</v>
      </c>
      <c r="B25" s="144" t="str">
        <f>IF(Content!$D$6=1,VLOOKUP(People!$A25,TranslationData!$A:$AA,People!B$1,FALSE),VLOOKUP(People!$A25,TranslationData!$A:$AA,People!B$1+13,FALSE))</f>
        <v>Female</v>
      </c>
      <c r="C25" s="143"/>
      <c r="D25" s="125" t="str">
        <f>IF(Content!$D$6=1,VLOOKUP(People!$A25,TranslationData!$A:$AA,People!D$1,FALSE),VLOOKUP(People!$A25,TranslationData!$A:$AA,People!D$1+13,FALSE))</f>
        <v>number</v>
      </c>
      <c r="E25" s="125">
        <v>195</v>
      </c>
      <c r="F25" s="125">
        <v>113</v>
      </c>
      <c r="G25" s="125">
        <v>115</v>
      </c>
      <c r="H25" s="125">
        <v>159</v>
      </c>
      <c r="I25" s="125">
        <v>143</v>
      </c>
    </row>
    <row r="26" spans="1:16" s="125" customFormat="1" ht="11.25" x14ac:dyDescent="0.25">
      <c r="A26" s="220" t="s">
        <v>410</v>
      </c>
      <c r="B26" s="144" t="str">
        <f>IF(Content!$D$6=1,VLOOKUP(People!$A26,TranslationData!$A:$AA,People!B$1,FALSE),VLOOKUP(People!$A26,TranslationData!$A:$AA,People!B$1+13,FALSE))</f>
        <v>Male</v>
      </c>
      <c r="C26" s="143"/>
      <c r="D26" s="125" t="str">
        <f>IF(Content!$D$6=1,VLOOKUP(People!$A26,TranslationData!$A:$AA,People!D$1,FALSE),VLOOKUP(People!$A26,TranslationData!$A:$AA,People!D$1+13,FALSE))</f>
        <v>number</v>
      </c>
      <c r="E26" s="125">
        <v>445</v>
      </c>
      <c r="F26" s="125">
        <v>411</v>
      </c>
      <c r="G26" s="125">
        <v>500</v>
      </c>
      <c r="H26" s="125">
        <v>594</v>
      </c>
      <c r="I26" s="125">
        <v>547</v>
      </c>
    </row>
    <row r="27" spans="1:16" s="125" customFormat="1" ht="11.25" x14ac:dyDescent="0.25">
      <c r="A27" s="220" t="s">
        <v>411</v>
      </c>
      <c r="B27" s="143" t="str">
        <f>IF(Content!$D$6=1,VLOOKUP(People!$A27,TranslationData!$A:$AA,People!B$1,FALSE),VLOOKUP(People!$A27,TranslationData!$A:$AA,People!B$1+13,FALSE))</f>
        <v>Turnover [2]</v>
      </c>
      <c r="C27" s="143"/>
      <c r="D27" s="25"/>
      <c r="E27" s="40"/>
      <c r="F27" s="40"/>
      <c r="G27" s="40"/>
      <c r="H27" s="101"/>
      <c r="I27" s="101"/>
    </row>
    <row r="28" spans="1:16" s="125" customFormat="1" ht="11.25" x14ac:dyDescent="0.25">
      <c r="A28" s="220" t="s">
        <v>414</v>
      </c>
      <c r="B28" s="144" t="str">
        <f>IF(Content!$D$6=1,VLOOKUP(People!$A28,TranslationData!$A:$AA,People!B$1,FALSE),VLOOKUP(People!$A28,TranslationData!$A:$AA,People!B$1+13,FALSE))</f>
        <v>Voluntary turnover [3]</v>
      </c>
      <c r="C28" s="160"/>
      <c r="D28" s="125" t="str">
        <f>IF(Content!$D$6=1,VLOOKUP(People!$A28,TranslationData!$A:$AA,People!D$1,FALSE),VLOOKUP(People!$A28,TranslationData!$A:$AA,People!D$1+13,FALSE))</f>
        <v>%</v>
      </c>
      <c r="E28" s="170">
        <v>4.2</v>
      </c>
      <c r="F28" s="170">
        <v>2.8</v>
      </c>
      <c r="G28" s="170">
        <v>4.4000000000000004</v>
      </c>
      <c r="H28" s="171">
        <v>4.5999999999999996</v>
      </c>
      <c r="I28" s="171">
        <v>1.4</v>
      </c>
      <c r="L28" s="25"/>
      <c r="M28" s="25"/>
      <c r="N28" s="25"/>
      <c r="O28" s="25"/>
      <c r="P28" s="25"/>
    </row>
    <row r="29" spans="1:16" s="125" customFormat="1" ht="11.25" x14ac:dyDescent="0.25">
      <c r="A29" s="220" t="s">
        <v>415</v>
      </c>
      <c r="B29" s="130" t="str">
        <f>IF(Content!$D$6=1,VLOOKUP(People!$A29,TranslationData!$A:$AA,People!B$1,FALSE),VLOOKUP(People!$A29,TranslationData!$A:$AA,People!B$1+13,FALSE))</f>
        <v>Female</v>
      </c>
      <c r="C29" s="160"/>
      <c r="D29" s="125" t="str">
        <f>IF(Content!$D$6=1,VLOOKUP(People!$A29,TranslationData!$A:$AA,People!D$1,FALSE),VLOOKUP(People!$A29,TranslationData!$A:$AA,People!D$1+13,FALSE))</f>
        <v>%</v>
      </c>
      <c r="E29" s="170">
        <v>3.4</v>
      </c>
      <c r="F29" s="170">
        <v>3.1</v>
      </c>
      <c r="G29" s="170">
        <v>4.4000000000000004</v>
      </c>
      <c r="H29" s="171">
        <v>2.9</v>
      </c>
      <c r="I29" s="171">
        <v>2.5</v>
      </c>
    </row>
    <row r="30" spans="1:16" s="125" customFormat="1" ht="11.25" x14ac:dyDescent="0.25">
      <c r="A30" s="220" t="s">
        <v>416</v>
      </c>
      <c r="B30" s="130" t="str">
        <f>IF(Content!$D$6=1,VLOOKUP(People!$A30,TranslationData!$A:$AA,People!B$1,FALSE),VLOOKUP(People!$A30,TranslationData!$A:$AA,People!B$1+13,FALSE))</f>
        <v>Male</v>
      </c>
      <c r="C30" s="160"/>
      <c r="D30" s="125" t="str">
        <f>IF(Content!$D$6=1,VLOOKUP(People!$A30,TranslationData!$A:$AA,People!D$1,FALSE),VLOOKUP(People!$A30,TranslationData!$A:$AA,People!D$1+13,FALSE))</f>
        <v>%</v>
      </c>
      <c r="E30" s="170">
        <v>4.3</v>
      </c>
      <c r="F30" s="170">
        <v>2.7</v>
      </c>
      <c r="G30" s="170">
        <v>4.7</v>
      </c>
      <c r="H30" s="171">
        <v>5.0999999999999996</v>
      </c>
      <c r="I30" s="171">
        <v>1.1000000000000001</v>
      </c>
    </row>
    <row r="31" spans="1:16" s="125" customFormat="1" ht="11.25" x14ac:dyDescent="0.25">
      <c r="A31" s="220" t="s">
        <v>417</v>
      </c>
      <c r="B31" s="144" t="str">
        <f>IF(Content!$D$6=1,VLOOKUP(People!$A31,TranslationData!$A:$AA,People!B$1,FALSE),VLOOKUP(People!$A31,TranslationData!$A:$AA,People!B$1+13,FALSE))</f>
        <v>Involuntary turnover [4]</v>
      </c>
      <c r="D31" s="125" t="str">
        <f>IF(Content!$D$6=1,VLOOKUP(People!$A31,TranslationData!$A:$AA,People!D$1,FALSE),VLOOKUP(People!$A31,TranslationData!$A:$AA,People!D$1+13,FALSE))</f>
        <v>%</v>
      </c>
      <c r="E31" s="170" t="s">
        <v>73</v>
      </c>
      <c r="F31" s="170" t="s">
        <v>73</v>
      </c>
      <c r="G31" s="170">
        <v>0.6</v>
      </c>
      <c r="H31" s="171">
        <v>0.7</v>
      </c>
      <c r="I31" s="171">
        <v>0.4</v>
      </c>
    </row>
    <row r="32" spans="1:16" s="125" customFormat="1" ht="22.5" x14ac:dyDescent="0.2">
      <c r="A32" s="220" t="s">
        <v>412</v>
      </c>
      <c r="B32" s="265" t="str">
        <f>IF(Content!$D$6=1,VLOOKUP(People!$A32,TranslationData!$A:$AA,People!B$1,FALSE),VLOOKUP(People!$A32,TranslationData!$A:$AA,People!B$1+13,FALSE))</f>
        <v>Percentage of employees at operating sites covered by collective bargaining agreements</v>
      </c>
      <c r="C32" s="143"/>
      <c r="D32" s="256" t="str">
        <f>IF(Content!$D$6=1,VLOOKUP(People!$A32,TranslationData!$A:$AA,People!D$1,FALSE),VLOOKUP(People!$A32,TranslationData!$A:$AA,People!D$1+13,FALSE))</f>
        <v>%</v>
      </c>
      <c r="E32" s="266">
        <v>100</v>
      </c>
      <c r="F32" s="266">
        <v>100</v>
      </c>
      <c r="G32" s="266">
        <v>100</v>
      </c>
      <c r="H32" s="266">
        <v>100</v>
      </c>
      <c r="I32" s="266">
        <v>100</v>
      </c>
    </row>
    <row r="33" spans="1:16" s="125" customFormat="1" ht="11.25" x14ac:dyDescent="0.2">
      <c r="A33" s="220" t="s">
        <v>413</v>
      </c>
      <c r="B33" s="265" t="str">
        <f>IF(Content!$D$6=1,VLOOKUP(People!$A33,TranslationData!$A:$AA,People!B$1,FALSE),VLOOKUP(People!$A33,TranslationData!$A:$AA,People!B$1+13,FALSE))</f>
        <v>Percentage of all employees covered by collective bargaining agreements</v>
      </c>
      <c r="C33" s="143"/>
      <c r="D33" s="256" t="str">
        <f>IF(Content!$D$6=1,VLOOKUP(People!$A33,TranslationData!$A:$AA,People!D$1,FALSE),VLOOKUP(People!$A33,TranslationData!$A:$AA,People!D$1+13,FALSE))</f>
        <v>%</v>
      </c>
      <c r="E33" s="266">
        <v>98</v>
      </c>
      <c r="F33" s="266">
        <v>97</v>
      </c>
      <c r="G33" s="266">
        <v>93</v>
      </c>
      <c r="H33" s="267">
        <v>93</v>
      </c>
      <c r="I33" s="267">
        <v>91</v>
      </c>
    </row>
    <row r="34" spans="1:16" s="125" customFormat="1" ht="11.25" x14ac:dyDescent="0.25">
      <c r="A34" s="220"/>
      <c r="B34" s="160"/>
      <c r="D34" s="26"/>
      <c r="E34" s="26"/>
      <c r="F34" s="26"/>
      <c r="G34" s="37"/>
    </row>
    <row r="35" spans="1:16" ht="24.95" customHeight="1" x14ac:dyDescent="0.2">
      <c r="A35" s="220" t="s">
        <v>430</v>
      </c>
      <c r="B35" s="337" t="str">
        <f>IF(Content!$D$6=1,VLOOKUP(People!$A35,TranslationData!$A:$AA,People!B$1,FALSE),VLOOKUP(People!$A35,TranslationData!$A:$AA,People!B$1+13,FALSE))</f>
        <v>Gender diversity in Kazakhstan segment</v>
      </c>
      <c r="C35" s="334"/>
      <c r="D35" s="201"/>
      <c r="E35" s="334"/>
      <c r="F35" s="334"/>
      <c r="G35" s="334"/>
      <c r="H35" s="378" t="s">
        <v>2431</v>
      </c>
      <c r="I35" s="378"/>
    </row>
    <row r="36" spans="1:16" ht="11.25" x14ac:dyDescent="0.25">
      <c r="A36" s="221" t="s">
        <v>431</v>
      </c>
      <c r="B36" s="138" t="str">
        <f>IF(Content!$D$6=1,VLOOKUP(People!$A36,TranslationData!$A:$AA,People!B$1,FALSE),VLOOKUP(People!$A36,TranslationData!$A:$AA,People!B$1+13,FALSE))</f>
        <v>Percentage of female employees</v>
      </c>
      <c r="C36" s="138"/>
      <c r="D36" s="125" t="str">
        <f>IF(Content!$D$6=1,VLOOKUP(People!$A36,TranslationData!$A:$AA,People!D$1,FALSE),VLOOKUP(People!$A36,TranslationData!$A:$AA,People!D$1+13,FALSE))</f>
        <v>%</v>
      </c>
      <c r="E36" s="36">
        <v>18</v>
      </c>
      <c r="F36" s="36">
        <v>18</v>
      </c>
      <c r="G36" s="36">
        <v>19</v>
      </c>
      <c r="H36" s="36">
        <v>20</v>
      </c>
      <c r="I36" s="36">
        <v>20</v>
      </c>
      <c r="L36" s="125"/>
      <c r="M36" s="125"/>
      <c r="N36" s="125"/>
      <c r="O36" s="125"/>
      <c r="P36" s="125"/>
    </row>
    <row r="37" spans="1:16" ht="11.25" x14ac:dyDescent="0.25">
      <c r="A37" s="221" t="s">
        <v>432</v>
      </c>
      <c r="B37" s="24" t="str">
        <f>IF(Content!$D$6=1,VLOOKUP(People!$A37,TranslationData!$A:$AA,People!B$1,FALSE),VLOOKUP(People!$A37,TranslationData!$A:$AA,People!B$1+13,FALSE))</f>
        <v>Percentage of female managers [5]</v>
      </c>
      <c r="C37" s="18"/>
      <c r="D37" s="125" t="str">
        <f>IF(Content!$D$6=1,VLOOKUP(People!$A37,TranslationData!$A:$AA,People!D$1,FALSE),VLOOKUP(People!$A37,TranslationData!$A:$AA,People!D$1+13,FALSE))</f>
        <v>%</v>
      </c>
      <c r="E37" s="36">
        <v>20</v>
      </c>
      <c r="F37" s="36">
        <v>21</v>
      </c>
      <c r="G37" s="36">
        <v>22</v>
      </c>
      <c r="H37" s="36">
        <v>22</v>
      </c>
      <c r="I37" s="36">
        <v>21</v>
      </c>
      <c r="L37" s="125"/>
      <c r="M37" s="125"/>
      <c r="N37" s="125"/>
      <c r="O37" s="125"/>
      <c r="P37" s="125"/>
    </row>
    <row r="38" spans="1:16" ht="11.25" x14ac:dyDescent="0.25">
      <c r="A38" s="221" t="s">
        <v>433</v>
      </c>
      <c r="B38" s="24" t="str">
        <f>IF(Content!$D$6=1,VLOOKUP(People!$A38,TranslationData!$A:$AA,People!B$1,FALSE),VLOOKUP(People!$A38,TranslationData!$A:$AA,People!B$1+13,FALSE))</f>
        <v>Percentage of female qualified personnel [6]</v>
      </c>
      <c r="C38" s="18"/>
      <c r="D38" s="125" t="str">
        <f>IF(Content!$D$6=1,VLOOKUP(People!$A38,TranslationData!$A:$AA,People!D$1,FALSE),VLOOKUP(People!$A38,TranslationData!$A:$AA,People!D$1+13,FALSE))</f>
        <v>%</v>
      </c>
      <c r="E38" s="36">
        <v>34</v>
      </c>
      <c r="F38" s="36">
        <v>37</v>
      </c>
      <c r="G38" s="36">
        <v>37</v>
      </c>
      <c r="H38" s="36">
        <v>39</v>
      </c>
      <c r="I38" s="36">
        <v>37</v>
      </c>
      <c r="L38" s="125"/>
      <c r="M38" s="125"/>
      <c r="N38" s="125"/>
      <c r="O38" s="125"/>
      <c r="P38" s="125"/>
    </row>
    <row r="39" spans="1:16" ht="11.25" x14ac:dyDescent="0.25">
      <c r="A39" s="221" t="s">
        <v>434</v>
      </c>
      <c r="B39" s="24" t="str">
        <f>IF(Content!$D$6=1,VLOOKUP(People!$A39,TranslationData!$A:$AA,People!B$1,FALSE),VLOOKUP(People!$A39,TranslationData!$A:$AA,People!B$1+13,FALSE))</f>
        <v>Percentage of female workers [7]</v>
      </c>
      <c r="C39" s="18"/>
      <c r="D39" s="125" t="str">
        <f>IF(Content!$D$6=1,VLOOKUP(People!$A39,TranslationData!$A:$AA,People!D$1,FALSE),VLOOKUP(People!$A39,TranslationData!$A:$AA,People!D$1+13,FALSE))</f>
        <v>%</v>
      </c>
      <c r="E39" s="36">
        <v>13</v>
      </c>
      <c r="F39" s="36">
        <v>12</v>
      </c>
      <c r="G39" s="36">
        <v>14</v>
      </c>
      <c r="H39" s="36">
        <v>14</v>
      </c>
      <c r="I39" s="36">
        <v>14</v>
      </c>
      <c r="L39" s="125"/>
      <c r="M39" s="125"/>
      <c r="N39" s="125"/>
      <c r="O39" s="125"/>
      <c r="P39" s="125"/>
    </row>
    <row r="40" spans="1:16" ht="11.25" x14ac:dyDescent="0.25">
      <c r="A40" s="221" t="s">
        <v>435</v>
      </c>
      <c r="B40" s="24" t="str">
        <f>IF(Content!$D$6=1,VLOOKUP(People!$A40,TranslationData!$A:$AA,People!B$1,FALSE),VLOOKUP(People!$A40,TranslationData!$A:$AA,People!B$1+13,FALSE))</f>
        <v>Gender pay gap [8]</v>
      </c>
      <c r="C40" s="18"/>
      <c r="D40" s="125" t="str">
        <f>IF(Content!$D$6=1,VLOOKUP(People!$A40,TranslationData!$A:$AA,People!D$1,FALSE),VLOOKUP(People!$A40,TranslationData!$A:$AA,People!D$1+13,FALSE))</f>
        <v>%</v>
      </c>
      <c r="E40" s="36">
        <v>29</v>
      </c>
      <c r="F40" s="36">
        <v>22</v>
      </c>
      <c r="G40" s="36">
        <v>21</v>
      </c>
      <c r="H40" s="36">
        <v>30</v>
      </c>
      <c r="I40" s="36">
        <v>29</v>
      </c>
      <c r="J40" s="79"/>
      <c r="K40" s="79"/>
      <c r="L40" s="79"/>
      <c r="M40" s="79"/>
      <c r="N40" s="125"/>
      <c r="O40" s="125"/>
      <c r="P40" s="125"/>
    </row>
    <row r="41" spans="1:16" ht="11.25" x14ac:dyDescent="0.25">
      <c r="A41" s="220"/>
      <c r="B41" s="23"/>
      <c r="C41" s="18"/>
      <c r="D41" s="125"/>
      <c r="E41" s="19"/>
      <c r="F41" s="19"/>
    </row>
    <row r="42" spans="1:16" ht="24.95" customHeight="1" x14ac:dyDescent="0.2">
      <c r="A42" s="220" t="s">
        <v>436</v>
      </c>
      <c r="B42" s="337" t="str">
        <f>IF(Content!$D$6=1,VLOOKUP(People!$A42,TranslationData!$A:$AA,People!B$1,FALSE),VLOOKUP(People!$A42,TranslationData!$A:$AA,People!B$1+13,FALSE))</f>
        <v>Age diversity in Kazakhstan segment [9]</v>
      </c>
      <c r="C42" s="334"/>
      <c r="D42" s="201"/>
      <c r="E42" s="334"/>
      <c r="F42" s="334"/>
      <c r="G42" s="334"/>
      <c r="H42" s="378" t="s">
        <v>2431</v>
      </c>
      <c r="I42" s="378"/>
    </row>
    <row r="43" spans="1:16" ht="11.25" x14ac:dyDescent="0.25">
      <c r="A43" s="221" t="s">
        <v>437</v>
      </c>
      <c r="B43" s="24" t="str">
        <f>IF(Content!$D$6=1,VLOOKUP(People!$A43,TranslationData!$A:$AA,People!B$1,FALSE),VLOOKUP(People!$A43,TranslationData!$A:$AA,People!B$1+13,FALSE))</f>
        <v>Employees under 30 years old, including:</v>
      </c>
      <c r="C43" s="24"/>
      <c r="D43" s="125" t="str">
        <f>IF(Content!$D$6=1,VLOOKUP(People!$A43,TranslationData!$A:$AA,People!D$1,FALSE),VLOOKUP(People!$A43,TranslationData!$A:$AA,People!D$1+13,FALSE))</f>
        <v>number</v>
      </c>
      <c r="E43" s="77">
        <v>568</v>
      </c>
      <c r="F43" s="77">
        <v>595</v>
      </c>
      <c r="G43" s="36">
        <v>565</v>
      </c>
      <c r="H43" s="36">
        <v>582</v>
      </c>
      <c r="I43" s="36">
        <v>593</v>
      </c>
      <c r="K43" s="125"/>
      <c r="L43" s="125"/>
      <c r="M43" s="125"/>
      <c r="N43" s="125"/>
      <c r="O43" s="125"/>
    </row>
    <row r="44" spans="1:16" ht="11.25" x14ac:dyDescent="0.25">
      <c r="A44" s="221" t="s">
        <v>443</v>
      </c>
      <c r="B44" s="23" t="str">
        <f>IF(Content!$D$6=1,VLOOKUP(People!$A44,TranslationData!$A:$AA,People!B$1,FALSE),VLOOKUP(People!$A44,TranslationData!$A:$AA,People!B$1+13,FALSE))</f>
        <v>Female</v>
      </c>
      <c r="C44" s="24"/>
      <c r="D44" s="125" t="str">
        <f>IF(Content!$D$6=1,VLOOKUP(People!$A44,TranslationData!$A:$AA,People!D$1,FALSE),VLOOKUP(People!$A44,TranslationData!$A:$AA,People!D$1+13,FALSE))</f>
        <v>number</v>
      </c>
      <c r="E44" s="77">
        <v>116</v>
      </c>
      <c r="F44" s="77">
        <v>130</v>
      </c>
      <c r="G44" s="36">
        <v>123</v>
      </c>
      <c r="H44" s="36">
        <v>119</v>
      </c>
      <c r="I44" s="36">
        <v>125</v>
      </c>
      <c r="K44" s="125"/>
      <c r="L44" s="125"/>
      <c r="M44" s="125"/>
      <c r="N44" s="125"/>
      <c r="O44" s="125"/>
    </row>
    <row r="45" spans="1:16" ht="11.25" x14ac:dyDescent="0.25">
      <c r="A45" s="221" t="s">
        <v>444</v>
      </c>
      <c r="B45" s="23" t="str">
        <f>IF(Content!$D$6=1,VLOOKUP(People!$A45,TranslationData!$A:$AA,People!B$1,FALSE),VLOOKUP(People!$A45,TranslationData!$A:$AA,People!B$1+13,FALSE))</f>
        <v>Male</v>
      </c>
      <c r="C45" s="24"/>
      <c r="D45" s="125" t="str">
        <f>IF(Content!$D$6=1,VLOOKUP(People!$A45,TranslationData!$A:$AA,People!D$1,FALSE),VLOOKUP(People!$A45,TranslationData!$A:$AA,People!D$1+13,FALSE))</f>
        <v>number</v>
      </c>
      <c r="E45" s="77">
        <v>452</v>
      </c>
      <c r="F45" s="77">
        <v>465</v>
      </c>
      <c r="G45" s="36">
        <v>442</v>
      </c>
      <c r="H45" s="36">
        <v>463</v>
      </c>
      <c r="I45" s="36">
        <v>468</v>
      </c>
      <c r="K45" s="125"/>
      <c r="L45" s="125"/>
      <c r="M45" s="125"/>
      <c r="N45" s="125"/>
      <c r="O45" s="125"/>
    </row>
    <row r="46" spans="1:16" ht="11.25" x14ac:dyDescent="0.25">
      <c r="A46" s="221" t="s">
        <v>438</v>
      </c>
      <c r="B46" s="52" t="str">
        <f>IF(Content!$D$6=1,VLOOKUP(People!$A46,TranslationData!$A:$AA,People!B$1,FALSE),VLOOKUP(People!$A46,TranslationData!$A:$AA,People!B$1+13,FALSE))</f>
        <v>Percentage of employees under 30 years old</v>
      </c>
      <c r="C46" s="24"/>
      <c r="D46" s="125" t="str">
        <f>IF(Content!$D$6=1,VLOOKUP(People!$A46,TranslationData!$A:$AA,People!D$1,FALSE),VLOOKUP(People!$A46,TranslationData!$A:$AA,People!D$1+13,FALSE))</f>
        <v>%</v>
      </c>
      <c r="E46" s="172">
        <v>22</v>
      </c>
      <c r="F46" s="172">
        <v>22</v>
      </c>
      <c r="G46" s="173">
        <v>19</v>
      </c>
      <c r="H46" s="173">
        <v>18</v>
      </c>
      <c r="I46" s="173">
        <v>17</v>
      </c>
      <c r="K46" s="125"/>
      <c r="L46" s="125"/>
      <c r="M46" s="125"/>
      <c r="N46" s="125"/>
      <c r="O46" s="125"/>
    </row>
    <row r="47" spans="1:16" ht="11.25" x14ac:dyDescent="0.25">
      <c r="A47" s="221" t="s">
        <v>439</v>
      </c>
      <c r="B47" s="24" t="str">
        <f>IF(Content!$D$6=1,VLOOKUP(People!$A47,TranslationData!$A:$AA,People!B$1,FALSE),VLOOKUP(People!$A47,TranslationData!$A:$AA,People!B$1+13,FALSE))</f>
        <v>Employees 30-50 years old, including:</v>
      </c>
      <c r="C47" s="8"/>
      <c r="D47" s="125" t="str">
        <f>IF(Content!$D$6=1,VLOOKUP(People!$A47,TranslationData!$A:$AA,People!D$1,FALSE),VLOOKUP(People!$A47,TranslationData!$A:$AA,People!D$1+13,FALSE))</f>
        <v>number</v>
      </c>
      <c r="E47" s="77">
        <v>1559</v>
      </c>
      <c r="F47" s="77">
        <v>1661</v>
      </c>
      <c r="G47" s="36">
        <v>1838</v>
      </c>
      <c r="H47" s="36">
        <v>2049</v>
      </c>
      <c r="I47" s="36">
        <v>2104</v>
      </c>
      <c r="K47" s="125"/>
      <c r="L47" s="125"/>
      <c r="M47" s="125"/>
      <c r="N47" s="125"/>
      <c r="O47" s="125"/>
    </row>
    <row r="48" spans="1:16" ht="11.25" x14ac:dyDescent="0.25">
      <c r="A48" s="221" t="s">
        <v>445</v>
      </c>
      <c r="B48" s="23" t="str">
        <f>IF(Content!$D$6=1,VLOOKUP(People!$A48,TranslationData!$A:$AA,People!B$1,FALSE),VLOOKUP(People!$A48,TranslationData!$A:$AA,People!B$1+13,FALSE))</f>
        <v>Female</v>
      </c>
      <c r="C48" s="8"/>
      <c r="D48" s="125" t="str">
        <f>IF(Content!$D$6=1,VLOOKUP(People!$A48,TranslationData!$A:$AA,People!D$1,FALSE),VLOOKUP(People!$A48,TranslationData!$A:$AA,People!D$1+13,FALSE))</f>
        <v>number</v>
      </c>
      <c r="E48" s="77">
        <v>304</v>
      </c>
      <c r="F48" s="77">
        <v>335</v>
      </c>
      <c r="G48" s="36">
        <v>378</v>
      </c>
      <c r="H48" s="36">
        <v>440</v>
      </c>
      <c r="I48" s="36">
        <v>447</v>
      </c>
      <c r="K48" s="125"/>
      <c r="L48" s="125"/>
      <c r="M48" s="125"/>
      <c r="N48" s="125"/>
      <c r="O48" s="125"/>
    </row>
    <row r="49" spans="1:15" ht="11.25" x14ac:dyDescent="0.25">
      <c r="A49" s="221" t="s">
        <v>446</v>
      </c>
      <c r="B49" s="23" t="str">
        <f>IF(Content!$D$6=1,VLOOKUP(People!$A49,TranslationData!$A:$AA,People!B$1,FALSE),VLOOKUP(People!$A49,TranslationData!$A:$AA,People!B$1+13,FALSE))</f>
        <v>Male</v>
      </c>
      <c r="C49" s="8"/>
      <c r="D49" s="125" t="str">
        <f>IF(Content!$D$6=1,VLOOKUP(People!$A49,TranslationData!$A:$AA,People!D$1,FALSE),VLOOKUP(People!$A49,TranslationData!$A:$AA,People!D$1+13,FALSE))</f>
        <v>number</v>
      </c>
      <c r="E49" s="77">
        <v>1255</v>
      </c>
      <c r="F49" s="77">
        <v>1326</v>
      </c>
      <c r="G49" s="36">
        <v>1460</v>
      </c>
      <c r="H49" s="36">
        <v>1609</v>
      </c>
      <c r="I49" s="36">
        <v>1657</v>
      </c>
      <c r="K49" s="125"/>
      <c r="L49" s="125"/>
      <c r="M49" s="125"/>
      <c r="N49" s="125"/>
      <c r="O49" s="125"/>
    </row>
    <row r="50" spans="1:15" ht="11.25" x14ac:dyDescent="0.25">
      <c r="A50" s="221" t="s">
        <v>440</v>
      </c>
      <c r="B50" s="52" t="str">
        <f>IF(Content!$D$6=1,VLOOKUP(People!$A50,TranslationData!$A:$AA,People!B$1,FALSE),VLOOKUP(People!$A50,TranslationData!$A:$AA,People!B$1+13,FALSE))</f>
        <v>Percentage of employees 30-50 years old</v>
      </c>
      <c r="C50" s="8"/>
      <c r="D50" s="125" t="str">
        <f>IF(Content!$D$6=1,VLOOKUP(People!$A50,TranslationData!$A:$AA,People!D$1,FALSE),VLOOKUP(People!$A50,TranslationData!$A:$AA,People!D$1+13,FALSE))</f>
        <v>%</v>
      </c>
      <c r="E50" s="172">
        <v>60</v>
      </c>
      <c r="F50" s="172">
        <v>60</v>
      </c>
      <c r="G50" s="173">
        <v>61</v>
      </c>
      <c r="H50" s="173">
        <v>62</v>
      </c>
      <c r="I50" s="173">
        <v>61</v>
      </c>
      <c r="K50" s="125"/>
      <c r="L50" s="125"/>
      <c r="M50" s="125"/>
      <c r="N50" s="125"/>
      <c r="O50" s="125"/>
    </row>
    <row r="51" spans="1:15" ht="11.25" x14ac:dyDescent="0.25">
      <c r="A51" s="221" t="s">
        <v>441</v>
      </c>
      <c r="B51" s="24" t="str">
        <f>IF(Content!$D$6=1,VLOOKUP(People!$A51,TranslationData!$A:$AA,People!B$1,FALSE),VLOOKUP(People!$A51,TranslationData!$A:$AA,People!B$1+13,FALSE))</f>
        <v>Over 50 years old, including:</v>
      </c>
      <c r="C51" s="8"/>
      <c r="D51" s="125" t="str">
        <f>IF(Content!$D$6=1,VLOOKUP(People!$A51,TranslationData!$A:$AA,People!D$1,FALSE),VLOOKUP(People!$A51,TranslationData!$A:$AA,People!D$1+13,FALSE))</f>
        <v>number</v>
      </c>
      <c r="E51" s="77">
        <v>463</v>
      </c>
      <c r="F51" s="77">
        <v>502</v>
      </c>
      <c r="G51" s="36">
        <v>592</v>
      </c>
      <c r="H51" s="36">
        <v>661</v>
      </c>
      <c r="I51" s="36">
        <v>726</v>
      </c>
      <c r="K51" s="125"/>
      <c r="L51" s="125"/>
      <c r="M51" s="125"/>
      <c r="N51" s="125"/>
      <c r="O51" s="125"/>
    </row>
    <row r="52" spans="1:15" ht="11.25" x14ac:dyDescent="0.25">
      <c r="A52" s="221" t="s">
        <v>447</v>
      </c>
      <c r="B52" s="23" t="str">
        <f>IF(Content!$D$6=1,VLOOKUP(People!$A52,TranslationData!$A:$AA,People!B$1,FALSE),VLOOKUP(People!$A52,TranslationData!$A:$AA,People!B$1+13,FALSE))</f>
        <v>Female</v>
      </c>
      <c r="C52" s="8"/>
      <c r="D52" s="125" t="str">
        <f>IF(Content!$D$6=1,VLOOKUP(People!$A52,TranslationData!$A:$AA,People!D$1,FALSE),VLOOKUP(People!$A52,TranslationData!$A:$AA,People!D$1+13,FALSE))</f>
        <v>number</v>
      </c>
      <c r="E52" s="77">
        <v>59</v>
      </c>
      <c r="F52" s="77">
        <v>66</v>
      </c>
      <c r="G52" s="36">
        <v>103</v>
      </c>
      <c r="H52" s="36">
        <v>127</v>
      </c>
      <c r="I52" s="36">
        <v>133</v>
      </c>
      <c r="K52" s="125"/>
      <c r="L52" s="125"/>
      <c r="M52" s="125"/>
      <c r="N52" s="125"/>
      <c r="O52" s="125"/>
    </row>
    <row r="53" spans="1:15" ht="11.25" x14ac:dyDescent="0.25">
      <c r="A53" s="221" t="s">
        <v>448</v>
      </c>
      <c r="B53" s="23" t="str">
        <f>IF(Content!$D$6=1,VLOOKUP(People!$A53,TranslationData!$A:$AA,People!B$1,FALSE),VLOOKUP(People!$A53,TranslationData!$A:$AA,People!B$1+13,FALSE))</f>
        <v>Male</v>
      </c>
      <c r="C53" s="8"/>
      <c r="D53" s="125" t="str">
        <f>IF(Content!$D$6=1,VLOOKUP(People!$A53,TranslationData!$A:$AA,People!D$1,FALSE),VLOOKUP(People!$A53,TranslationData!$A:$AA,People!D$1+13,FALSE))</f>
        <v>number</v>
      </c>
      <c r="E53" s="77">
        <v>404</v>
      </c>
      <c r="F53" s="77">
        <v>436</v>
      </c>
      <c r="G53" s="36">
        <v>489</v>
      </c>
      <c r="H53" s="36">
        <v>534</v>
      </c>
      <c r="I53" s="36">
        <v>593</v>
      </c>
      <c r="K53" s="125"/>
      <c r="L53" s="125"/>
      <c r="M53" s="125"/>
      <c r="N53" s="125"/>
      <c r="O53" s="125"/>
    </row>
    <row r="54" spans="1:15" ht="11.25" x14ac:dyDescent="0.25">
      <c r="A54" s="221" t="s">
        <v>442</v>
      </c>
      <c r="B54" s="52" t="str">
        <f>IF(Content!$D$6=1,VLOOKUP(People!$A54,TranslationData!$A:$AA,People!B$1,FALSE),VLOOKUP(People!$A54,TranslationData!$A:$AA,People!B$1+13,FALSE))</f>
        <v>Percentage of employees over 50 years old</v>
      </c>
      <c r="C54" s="8"/>
      <c r="D54" s="125" t="str">
        <f>IF(Content!$D$6=1,VLOOKUP(People!$A54,TranslationData!$A:$AA,People!D$1,FALSE),VLOOKUP(People!$A54,TranslationData!$A:$AA,People!D$1+13,FALSE))</f>
        <v>%</v>
      </c>
      <c r="E54" s="172">
        <v>18</v>
      </c>
      <c r="F54" s="172">
        <v>18</v>
      </c>
      <c r="G54" s="173">
        <v>20</v>
      </c>
      <c r="H54" s="173">
        <v>20</v>
      </c>
      <c r="I54" s="173">
        <v>21</v>
      </c>
      <c r="K54" s="125"/>
      <c r="L54" s="125"/>
      <c r="M54" s="125"/>
      <c r="N54" s="125"/>
      <c r="O54" s="125"/>
    </row>
    <row r="55" spans="1:15" ht="11.25" x14ac:dyDescent="0.25">
      <c r="A55" s="220"/>
      <c r="B55" s="24"/>
      <c r="C55" s="8"/>
      <c r="D55" s="30"/>
      <c r="E55" s="30"/>
      <c r="F55" s="30"/>
    </row>
    <row r="56" spans="1:15" ht="36" customHeight="1" x14ac:dyDescent="0.2">
      <c r="A56" s="235" t="s">
        <v>449</v>
      </c>
      <c r="B56" s="176" t="str">
        <f>IF(Content!$D$6=1,VLOOKUP(People!$A56,TranslationData!$A:$AA,People!B$1,FALSE),VLOOKUP(People!$A56,TranslationData!$A:$AA,People!B$1+13,FALSE))</f>
        <v>Employees by type of employment contract in Kazakhstan segment in 2023 [9]</v>
      </c>
      <c r="C56" s="175"/>
      <c r="D56" s="228"/>
      <c r="E56" s="29"/>
      <c r="F56" s="186" t="str">
        <f>IF(Content!$D$6=1,VLOOKUP(People!$A56,TranslationData!$A:$AA,People!F$1,FALSE),VLOOKUP(People!$A56,TranslationData!$A:$AA,People!F$1+13,FALSE))</f>
        <v>Female</v>
      </c>
      <c r="G56" s="186" t="str">
        <f>IF(Content!$D$6=1,VLOOKUP(People!$A56,TranslationData!$A:$AA,People!G$1,FALSE),VLOOKUP(People!$A56,TranslationData!$A:$AA,People!G$1+13,FALSE))</f>
        <v>Male</v>
      </c>
      <c r="H56" s="186" t="str">
        <f>IF(Content!$D$6=1,VLOOKUP(People!$A56,TranslationData!$A:$AA,People!H$1,FALSE),VLOOKUP(People!$A56,TranslationData!$A:$AA,People!H$1+13,FALSE))</f>
        <v>Total</v>
      </c>
      <c r="I56" s="186" t="str">
        <f>IF(Content!$D$6=1,VLOOKUP(People!$A56,TranslationData!$A:$AA,People!I$1,FALSE),VLOOKUP(People!$A56,TranslationData!$A:$AA,People!I$1+13,FALSE))</f>
        <v>Share in total workforce</v>
      </c>
    </row>
    <row r="57" spans="1:15" ht="11.25" x14ac:dyDescent="0.25">
      <c r="A57" s="220" t="s">
        <v>452</v>
      </c>
      <c r="B57" s="100" t="str">
        <f>IF(Content!$D$6=1,VLOOKUP(People!$A57,TranslationData!$A:$AA,People!B$1,FALSE),VLOOKUP(People!$A57,TranslationData!$A:$AA,People!B$1+13,FALSE))</f>
        <v>Employment contract type</v>
      </c>
      <c r="C57" s="8"/>
      <c r="D57" s="30"/>
      <c r="E57" s="57"/>
      <c r="F57" s="57"/>
    </row>
    <row r="58" spans="1:15" ht="11.25" x14ac:dyDescent="0.25">
      <c r="A58" s="220" t="s">
        <v>453</v>
      </c>
      <c r="B58" s="144" t="str">
        <f>IF(Content!$D$6=1,VLOOKUP(People!$A58,TranslationData!$A:$AA,People!B$1,FALSE),VLOOKUP(People!$A58,TranslationData!$A:$AA,People!B$1+13,FALSE))</f>
        <v>Indefinite term employment contract</v>
      </c>
      <c r="C58" s="141"/>
      <c r="D58" s="125" t="str">
        <f>IF(Content!$D$6=1,VLOOKUP(People!$A58,TranslationData!$A:$AA,People!D$1,FALSE),VLOOKUP(People!$A58,TranslationData!$A:$AA,People!D$1+13,FALSE))</f>
        <v>number</v>
      </c>
      <c r="E58" s="57"/>
      <c r="F58" s="57">
        <v>678</v>
      </c>
      <c r="G58" s="125">
        <v>2704</v>
      </c>
      <c r="H58" s="125">
        <v>3382</v>
      </c>
      <c r="I58" s="125">
        <v>99</v>
      </c>
    </row>
    <row r="59" spans="1:15" ht="11.25" x14ac:dyDescent="0.25">
      <c r="A59" s="220" t="s">
        <v>454</v>
      </c>
      <c r="B59" s="23" t="str">
        <f>IF(Content!$D$6=1,VLOOKUP(People!$A59,TranslationData!$A:$AA,People!B$1,FALSE),VLOOKUP(People!$A59,TranslationData!$A:$AA,People!B$1+13,FALSE))</f>
        <v>Fixed-term employment contract</v>
      </c>
      <c r="C59" s="8"/>
      <c r="D59" s="125" t="str">
        <f>IF(Content!$D$6=1,VLOOKUP(People!$A59,TranslationData!$A:$AA,People!D$1,FALSE),VLOOKUP(People!$A59,TranslationData!$A:$AA,People!D$1+13,FALSE))</f>
        <v>number</v>
      </c>
      <c r="E59" s="57"/>
      <c r="F59" s="57">
        <v>27</v>
      </c>
      <c r="G59" s="125">
        <v>14</v>
      </c>
      <c r="H59" s="125">
        <v>41</v>
      </c>
      <c r="I59" s="125">
        <v>1</v>
      </c>
    </row>
    <row r="60" spans="1:15" ht="11.25" x14ac:dyDescent="0.25">
      <c r="A60" s="220" t="s">
        <v>455</v>
      </c>
      <c r="B60" s="100" t="str">
        <f>IF(Content!$D$6=1,VLOOKUP(People!$A60,TranslationData!$A:$AA,People!B$1,FALSE),VLOOKUP(People!$A60,TranslationData!$A:$AA,People!B$1+13,FALSE))</f>
        <v>Employment status</v>
      </c>
      <c r="C60" s="8"/>
      <c r="D60" s="125"/>
      <c r="E60" s="57"/>
      <c r="F60" s="57"/>
    </row>
    <row r="61" spans="1:15" ht="11.25" x14ac:dyDescent="0.25">
      <c r="A61" s="220" t="s">
        <v>456</v>
      </c>
      <c r="B61" s="23" t="str">
        <f>IF(Content!$D$6=1,VLOOKUP(People!$A61,TranslationData!$A:$AA,People!B$1,FALSE),VLOOKUP(People!$A61,TranslationData!$A:$AA,People!B$1+13,FALSE))</f>
        <v>Full-time</v>
      </c>
      <c r="C61" s="8"/>
      <c r="D61" s="125" t="str">
        <f>IF(Content!$D$6=1,VLOOKUP(People!$A61,TranslationData!$A:$AA,People!D$1,FALSE),VLOOKUP(People!$A61,TranslationData!$A:$AA,People!D$1+13,FALSE))</f>
        <v>number</v>
      </c>
      <c r="E61" s="57"/>
      <c r="F61" s="57">
        <v>631</v>
      </c>
      <c r="G61" s="125">
        <v>2615</v>
      </c>
      <c r="H61" s="125">
        <v>3246</v>
      </c>
      <c r="I61" s="125">
        <v>95</v>
      </c>
    </row>
    <row r="62" spans="1:15" ht="11.25" x14ac:dyDescent="0.25">
      <c r="A62" s="220" t="s">
        <v>457</v>
      </c>
      <c r="B62" s="23" t="str">
        <f>IF(Content!$D$6=1,VLOOKUP(People!$A62,TranslationData!$A:$AA,People!B$1,FALSE),VLOOKUP(People!$A62,TranslationData!$A:$AA,People!B$1+13,FALSE))</f>
        <v>Part-time</v>
      </c>
      <c r="C62" s="8"/>
      <c r="D62" s="125" t="str">
        <f>IF(Content!$D$6=1,VLOOKUP(People!$A62,TranslationData!$A:$AA,People!D$1,FALSE),VLOOKUP(People!$A62,TranslationData!$A:$AA,People!D$1+13,FALSE))</f>
        <v>number</v>
      </c>
      <c r="E62" s="57"/>
      <c r="F62" s="57">
        <v>74</v>
      </c>
      <c r="G62" s="125">
        <v>103</v>
      </c>
      <c r="H62" s="125">
        <v>177</v>
      </c>
      <c r="I62" s="125">
        <v>5</v>
      </c>
    </row>
    <row r="63" spans="1:15" ht="11.25" x14ac:dyDescent="0.25">
      <c r="A63" s="220"/>
      <c r="B63" s="24"/>
      <c r="C63" s="8"/>
      <c r="D63" s="30"/>
      <c r="E63" s="30"/>
      <c r="F63" s="30"/>
    </row>
    <row r="64" spans="1:15" ht="24.95" customHeight="1" x14ac:dyDescent="0.2">
      <c r="A64" s="220" t="s">
        <v>463</v>
      </c>
      <c r="B64" s="337" t="str">
        <f>IF(Content!$D$6=1,VLOOKUP(People!$A64,TranslationData!$A:$AA,People!B$1,FALSE),VLOOKUP(People!$A64,TranslationData!$A:$AA,People!B$1+13,FALSE))</f>
        <v>Other information on employees in Kazakhstan segment</v>
      </c>
      <c r="C64" s="334"/>
      <c r="D64" s="201"/>
      <c r="E64" s="334"/>
      <c r="F64" s="334"/>
      <c r="G64" s="378" t="s">
        <v>2470</v>
      </c>
      <c r="H64" s="378"/>
      <c r="I64" s="378"/>
    </row>
    <row r="65" spans="1:15" ht="11.25" x14ac:dyDescent="0.25">
      <c r="A65" s="220" t="s">
        <v>462</v>
      </c>
      <c r="B65" s="24" t="str">
        <f>IF(Content!$D$6=1,VLOOKUP(People!$A65,TranslationData!$A:$AA,People!B$1,FALSE),VLOOKUP(People!$A65,TranslationData!$A:$AA,People!B$1+13,FALSE))</f>
        <v>Disabled personnel</v>
      </c>
      <c r="C65" s="8"/>
      <c r="D65" s="125" t="str">
        <f>IF(Content!$D$6=1,VLOOKUP(People!$A65,TranslationData!$A:$AA,People!D$1,FALSE),VLOOKUP(People!$A65,TranslationData!$A:$AA,People!D$1+13,FALSE))</f>
        <v>number</v>
      </c>
      <c r="E65" s="77">
        <v>11</v>
      </c>
      <c r="F65" s="77">
        <v>15</v>
      </c>
      <c r="G65" s="36">
        <v>17</v>
      </c>
      <c r="H65" s="36">
        <v>18</v>
      </c>
      <c r="I65" s="36">
        <v>23</v>
      </c>
      <c r="K65" s="125"/>
      <c r="L65" s="125"/>
      <c r="M65" s="125"/>
      <c r="N65" s="125"/>
      <c r="O65" s="125"/>
    </row>
    <row r="66" spans="1:15" ht="11.25" x14ac:dyDescent="0.25">
      <c r="A66" s="221" t="s">
        <v>458</v>
      </c>
      <c r="B66" s="24" t="str">
        <f>IF(Content!$D$6=1,VLOOKUP(People!$A66,TranslationData!$A:$AA,People!B$1,FALSE),VLOOKUP(People!$A66,TranslationData!$A:$AA,People!B$1+13,FALSE))</f>
        <v>Taken parental leave, including:</v>
      </c>
      <c r="C66" s="8"/>
      <c r="D66" s="125" t="str">
        <f>IF(Content!$D$6=1,VLOOKUP(People!$A66,TranslationData!$A:$AA,People!D$1,FALSE),VLOOKUP(People!$A66,TranslationData!$A:$AA,People!D$1+13,FALSE))</f>
        <v>number</v>
      </c>
      <c r="E66" s="77">
        <v>14</v>
      </c>
      <c r="F66" s="77">
        <v>20</v>
      </c>
      <c r="G66" s="36">
        <v>19</v>
      </c>
      <c r="H66" s="36">
        <v>5</v>
      </c>
      <c r="I66" s="36">
        <v>39</v>
      </c>
      <c r="K66" s="125"/>
      <c r="L66" s="125"/>
      <c r="M66" s="125"/>
      <c r="N66" s="125"/>
      <c r="O66" s="125"/>
    </row>
    <row r="67" spans="1:15" ht="11.25" x14ac:dyDescent="0.25">
      <c r="A67" s="221" t="s">
        <v>459</v>
      </c>
      <c r="B67" s="23" t="str">
        <f>IF(Content!$D$6=1,VLOOKUP(People!$A67,TranslationData!$A:$AA,People!B$1,FALSE),VLOOKUP(People!$A67,TranslationData!$A:$AA,People!B$1+13,FALSE))</f>
        <v>Female employees on parental leave</v>
      </c>
      <c r="C67" s="8"/>
      <c r="D67" s="125" t="str">
        <f>IF(Content!$D$6=1,VLOOKUP(People!$A67,TranslationData!$A:$AA,People!D$1,FALSE),VLOOKUP(People!$A67,TranslationData!$A:$AA,People!D$1+13,FALSE))</f>
        <v>number</v>
      </c>
      <c r="E67" s="77">
        <v>14</v>
      </c>
      <c r="F67" s="77">
        <v>20</v>
      </c>
      <c r="G67" s="169">
        <v>19</v>
      </c>
      <c r="H67" s="169">
        <v>5</v>
      </c>
      <c r="I67" s="169">
        <v>39</v>
      </c>
      <c r="K67" s="125"/>
      <c r="L67" s="125"/>
      <c r="M67" s="125"/>
      <c r="N67" s="125"/>
      <c r="O67" s="125"/>
    </row>
    <row r="68" spans="1:15" ht="11.25" x14ac:dyDescent="0.25">
      <c r="A68" s="221" t="s">
        <v>460</v>
      </c>
      <c r="B68" s="23" t="str">
        <f>IF(Content!$D$6=1,VLOOKUP(People!$A68,TranslationData!$A:$AA,People!B$1,FALSE),VLOOKUP(People!$A68,TranslationData!$A:$AA,People!B$1+13,FALSE))</f>
        <v>Male employees on parental leave</v>
      </c>
      <c r="C68" s="8"/>
      <c r="D68" s="125" t="str">
        <f>IF(Content!$D$6=1,VLOOKUP(People!$A68,TranslationData!$A:$AA,People!D$1,FALSE),VLOOKUP(People!$A68,TranslationData!$A:$AA,People!D$1+13,FALSE))</f>
        <v>number</v>
      </c>
      <c r="E68" s="77">
        <v>0</v>
      </c>
      <c r="F68" s="77">
        <v>0</v>
      </c>
      <c r="G68" s="169">
        <v>0</v>
      </c>
      <c r="H68" s="169">
        <v>0</v>
      </c>
      <c r="I68" s="169">
        <v>0</v>
      </c>
    </row>
    <row r="69" spans="1:15" ht="11.25" x14ac:dyDescent="0.25">
      <c r="A69" s="221" t="s">
        <v>461</v>
      </c>
      <c r="B69" s="24" t="str">
        <f>IF(Content!$D$6=1,VLOOKUP(People!$A69,TranslationData!$A:$AA,People!B$1,FALSE),VLOOKUP(People!$A69,TranslationData!$A:$AA,People!B$1+13,FALSE))</f>
        <v>Return to work and retention rates after parental leave</v>
      </c>
      <c r="C69" s="8"/>
      <c r="D69" s="125" t="str">
        <f>IF(Content!$D$6=1,VLOOKUP(People!$A69,TranslationData!$A:$AA,People!D$1,FALSE),VLOOKUP(People!$A69,TranslationData!$A:$AA,People!D$1+13,FALSE))</f>
        <v>%</v>
      </c>
      <c r="E69" s="77">
        <v>100</v>
      </c>
      <c r="F69" s="77">
        <v>100</v>
      </c>
      <c r="G69" s="77">
        <v>100</v>
      </c>
      <c r="H69" s="77">
        <v>100</v>
      </c>
      <c r="I69" s="77">
        <v>100</v>
      </c>
      <c r="K69" s="125"/>
      <c r="L69" s="125"/>
      <c r="M69" s="125"/>
      <c r="N69" s="125"/>
      <c r="O69" s="125"/>
    </row>
    <row r="70" spans="1:15" ht="11.25" x14ac:dyDescent="0.25">
      <c r="A70" s="220"/>
      <c r="B70" s="24"/>
      <c r="C70" s="8"/>
      <c r="D70" s="125"/>
      <c r="E70" s="30"/>
      <c r="F70" s="30"/>
    </row>
    <row r="71" spans="1:15" ht="24.95" customHeight="1" x14ac:dyDescent="0.2">
      <c r="A71" s="220" t="s">
        <v>465</v>
      </c>
      <c r="B71" s="337" t="str">
        <f>IF(Content!$D$6=1,VLOOKUP(People!$A71,TranslationData!$A:$AA,People!B$1,FALSE),VLOOKUP(People!$A71,TranslationData!$A:$AA,People!B$1+13,FALSE))</f>
        <v>Polymetal minimum salaries compared to the regional minimum</v>
      </c>
      <c r="C71" s="334"/>
      <c r="D71" s="201"/>
      <c r="E71" s="334"/>
      <c r="F71" s="334"/>
      <c r="G71" s="334"/>
      <c r="H71" s="378" t="s">
        <v>2633</v>
      </c>
      <c r="I71" s="378"/>
    </row>
    <row r="72" spans="1:15" ht="11.25" x14ac:dyDescent="0.25">
      <c r="A72" s="220" t="s">
        <v>466</v>
      </c>
      <c r="B72" s="24" t="str">
        <f>IF(Content!$D$6=1,VLOOKUP(People!$A72,TranslationData!$A:$AA,People!B$1,FALSE),VLOOKUP(People!$A72,TranslationData!$A:$AA,People!B$1+13,FALSE))</f>
        <v>Russia</v>
      </c>
      <c r="C72" s="8"/>
      <c r="D72" s="125" t="str">
        <f>IF(Content!$D$6=1,VLOOKUP(People!$A72,TranslationData!$A:$AA,People!D$1,FALSE),VLOOKUP(People!$A72,TranslationData!$A:$AA,People!D$1+13,FALSE))</f>
        <v>ratio</v>
      </c>
      <c r="E72" s="76">
        <v>1.58</v>
      </c>
      <c r="F72" s="76">
        <v>2.0499999999999998</v>
      </c>
      <c r="G72" s="38">
        <v>1.67</v>
      </c>
      <c r="H72" s="38">
        <v>1.89</v>
      </c>
      <c r="I72" s="38">
        <v>2.2799999999999998</v>
      </c>
    </row>
    <row r="73" spans="1:15" ht="11.25" x14ac:dyDescent="0.25">
      <c r="A73" s="220" t="s">
        <v>467</v>
      </c>
      <c r="B73" s="24" t="str">
        <f>IF(Content!$D$6=1,VLOOKUP(People!$A73,TranslationData!$A:$AA,People!B$1,FALSE),VLOOKUP(People!$A73,TranslationData!$A:$AA,People!B$1+13,FALSE))</f>
        <v>Kazakhstan</v>
      </c>
      <c r="C73" s="8"/>
      <c r="D73" s="125" t="str">
        <f>IF(Content!$D$6=1,VLOOKUP(People!$A73,TranslationData!$A:$AA,People!D$1,FALSE),VLOOKUP(People!$A73,TranslationData!$A:$AA,People!D$1+13,FALSE))</f>
        <v>ratio</v>
      </c>
      <c r="E73" s="76">
        <v>1.74</v>
      </c>
      <c r="F73" s="76">
        <v>2.69</v>
      </c>
      <c r="G73" s="38">
        <v>2.62</v>
      </c>
      <c r="H73" s="38">
        <v>2.1</v>
      </c>
      <c r="I73" s="38">
        <v>2.89</v>
      </c>
    </row>
    <row r="74" spans="1:15" ht="11.25" x14ac:dyDescent="0.25">
      <c r="A74" s="220"/>
      <c r="B74" s="24"/>
      <c r="C74" s="8"/>
      <c r="D74" s="30"/>
      <c r="E74" s="30"/>
      <c r="F74" s="30"/>
    </row>
    <row r="75" spans="1:15" ht="24.95" customHeight="1" x14ac:dyDescent="0.2">
      <c r="A75" s="220" t="s">
        <v>468</v>
      </c>
      <c r="B75" s="337" t="str">
        <f>IF(Content!$D$6=1,VLOOKUP(People!$A75,TranslationData!$A:$AA,People!B$1,FALSE),VLOOKUP(People!$A75,TranslationData!$A:$AA,People!B$1+13,FALSE))</f>
        <v>Employee training</v>
      </c>
      <c r="C75" s="334"/>
      <c r="D75" s="201"/>
      <c r="E75" s="334"/>
      <c r="F75" s="334"/>
      <c r="G75" s="334"/>
      <c r="H75" s="378" t="s">
        <v>2471</v>
      </c>
      <c r="I75" s="378"/>
    </row>
    <row r="76" spans="1:15" s="125" customFormat="1" ht="11.25" x14ac:dyDescent="0.25">
      <c r="A76" s="220" t="s">
        <v>478</v>
      </c>
      <c r="B76" s="138" t="str">
        <f>IF(Content!$D$6=1,VLOOKUP(People!$A76,TranslationData!$A:$AA,People!B$1,FALSE),VLOOKUP(People!$A76,TranslationData!$A:$AA,People!B$1+13,FALSE))</f>
        <v>Group total</v>
      </c>
      <c r="C76" s="157"/>
      <c r="D76" s="177"/>
      <c r="E76" s="177"/>
      <c r="F76" s="177"/>
      <c r="G76" s="177"/>
      <c r="H76" s="177"/>
      <c r="I76" s="177"/>
    </row>
    <row r="77" spans="1:15" ht="11.25" x14ac:dyDescent="0.25">
      <c r="A77" s="220" t="s">
        <v>479</v>
      </c>
      <c r="B77" s="24" t="str">
        <f>IF(Content!$D$6=1,VLOOKUP(People!$A77,TranslationData!$A:$AA,People!B$1,FALSE),VLOOKUP(People!$A77,TranslationData!$A:$AA,People!B$1+13,FALSE))</f>
        <v>Trained personnel</v>
      </c>
      <c r="C77" s="8"/>
      <c r="D77" s="125" t="str">
        <f>IF(Content!$D$6=1,VLOOKUP(People!$A77,TranslationData!$A:$AA,People!D$1,FALSE),VLOOKUP(People!$A77,TranslationData!$A:$AA,People!D$1+13,FALSE))</f>
        <v>number</v>
      </c>
      <c r="E77" s="78">
        <v>10453</v>
      </c>
      <c r="F77" s="78">
        <v>7593</v>
      </c>
      <c r="G77" s="19">
        <v>7396</v>
      </c>
      <c r="H77" s="19">
        <v>9237</v>
      </c>
      <c r="I77" s="125">
        <v>9372</v>
      </c>
    </row>
    <row r="78" spans="1:15" ht="11.25" x14ac:dyDescent="0.25">
      <c r="A78" s="220" t="s">
        <v>480</v>
      </c>
      <c r="B78" s="160" t="str">
        <f>IF(Content!$D$6=1,VLOOKUP(People!$A78,TranslationData!$A:$AA,People!B$1,FALSE),VLOOKUP(People!$A78,TranslationData!$A:$AA,People!B$1+13,FALSE))</f>
        <v>Average number of training hours per employee (per year) [10]</v>
      </c>
      <c r="C78" s="141"/>
      <c r="D78" s="125" t="str">
        <f>IF(Content!$D$6=1,VLOOKUP(People!$A78,TranslationData!$A:$AA,People!D$1,FALSE),VLOOKUP(People!$A78,TranslationData!$A:$AA,People!D$1+13,FALSE))</f>
        <v>number</v>
      </c>
      <c r="E78" s="78" t="s">
        <v>73</v>
      </c>
      <c r="F78" s="78">
        <v>79</v>
      </c>
      <c r="G78" s="125">
        <v>49</v>
      </c>
      <c r="H78" s="125">
        <v>78</v>
      </c>
      <c r="I78" s="125">
        <v>110</v>
      </c>
    </row>
    <row r="79" spans="1:15" s="125" customFormat="1" ht="11.25" x14ac:dyDescent="0.25">
      <c r="A79" s="220" t="s">
        <v>481</v>
      </c>
      <c r="B79" s="160" t="str">
        <f>IF(Content!$D$6=1,VLOOKUP(People!$A79,TranslationData!$A:$AA,People!B$1,FALSE),VLOOKUP(People!$A79,TranslationData!$A:$AA,People!B$1+13,FALSE))</f>
        <v>Total investments in training [11]</v>
      </c>
      <c r="C79" s="141"/>
      <c r="D79" s="125" t="str">
        <f>IF(Content!$D$6=1,VLOOKUP(People!$A79,TranslationData!$A:$AA,People!D$1,FALSE),VLOOKUP(People!$A79,TranslationData!$A:$AA,People!D$1+13,FALSE))</f>
        <v>$ thousand</v>
      </c>
      <c r="E79" s="78">
        <v>1215</v>
      </c>
      <c r="F79" s="78">
        <v>1131</v>
      </c>
      <c r="G79" s="125">
        <v>1129</v>
      </c>
      <c r="H79" s="125">
        <v>1458</v>
      </c>
      <c r="I79" s="125">
        <v>1105</v>
      </c>
    </row>
    <row r="80" spans="1:15" s="125" customFormat="1" ht="11.25" x14ac:dyDescent="0.25">
      <c r="A80" s="220" t="s">
        <v>482</v>
      </c>
      <c r="B80" s="138" t="str">
        <f>IF(Content!$D$6=1,VLOOKUP(People!$A80,TranslationData!$A:$AA,People!B$1,FALSE),VLOOKUP(People!$A80,TranslationData!$A:$AA,People!B$1+13,FALSE))</f>
        <v>Kazakhstan segment</v>
      </c>
      <c r="C80" s="157"/>
      <c r="E80" s="177"/>
      <c r="F80" s="177"/>
      <c r="G80" s="177"/>
      <c r="H80" s="177"/>
      <c r="I80" s="177"/>
    </row>
    <row r="81" spans="1:15" s="125" customFormat="1" ht="11.25" x14ac:dyDescent="0.25">
      <c r="A81" s="220" t="s">
        <v>483</v>
      </c>
      <c r="B81" s="160" t="str">
        <f>IF(Content!$D$6=1,VLOOKUP(People!$A81,TranslationData!$A:$AA,People!B$1,FALSE),VLOOKUP(People!$A81,TranslationData!$A:$AA,People!B$1+13,FALSE))</f>
        <v>Trained personnel</v>
      </c>
      <c r="C81" s="141"/>
      <c r="D81" s="125" t="str">
        <f>IF(Content!$D$6=1,VLOOKUP(People!$A81,TranslationData!$A:$AA,People!D$1,FALSE),VLOOKUP(People!$A81,TranslationData!$A:$AA,People!D$1+13,FALSE))</f>
        <v>number</v>
      </c>
      <c r="E81" s="78">
        <v>2963</v>
      </c>
      <c r="F81" s="78">
        <v>2551</v>
      </c>
      <c r="G81" s="125">
        <v>2793</v>
      </c>
      <c r="H81" s="125">
        <v>2856</v>
      </c>
      <c r="I81" s="125">
        <v>3083</v>
      </c>
    </row>
    <row r="82" spans="1:15" s="125" customFormat="1" ht="11.25" x14ac:dyDescent="0.25">
      <c r="A82" s="220" t="s">
        <v>484</v>
      </c>
      <c r="B82" s="160" t="str">
        <f>IF(Content!$D$6=1,VLOOKUP(People!$A82,TranslationData!$A:$AA,People!B$1,FALSE),VLOOKUP(People!$A82,TranslationData!$A:$AA,People!B$1+13,FALSE))</f>
        <v>Average number of training hours per employee (per year) [10]</v>
      </c>
      <c r="C82" s="141"/>
      <c r="D82" s="125" t="str">
        <f>IF(Content!$D$6=1,VLOOKUP(People!$A82,TranslationData!$A:$AA,People!D$1,FALSE),VLOOKUP(People!$A82,TranslationData!$A:$AA,People!D$1+13,FALSE))</f>
        <v>number</v>
      </c>
      <c r="E82" s="78" t="s">
        <v>73</v>
      </c>
      <c r="F82" s="78">
        <v>74</v>
      </c>
      <c r="G82" s="125">
        <v>74</v>
      </c>
      <c r="H82" s="125">
        <v>95</v>
      </c>
      <c r="I82" s="125">
        <v>100</v>
      </c>
    </row>
    <row r="83" spans="1:15" ht="11.25" x14ac:dyDescent="0.25">
      <c r="A83" s="220" t="s">
        <v>485</v>
      </c>
      <c r="B83" s="100" t="str">
        <f>IF(Content!$D$6=1,VLOOKUP(People!$A83,TranslationData!$A:$AA,People!B$1,FALSE),VLOOKUP(People!$A83,TranslationData!$A:$AA,People!B$1+13,FALSE))</f>
        <v>By gender</v>
      </c>
      <c r="C83" s="8"/>
      <c r="D83" s="125"/>
      <c r="E83" s="78"/>
      <c r="F83" s="78"/>
    </row>
    <row r="84" spans="1:15" ht="11.25" x14ac:dyDescent="0.25">
      <c r="A84" s="220" t="s">
        <v>490</v>
      </c>
      <c r="B84" s="23" t="str">
        <f>IF(Content!$D$6=1,VLOOKUP(People!$A84,TranslationData!$A:$AA,People!B$1,FALSE),VLOOKUP(People!$A84,TranslationData!$A:$AA,People!B$1+13,FALSE))</f>
        <v>Female</v>
      </c>
      <c r="C84" s="8"/>
      <c r="D84" s="125" t="str">
        <f>IF(Content!$D$6=1,VLOOKUP(People!$A84,TranslationData!$A:$AA,People!D$1,FALSE),VLOOKUP(People!$A84,TranslationData!$A:$AA,People!D$1+13,FALSE))</f>
        <v>number</v>
      </c>
      <c r="E84" s="78" t="s">
        <v>73</v>
      </c>
      <c r="F84" s="78">
        <v>46</v>
      </c>
      <c r="G84" s="19">
        <v>44</v>
      </c>
      <c r="H84" s="19">
        <v>49</v>
      </c>
      <c r="I84" s="125">
        <v>49</v>
      </c>
      <c r="K84" s="125"/>
      <c r="L84" s="125"/>
      <c r="M84" s="125"/>
      <c r="N84" s="125"/>
      <c r="O84" s="125"/>
    </row>
    <row r="85" spans="1:15" ht="11.25" x14ac:dyDescent="0.25">
      <c r="A85" s="220" t="s">
        <v>491</v>
      </c>
      <c r="B85" s="23" t="str">
        <f>IF(Content!$D$6=1,VLOOKUP(People!$A85,TranslationData!$A:$AA,People!B$1,FALSE),VLOOKUP(People!$A85,TranslationData!$A:$AA,People!B$1+13,FALSE))</f>
        <v>Male</v>
      </c>
      <c r="C85" s="8"/>
      <c r="D85" s="125" t="str">
        <f>IF(Content!$D$6=1,VLOOKUP(People!$A85,TranslationData!$A:$AA,People!D$1,FALSE),VLOOKUP(People!$A85,TranslationData!$A:$AA,People!D$1+13,FALSE))</f>
        <v>number</v>
      </c>
      <c r="E85" s="78" t="s">
        <v>73</v>
      </c>
      <c r="F85" s="78">
        <v>79</v>
      </c>
      <c r="G85" s="19">
        <v>80</v>
      </c>
      <c r="H85" s="19">
        <v>107</v>
      </c>
      <c r="I85" s="125">
        <v>112</v>
      </c>
      <c r="K85" s="125"/>
      <c r="L85" s="125"/>
      <c r="M85" s="125"/>
      <c r="N85" s="125"/>
      <c r="O85" s="125"/>
    </row>
    <row r="86" spans="1:15" ht="11.25" x14ac:dyDescent="0.25">
      <c r="A86" s="220" t="s">
        <v>486</v>
      </c>
      <c r="B86" s="100" t="str">
        <f>IF(Content!$D$6=1,VLOOKUP(People!$A86,TranslationData!$A:$AA,People!B$1,FALSE),VLOOKUP(People!$A86,TranslationData!$A:$AA,People!B$1+13,FALSE))</f>
        <v>By employee level</v>
      </c>
      <c r="C86" s="8"/>
      <c r="D86" s="125"/>
      <c r="E86" s="78"/>
      <c r="F86" s="78"/>
    </row>
    <row r="87" spans="1:15" ht="11.25" x14ac:dyDescent="0.25">
      <c r="A87" s="220" t="s">
        <v>492</v>
      </c>
      <c r="B87" s="23" t="str">
        <f>IF(Content!$D$6=1,VLOOKUP(People!$A87,TranslationData!$A:$AA,People!B$1,FALSE),VLOOKUP(People!$A87,TranslationData!$A:$AA,People!B$1+13,FALSE))</f>
        <v>Managers</v>
      </c>
      <c r="C87" s="8"/>
      <c r="D87" s="125" t="str">
        <f>IF(Content!$D$6=1,VLOOKUP(People!$A87,TranslationData!$A:$AA,People!D$1,FALSE),VLOOKUP(People!$A87,TranslationData!$A:$AA,People!D$1+13,FALSE))</f>
        <v>number</v>
      </c>
      <c r="E87" s="78" t="s">
        <v>73</v>
      </c>
      <c r="F87" s="78">
        <v>79</v>
      </c>
      <c r="G87" s="19">
        <v>136</v>
      </c>
      <c r="H87" s="19">
        <v>111</v>
      </c>
      <c r="I87" s="125">
        <v>113</v>
      </c>
      <c r="K87" s="125"/>
      <c r="L87" s="125"/>
      <c r="M87" s="125"/>
      <c r="N87" s="125"/>
      <c r="O87" s="125"/>
    </row>
    <row r="88" spans="1:15" ht="11.25" x14ac:dyDescent="0.25">
      <c r="A88" s="220" t="s">
        <v>493</v>
      </c>
      <c r="B88" s="23" t="str">
        <f>IF(Content!$D$6=1,VLOOKUP(People!$A88,TranslationData!$A:$AA,People!B$1,FALSE),VLOOKUP(People!$A88,TranslationData!$A:$AA,People!B$1+13,FALSE))</f>
        <v>Qualified personnel</v>
      </c>
      <c r="C88" s="8"/>
      <c r="D88" s="125" t="str">
        <f>IF(Content!$D$6=1,VLOOKUP(People!$A88,TranslationData!$A:$AA,People!D$1,FALSE),VLOOKUP(People!$A88,TranslationData!$A:$AA,People!D$1+13,FALSE))</f>
        <v>number</v>
      </c>
      <c r="E88" s="78" t="s">
        <v>73</v>
      </c>
      <c r="F88" s="78">
        <v>68</v>
      </c>
      <c r="G88" s="19">
        <v>78</v>
      </c>
      <c r="H88" s="19">
        <v>81</v>
      </c>
      <c r="I88" s="125">
        <v>83</v>
      </c>
      <c r="K88" s="125"/>
      <c r="L88" s="125"/>
      <c r="M88" s="125"/>
      <c r="N88" s="125"/>
      <c r="O88" s="125"/>
    </row>
    <row r="89" spans="1:15" ht="11.25" x14ac:dyDescent="0.25">
      <c r="A89" s="220" t="s">
        <v>494</v>
      </c>
      <c r="B89" s="23" t="str">
        <f>IF(Content!$D$6=1,VLOOKUP(People!$A89,TranslationData!$A:$AA,People!B$1,FALSE),VLOOKUP(People!$A89,TranslationData!$A:$AA,People!B$1+13,FALSE))</f>
        <v>Workers</v>
      </c>
      <c r="C89" s="8"/>
      <c r="D89" s="125" t="str">
        <f>IF(Content!$D$6=1,VLOOKUP(People!$A89,TranslationData!$A:$AA,People!D$1,FALSE),VLOOKUP(People!$A89,TranslationData!$A:$AA,People!D$1+13,FALSE))</f>
        <v>number</v>
      </c>
      <c r="E89" s="78" t="s">
        <v>73</v>
      </c>
      <c r="F89" s="78">
        <v>74</v>
      </c>
      <c r="G89" s="19">
        <v>66</v>
      </c>
      <c r="H89" s="19">
        <v>97</v>
      </c>
      <c r="I89" s="125">
        <v>103</v>
      </c>
      <c r="K89" s="125"/>
      <c r="L89" s="125"/>
      <c r="M89" s="125"/>
      <c r="N89" s="125"/>
      <c r="O89" s="125"/>
    </row>
    <row r="90" spans="1:15" s="125" customFormat="1" ht="11.25" x14ac:dyDescent="0.25">
      <c r="A90" s="220" t="s">
        <v>487</v>
      </c>
      <c r="B90" s="100" t="str">
        <f>IF(Content!$D$6=1,VLOOKUP(People!$A90,TranslationData!$A:$AA,People!B$1,FALSE),VLOOKUP(People!$A90,TranslationData!$A:$AA,People!B$1+13,FALSE))</f>
        <v>By type</v>
      </c>
      <c r="C90" s="141"/>
      <c r="E90" s="78"/>
      <c r="F90" s="78"/>
    </row>
    <row r="91" spans="1:15" ht="11.25" x14ac:dyDescent="0.25">
      <c r="A91" s="220" t="s">
        <v>495</v>
      </c>
      <c r="B91" s="144" t="str">
        <f>IF(Content!$D$6=1,VLOOKUP(People!$A91,TranslationData!$A:$AA,People!B$1,FALSE),VLOOKUP(People!$A91,TranslationData!$A:$AA,People!B$1+13,FALSE))</f>
        <v>Average number of mandatory training hours per year [12]</v>
      </c>
      <c r="C91" s="8"/>
      <c r="D91" s="125" t="str">
        <f>IF(Content!$D$6=1,VLOOKUP(People!$A91,TranslationData!$A:$AA,People!D$1,FALSE),VLOOKUP(People!$A91,TranslationData!$A:$AA,People!D$1+13,FALSE))</f>
        <v>number</v>
      </c>
      <c r="E91" s="78" t="s">
        <v>73</v>
      </c>
      <c r="F91" s="78">
        <v>74</v>
      </c>
      <c r="G91" s="19">
        <v>71</v>
      </c>
      <c r="H91" s="19">
        <v>49</v>
      </c>
      <c r="I91" s="125">
        <v>63</v>
      </c>
      <c r="K91" s="125"/>
      <c r="L91" s="125"/>
      <c r="M91" s="125"/>
      <c r="N91" s="125"/>
      <c r="O91" s="125"/>
    </row>
    <row r="92" spans="1:15" ht="11.25" x14ac:dyDescent="0.25">
      <c r="A92" s="220" t="s">
        <v>496</v>
      </c>
      <c r="B92" s="144" t="str">
        <f>IF(Content!$D$6=1,VLOOKUP(People!$A92,TranslationData!$A:$AA,People!B$1,FALSE),VLOOKUP(People!$A92,TranslationData!$A:$AA,People!B$1+13,FALSE))</f>
        <v>Average number of non-mandatory training hours per year</v>
      </c>
      <c r="C92" s="8"/>
      <c r="D92" s="125" t="str">
        <f>IF(Content!$D$6=1,VLOOKUP(People!$A92,TranslationData!$A:$AA,People!D$1,FALSE),VLOOKUP(People!$A92,TranslationData!$A:$AA,People!D$1+13,FALSE))</f>
        <v>number</v>
      </c>
      <c r="E92" s="78" t="s">
        <v>73</v>
      </c>
      <c r="F92" s="78">
        <v>13</v>
      </c>
      <c r="G92" s="19">
        <v>43</v>
      </c>
      <c r="H92" s="19">
        <v>49</v>
      </c>
      <c r="I92" s="125">
        <v>37</v>
      </c>
      <c r="K92" s="125"/>
      <c r="L92" s="125"/>
      <c r="M92" s="125"/>
      <c r="N92" s="125"/>
      <c r="O92" s="125"/>
    </row>
    <row r="93" spans="1:15" ht="11.25" x14ac:dyDescent="0.25">
      <c r="A93" s="220" t="s">
        <v>488</v>
      </c>
      <c r="B93" s="24" t="str">
        <f>IF(Content!$D$6=1,VLOOKUP(People!$A93,TranslationData!$A:$AA,People!B$1,FALSE),VLOOKUP(People!$A93,TranslationData!$A:$AA,People!B$1+13,FALSE))</f>
        <v>Total investments in training [11]</v>
      </c>
      <c r="C93" s="8"/>
      <c r="D93" s="125" t="str">
        <f>IF(Content!$D$6=1,VLOOKUP(People!$A93,TranslationData!$A:$AA,People!D$1,FALSE),VLOOKUP(People!$A93,TranslationData!$A:$AA,People!D$1+13,FALSE))</f>
        <v>$ thousand</v>
      </c>
      <c r="E93" s="78">
        <v>221</v>
      </c>
      <c r="F93" s="78">
        <v>139</v>
      </c>
      <c r="G93" s="19">
        <v>176</v>
      </c>
      <c r="H93" s="19">
        <v>198</v>
      </c>
      <c r="I93" s="125">
        <v>202</v>
      </c>
      <c r="K93" s="125"/>
      <c r="L93" s="125"/>
      <c r="M93" s="125"/>
      <c r="N93" s="125"/>
      <c r="O93" s="125"/>
    </row>
    <row r="94" spans="1:15" ht="11.25" x14ac:dyDescent="0.25">
      <c r="A94" s="220" t="s">
        <v>489</v>
      </c>
      <c r="B94" s="24" t="str">
        <f>IF(Content!$D$6=1,VLOOKUP(People!$A94,TranslationData!$A:$AA,People!B$1,FALSE),VLOOKUP(People!$A94,TranslationData!$A:$AA,People!B$1+13,FALSE))</f>
        <v>Annual investments in training per employee</v>
      </c>
      <c r="C94" s="8"/>
      <c r="D94" s="125" t="str">
        <f>IF(Content!$D$6=1,VLOOKUP(People!$A94,TranslationData!$A:$AA,People!D$1,FALSE),VLOOKUP(People!$A94,TranslationData!$A:$AA,People!D$1+13,FALSE))</f>
        <v>$</v>
      </c>
      <c r="E94" s="78">
        <v>75</v>
      </c>
      <c r="F94" s="78">
        <v>54</v>
      </c>
      <c r="G94" s="19">
        <v>63</v>
      </c>
      <c r="H94" s="19">
        <v>62</v>
      </c>
      <c r="I94" s="125">
        <v>63</v>
      </c>
      <c r="K94" s="125"/>
      <c r="L94" s="125"/>
      <c r="M94" s="125"/>
      <c r="N94" s="125"/>
      <c r="O94" s="125"/>
    </row>
    <row r="95" spans="1:15" ht="11.25" x14ac:dyDescent="0.25">
      <c r="A95" s="220" t="s">
        <v>497</v>
      </c>
      <c r="B95" s="23" t="str">
        <f>IF(Content!$D$6=1,VLOOKUP(People!$A95,TranslationData!$A:$AA,People!B$1,FALSE),VLOOKUP(People!$A95,TranslationData!$A:$AA,People!B$1+13,FALSE))</f>
        <v>Female</v>
      </c>
      <c r="C95" s="8"/>
      <c r="D95" s="125" t="str">
        <f>IF(Content!$D$6=1,VLOOKUP(People!$A95,TranslationData!$A:$AA,People!D$1,FALSE),VLOOKUP(People!$A95,TranslationData!$A:$AA,People!D$1+13,FALSE))</f>
        <v>$</v>
      </c>
      <c r="E95" s="78" t="s">
        <v>73</v>
      </c>
      <c r="F95" s="78">
        <v>67</v>
      </c>
      <c r="G95" s="19">
        <v>79</v>
      </c>
      <c r="H95" s="19">
        <v>53</v>
      </c>
      <c r="I95" s="125">
        <v>55</v>
      </c>
      <c r="K95" s="125"/>
      <c r="L95" s="125"/>
      <c r="M95" s="125"/>
      <c r="N95" s="125"/>
      <c r="O95" s="125"/>
    </row>
    <row r="96" spans="1:15" ht="11.25" x14ac:dyDescent="0.25">
      <c r="A96" s="220" t="s">
        <v>498</v>
      </c>
      <c r="B96" s="23" t="str">
        <f>IF(Content!$D$6=1,VLOOKUP(People!$A96,TranslationData!$A:$AA,People!B$1,FALSE),VLOOKUP(People!$A96,TranslationData!$A:$AA,People!B$1+13,FALSE))</f>
        <v>Male</v>
      </c>
      <c r="C96" s="8"/>
      <c r="D96" s="125" t="str">
        <f>IF(Content!$D$6=1,VLOOKUP(People!$A96,TranslationData!$A:$AA,People!D$1,FALSE),VLOOKUP(People!$A96,TranslationData!$A:$AA,People!D$1+13,FALSE))</f>
        <v>$</v>
      </c>
      <c r="E96" s="78" t="s">
        <v>73</v>
      </c>
      <c r="F96" s="78">
        <v>52</v>
      </c>
      <c r="G96" s="19">
        <v>60</v>
      </c>
      <c r="H96" s="19">
        <v>64</v>
      </c>
      <c r="I96" s="125">
        <v>65</v>
      </c>
      <c r="K96" s="125"/>
      <c r="L96" s="125"/>
      <c r="M96" s="125"/>
      <c r="N96" s="125"/>
      <c r="O96" s="125"/>
    </row>
    <row r="97" spans="1:77" ht="11.25" x14ac:dyDescent="0.25">
      <c r="A97" s="220"/>
      <c r="B97" s="24"/>
      <c r="C97" s="8"/>
      <c r="D97" s="30"/>
      <c r="E97" s="30"/>
      <c r="F97" s="30"/>
    </row>
    <row r="98" spans="1:77" ht="24.95" customHeight="1" x14ac:dyDescent="0.2">
      <c r="A98" s="220" t="s">
        <v>499</v>
      </c>
      <c r="B98" s="337" t="str">
        <f>IF(Content!$D$6=1,VLOOKUP(People!$A98,TranslationData!$A:$AA,People!B$1,FALSE),VLOOKUP(People!$A98,TranslationData!$A:$AA,People!B$1+13,FALSE))</f>
        <v>Employee engagement</v>
      </c>
      <c r="C98" s="334"/>
      <c r="D98" s="201"/>
      <c r="E98" s="334"/>
      <c r="F98" s="334"/>
      <c r="G98" s="378" t="s">
        <v>2432</v>
      </c>
      <c r="H98" s="378"/>
      <c r="I98" s="378"/>
    </row>
    <row r="99" spans="1:77" s="125" customFormat="1" ht="11.25" x14ac:dyDescent="0.25">
      <c r="A99" s="220" t="s">
        <v>501</v>
      </c>
      <c r="B99" s="160" t="str">
        <f>IF(Content!$D$6=1,VLOOKUP(People!$A99,TranslationData!$A:$AA,People!B$1,FALSE),VLOOKUP(People!$A99,TranslationData!$A:$AA,People!B$1+13,FALSE))</f>
        <v>Employees enquiries (Group-wide)</v>
      </c>
      <c r="C99" s="141"/>
      <c r="D99" s="125" t="str">
        <f>IF(Content!$D$6=1,VLOOKUP(People!$A99,TranslationData!$A:$AA,People!D$1,FALSE),VLOOKUP(People!$A99,TranslationData!$A:$AA,People!D$1+13,FALSE))</f>
        <v>number</v>
      </c>
      <c r="E99" s="57">
        <v>1149</v>
      </c>
      <c r="F99" s="57">
        <v>1092</v>
      </c>
      <c r="G99" s="125">
        <v>1773</v>
      </c>
      <c r="H99" s="125">
        <v>1629</v>
      </c>
      <c r="I99" s="125">
        <v>2244</v>
      </c>
    </row>
    <row r="100" spans="1:77" ht="11.25" x14ac:dyDescent="0.25">
      <c r="A100" s="220" t="s">
        <v>503</v>
      </c>
      <c r="B100" s="160" t="str">
        <f>IF(Content!$D$6=1,VLOOKUP(People!$A100,TranslationData!$A:$AA,People!B$1,FALSE),VLOOKUP(People!$A100,TranslationData!$A:$AA,People!B$1+13,FALSE))</f>
        <v>Employees enquiries in Kazakhstan, including the following topics:</v>
      </c>
      <c r="C100" s="141"/>
      <c r="D100" s="125" t="str">
        <f>IF(Content!$D$6=1,VLOOKUP(People!$A100,TranslationData!$A:$AA,People!D$1,FALSE),VLOOKUP(People!$A100,TranslationData!$A:$AA,People!D$1+13,FALSE))</f>
        <v>number</v>
      </c>
      <c r="E100" s="57">
        <v>200</v>
      </c>
      <c r="F100" s="57">
        <v>144</v>
      </c>
      <c r="G100" s="125">
        <v>153</v>
      </c>
      <c r="H100" s="125">
        <v>142</v>
      </c>
      <c r="I100" s="125">
        <v>332</v>
      </c>
      <c r="K100" s="125"/>
      <c r="L100" s="125"/>
      <c r="M100" s="125"/>
      <c r="N100" s="125"/>
      <c r="O100" s="125"/>
    </row>
    <row r="101" spans="1:77" ht="11.25" x14ac:dyDescent="0.25">
      <c r="A101" s="220" t="s">
        <v>504</v>
      </c>
      <c r="B101" s="23" t="str">
        <f>IF(Content!$D$6=1,VLOOKUP(People!$A101,TranslationData!$A:$AA,People!B$1,FALSE),VLOOKUP(People!$A101,TranslationData!$A:$AA,People!B$1+13,FALSE))</f>
        <v>Work conditions and equipment</v>
      </c>
      <c r="C101" s="8"/>
      <c r="D101" s="125" t="str">
        <f>IF(Content!$D$6=1,VLOOKUP(People!$A101,TranslationData!$A:$AA,People!D$1,FALSE),VLOOKUP(People!$A101,TranslationData!$A:$AA,People!D$1+13,FALSE))</f>
        <v>number</v>
      </c>
      <c r="E101" s="57">
        <v>40</v>
      </c>
      <c r="F101" s="57">
        <v>27</v>
      </c>
      <c r="G101" s="19">
        <v>46</v>
      </c>
      <c r="H101" s="19">
        <v>25</v>
      </c>
      <c r="I101" s="125">
        <v>88</v>
      </c>
      <c r="K101" s="125"/>
      <c r="L101" s="125"/>
      <c r="M101" s="125"/>
      <c r="N101" s="125"/>
      <c r="O101" s="125"/>
    </row>
    <row r="102" spans="1:77" ht="11.25" x14ac:dyDescent="0.25">
      <c r="A102" s="220" t="s">
        <v>505</v>
      </c>
      <c r="B102" s="23" t="str">
        <f>IF(Content!$D$6=1,VLOOKUP(People!$A102,TranslationData!$A:$AA,People!B$1,FALSE),VLOOKUP(People!$A102,TranslationData!$A:$AA,People!B$1+13,FALSE))</f>
        <v>Remuneration</v>
      </c>
      <c r="C102" s="8"/>
      <c r="D102" s="125" t="str">
        <f>IF(Content!$D$6=1,VLOOKUP(People!$A102,TranslationData!$A:$AA,People!D$1,FALSE),VLOOKUP(People!$A102,TranslationData!$A:$AA,People!D$1+13,FALSE))</f>
        <v>number</v>
      </c>
      <c r="E102" s="57">
        <v>26</v>
      </c>
      <c r="F102" s="57">
        <v>23</v>
      </c>
      <c r="G102" s="19">
        <v>19</v>
      </c>
      <c r="H102" s="19">
        <v>29</v>
      </c>
      <c r="I102" s="125">
        <v>82</v>
      </c>
      <c r="K102" s="125"/>
      <c r="L102" s="125"/>
      <c r="M102" s="125"/>
      <c r="N102" s="125"/>
      <c r="O102" s="125"/>
    </row>
    <row r="103" spans="1:77" ht="11.25" x14ac:dyDescent="0.25">
      <c r="A103" s="220" t="s">
        <v>506</v>
      </c>
      <c r="B103" s="23" t="str">
        <f>IF(Content!$D$6=1,VLOOKUP(People!$A103,TranslationData!$A:$AA,People!B$1,FALSE),VLOOKUP(People!$A103,TranslationData!$A:$AA,People!B$1+13,FALSE))</f>
        <v>Living conditions</v>
      </c>
      <c r="C103" s="8"/>
      <c r="D103" s="125" t="str">
        <f>IF(Content!$D$6=1,VLOOKUP(People!$A103,TranslationData!$A:$AA,People!D$1,FALSE),VLOOKUP(People!$A103,TranslationData!$A:$AA,People!D$1+13,FALSE))</f>
        <v>number</v>
      </c>
      <c r="E103" s="57">
        <v>77</v>
      </c>
      <c r="F103" s="57">
        <v>50</v>
      </c>
      <c r="G103" s="19">
        <v>41</v>
      </c>
      <c r="H103" s="19">
        <v>36</v>
      </c>
      <c r="I103" s="125">
        <v>76</v>
      </c>
      <c r="K103" s="125"/>
      <c r="L103" s="125"/>
      <c r="M103" s="125"/>
      <c r="N103" s="125"/>
      <c r="O103" s="125"/>
    </row>
    <row r="104" spans="1:77" ht="11.25" x14ac:dyDescent="0.25">
      <c r="A104" s="220" t="s">
        <v>507</v>
      </c>
      <c r="B104" s="23" t="str">
        <f>IF(Content!$D$6=1,VLOOKUP(People!$A104,TranslationData!$A:$AA,People!B$1,FALSE),VLOOKUP(People!$A104,TranslationData!$A:$AA,People!B$1+13,FALSE))</f>
        <v>Social benefits</v>
      </c>
      <c r="C104" s="8"/>
      <c r="D104" s="125" t="str">
        <f>IF(Content!$D$6=1,VLOOKUP(People!$A104,TranslationData!$A:$AA,People!D$1,FALSE),VLOOKUP(People!$A104,TranslationData!$A:$AA,People!D$1+13,FALSE))</f>
        <v>number</v>
      </c>
      <c r="E104" s="57">
        <v>5</v>
      </c>
      <c r="F104" s="57">
        <v>10</v>
      </c>
      <c r="G104" s="19">
        <v>15</v>
      </c>
      <c r="H104" s="19">
        <v>18</v>
      </c>
      <c r="I104" s="125">
        <v>56</v>
      </c>
      <c r="K104" s="125"/>
      <c r="L104" s="125"/>
      <c r="M104" s="125"/>
      <c r="N104" s="125"/>
      <c r="O104" s="125"/>
    </row>
    <row r="105" spans="1:77" ht="11.25" x14ac:dyDescent="0.25">
      <c r="A105" s="220" t="s">
        <v>508</v>
      </c>
      <c r="B105" s="23" t="str">
        <f>IF(Content!$D$6=1,VLOOKUP(People!$A105,TranslationData!$A:$AA,People!B$1,FALSE),VLOOKUP(People!$A105,TranslationData!$A:$AA,People!B$1+13,FALSE))</f>
        <v>Company’s business strategy</v>
      </c>
      <c r="C105" s="8"/>
      <c r="D105" s="125" t="str">
        <f>IF(Content!$D$6=1,VLOOKUP(People!$A105,TranslationData!$A:$AA,People!D$1,FALSE),VLOOKUP(People!$A105,TranslationData!$A:$AA,People!D$1+13,FALSE))</f>
        <v>number</v>
      </c>
      <c r="E105" s="57">
        <v>0</v>
      </c>
      <c r="F105" s="57">
        <v>2</v>
      </c>
      <c r="G105" s="19">
        <v>9</v>
      </c>
      <c r="H105" s="19">
        <v>10</v>
      </c>
      <c r="I105" s="125">
        <v>9</v>
      </c>
      <c r="K105" s="125"/>
      <c r="L105" s="125"/>
      <c r="M105" s="125"/>
      <c r="N105" s="125"/>
      <c r="O105" s="125"/>
    </row>
    <row r="106" spans="1:77" ht="11.25" x14ac:dyDescent="0.25">
      <c r="A106" s="220" t="s">
        <v>509</v>
      </c>
      <c r="B106" s="23" t="str">
        <f>IF(Content!$D$6=1,VLOOKUP(People!$A106,TranslationData!$A:$AA,People!B$1,FALSE),VLOOKUP(People!$A106,TranslationData!$A:$AA,People!B$1+13,FALSE))</f>
        <v>Health and safety</v>
      </c>
      <c r="C106" s="8"/>
      <c r="D106" s="125" t="str">
        <f>IF(Content!$D$6=1,VLOOKUP(People!$A106,TranslationData!$A:$AA,People!D$1,FALSE),VLOOKUP(People!$A106,TranslationData!$A:$AA,People!D$1+13,FALSE))</f>
        <v>number</v>
      </c>
      <c r="E106" s="57">
        <v>15</v>
      </c>
      <c r="F106" s="57">
        <v>19</v>
      </c>
      <c r="G106" s="19">
        <v>1</v>
      </c>
      <c r="H106" s="19">
        <v>0</v>
      </c>
      <c r="I106" s="125">
        <v>8</v>
      </c>
      <c r="K106" s="125"/>
      <c r="L106" s="125"/>
      <c r="M106" s="125"/>
      <c r="N106" s="125"/>
      <c r="O106" s="125"/>
    </row>
    <row r="107" spans="1:77" ht="11.25" x14ac:dyDescent="0.25">
      <c r="A107" s="220" t="s">
        <v>510</v>
      </c>
      <c r="B107" s="23" t="str">
        <f>IF(Content!$D$6=1,VLOOKUP(People!$A107,TranslationData!$A:$AA,People!B$1,FALSE),VLOOKUP(People!$A107,TranslationData!$A:$AA,People!B$1+13,FALSE))</f>
        <v xml:space="preserve">Training and development </v>
      </c>
      <c r="C107" s="8"/>
      <c r="D107" s="125" t="str">
        <f>IF(Content!$D$6=1,VLOOKUP(People!$A107,TranslationData!$A:$AA,People!D$1,FALSE),VLOOKUP(People!$A107,TranslationData!$A:$AA,People!D$1+13,FALSE))</f>
        <v>number</v>
      </c>
      <c r="E107" s="57">
        <v>17</v>
      </c>
      <c r="F107" s="57">
        <v>4</v>
      </c>
      <c r="G107" s="19">
        <v>1</v>
      </c>
      <c r="H107" s="19">
        <v>2</v>
      </c>
      <c r="I107" s="125">
        <v>3</v>
      </c>
      <c r="K107" s="125"/>
      <c r="L107" s="125"/>
      <c r="M107" s="125"/>
      <c r="N107" s="125"/>
      <c r="O107" s="125"/>
    </row>
    <row r="108" spans="1:77" ht="11.25" x14ac:dyDescent="0.25">
      <c r="A108" s="220" t="s">
        <v>511</v>
      </c>
      <c r="B108" s="23" t="str">
        <f>IF(Content!$D$6=1,VLOOKUP(People!$A108,TranslationData!$A:$AA,People!B$1,FALSE),VLOOKUP(People!$A108,TranslationData!$A:$AA,People!B$1+13,FALSE))</f>
        <v>Corporate events, professional contents and sport</v>
      </c>
      <c r="C108" s="8"/>
      <c r="D108" s="125" t="str">
        <f>IF(Content!$D$6=1,VLOOKUP(People!$A108,TranslationData!$A:$AA,People!D$1,FALSE),VLOOKUP(People!$A108,TranslationData!$A:$AA,People!D$1+13,FALSE))</f>
        <v>number</v>
      </c>
      <c r="E108" s="57">
        <v>0</v>
      </c>
      <c r="F108" s="57">
        <v>4</v>
      </c>
      <c r="G108" s="19">
        <v>2</v>
      </c>
      <c r="H108" s="19">
        <v>7</v>
      </c>
      <c r="I108" s="125">
        <v>3</v>
      </c>
    </row>
    <row r="109" spans="1:77" ht="11.25" x14ac:dyDescent="0.25">
      <c r="A109" s="220" t="s">
        <v>512</v>
      </c>
      <c r="B109" s="23" t="str">
        <f>IF(Content!$D$6=1,VLOOKUP(People!$A109,TranslationData!$A:$AA,People!B$1,FALSE),VLOOKUP(People!$A109,TranslationData!$A:$AA,People!B$1+13,FALSE))</f>
        <v>Other</v>
      </c>
      <c r="C109" s="8"/>
      <c r="D109" s="125" t="str">
        <f>IF(Content!$D$6=1,VLOOKUP(People!$A109,TranslationData!$A:$AA,People!D$1,FALSE),VLOOKUP(People!$A109,TranslationData!$A:$AA,People!D$1+13,FALSE))</f>
        <v>number</v>
      </c>
      <c r="E109" s="57">
        <v>20</v>
      </c>
      <c r="F109" s="57">
        <v>5</v>
      </c>
      <c r="G109" s="125">
        <v>19</v>
      </c>
      <c r="H109" s="125">
        <v>15</v>
      </c>
      <c r="I109" s="125">
        <v>7</v>
      </c>
    </row>
    <row r="110" spans="1:77" ht="11.25" x14ac:dyDescent="0.25">
      <c r="A110" s="220" t="s">
        <v>513</v>
      </c>
      <c r="B110" s="24" t="str">
        <f>IF(Content!$D$6=1,VLOOKUP(People!$A110,TranslationData!$A:$AA,People!B$1,FALSE),VLOOKUP(People!$A110,TranslationData!$A:$AA,People!B$1+13,FALSE))</f>
        <v>Response rate</v>
      </c>
      <c r="C110" s="8"/>
      <c r="D110" s="125" t="str">
        <f>IF(Content!$D$6=1,VLOOKUP(People!$A110,TranslationData!$A:$AA,People!D$1,FALSE),VLOOKUP(People!$A110,TranslationData!$A:$AA,People!D$1+13,FALSE))</f>
        <v>%</v>
      </c>
      <c r="E110" s="77">
        <v>100</v>
      </c>
      <c r="F110" s="77">
        <v>100</v>
      </c>
      <c r="G110" s="77">
        <v>100</v>
      </c>
      <c r="H110" s="77">
        <v>100</v>
      </c>
      <c r="I110" s="77">
        <v>100</v>
      </c>
    </row>
    <row r="111" spans="1:77" customFormat="1" ht="11.25" customHeight="1" x14ac:dyDescent="0.25">
      <c r="A111" s="220"/>
      <c r="B111" s="28"/>
      <c r="C111" s="29"/>
      <c r="D111" s="34"/>
      <c r="E111" s="29"/>
      <c r="F111" s="29"/>
      <c r="G111" s="29"/>
      <c r="H111" s="29"/>
      <c r="I111" s="147"/>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8"/>
      <c r="BG111" s="33"/>
      <c r="BH111" s="33"/>
      <c r="BI111" s="33"/>
      <c r="BJ111" s="33"/>
      <c r="BK111" s="33"/>
      <c r="BL111" s="33"/>
      <c r="BM111" s="33"/>
      <c r="BN111" s="33"/>
      <c r="BO111" s="33"/>
      <c r="BP111" s="33"/>
      <c r="BQ111" s="33"/>
      <c r="BR111" s="33"/>
      <c r="BS111" s="33"/>
      <c r="BT111" s="33"/>
      <c r="BU111" s="33"/>
      <c r="BV111" s="33"/>
      <c r="BW111" s="33"/>
      <c r="BX111" s="33"/>
      <c r="BY111" s="33"/>
    </row>
    <row r="112" spans="1:77" customFormat="1" ht="11.25" customHeight="1" x14ac:dyDescent="0.25">
      <c r="A112" s="220"/>
      <c r="B112" s="81"/>
      <c r="C112" s="82"/>
      <c r="D112" s="227"/>
      <c r="E112" s="82"/>
      <c r="F112" s="82"/>
      <c r="G112" s="82"/>
      <c r="H112" s="19"/>
      <c r="I112" s="125"/>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8"/>
      <c r="BG112" s="33"/>
      <c r="BH112" s="33"/>
      <c r="BI112" s="33"/>
      <c r="BJ112" s="33"/>
      <c r="BK112" s="33"/>
      <c r="BL112" s="33"/>
      <c r="BM112" s="33"/>
      <c r="BN112" s="33"/>
      <c r="BO112" s="33"/>
      <c r="BP112" s="33"/>
      <c r="BQ112" s="33"/>
      <c r="BR112" s="33"/>
      <c r="BS112" s="33"/>
      <c r="BT112" s="33"/>
      <c r="BU112" s="33"/>
      <c r="BV112" s="33"/>
      <c r="BW112" s="33"/>
      <c r="BX112" s="33"/>
      <c r="BY112" s="33"/>
    </row>
    <row r="113" spans="1:8" ht="11.25" x14ac:dyDescent="0.25">
      <c r="A113" s="236" t="s">
        <v>992</v>
      </c>
      <c r="B113" s="160" t="str">
        <f>IF(Content!$D$6=1,VLOOKUP(People!$A113,TranslationData!$A:$AA,People!B$1,FALSE),VLOOKUP(People!$A113,TranslationData!$A:$AA,People!B$1+13,FALSE))</f>
        <v>Notes:</v>
      </c>
      <c r="C113" s="141"/>
      <c r="D113" s="30"/>
      <c r="E113" s="32"/>
      <c r="F113" s="32"/>
      <c r="G113" s="125"/>
    </row>
    <row r="114" spans="1:8" ht="11.25" customHeight="1" x14ac:dyDescent="0.25">
      <c r="A114" s="236" t="s">
        <v>995</v>
      </c>
      <c r="B114" s="380" t="str">
        <f>IF(Content!$D$6=1,VLOOKUP(People!$A114,TranslationData!$A:$AA,People!B$1,FALSE),VLOOKUP(People!$A114,TranslationData!$A:$AA,People!B$1+13,FALSE))</f>
        <v>[1] This metric includes core employees and external part-time employees (i.e. those people who simultaneously employed at several enterprises).</v>
      </c>
      <c r="C114" s="380"/>
      <c r="D114" s="380"/>
      <c r="E114" s="380"/>
      <c r="F114" s="380"/>
      <c r="G114" s="380"/>
    </row>
    <row r="115" spans="1:8" ht="11.25" customHeight="1" x14ac:dyDescent="0.25">
      <c r="A115" s="236" t="s">
        <v>996</v>
      </c>
      <c r="B115" s="380" t="str">
        <f>IF(Content!$D$6=1,VLOOKUP(People!$A115,TranslationData!$A:$AA,People!B$1,FALSE),VLOOKUP(People!$A115,TranslationData!$A:$AA,People!B$1+13,FALSE))</f>
        <v>[2] Due to changes in the internal reporting methodology turnover for other reasons is not disclosed in the Datapack</v>
      </c>
      <c r="C115" s="380"/>
      <c r="D115" s="380"/>
      <c r="E115" s="380"/>
      <c r="F115" s="380"/>
      <c r="G115" s="380"/>
    </row>
    <row r="116" spans="1:8" ht="11.25" customHeight="1" x14ac:dyDescent="0.25">
      <c r="A116" s="236" t="s">
        <v>997</v>
      </c>
      <c r="B116" s="380" t="str">
        <f>IF(Content!$D$6=1,VLOOKUP(People!$A116,TranslationData!$A:$AA,People!B$1,FALSE),VLOOKUP(People!$A116,TranslationData!$A:$AA,People!B$1+13,FALSE))</f>
        <v>[3] Includes only employees that left the Company voluntarily due to dissatisfaction with their job.</v>
      </c>
      <c r="C116" s="380"/>
      <c r="D116" s="380"/>
      <c r="E116" s="380"/>
      <c r="F116" s="380"/>
      <c r="G116" s="380"/>
    </row>
    <row r="117" spans="1:8" ht="11.25" customHeight="1" x14ac:dyDescent="0.25">
      <c r="A117" s="236" t="s">
        <v>998</v>
      </c>
      <c r="B117" s="159" t="str">
        <f>IF(Content!$D$6=1,VLOOKUP(People!$A117,TranslationData!$A:$AA,People!B$1,FALSE),VLOOKUP(People!$A117,TranslationData!$A:$AA,People!B$1+13,FALSE))</f>
        <v>[4] Includes employees that were dismissed.</v>
      </c>
      <c r="C117" s="159"/>
      <c r="D117" s="229"/>
      <c r="E117" s="159"/>
      <c r="F117" s="159"/>
      <c r="G117" s="159"/>
    </row>
    <row r="118" spans="1:8" ht="24.75" customHeight="1" x14ac:dyDescent="0.25">
      <c r="A118" s="236" t="s">
        <v>999</v>
      </c>
      <c r="B118" s="379" t="str">
        <f>IF(Content!$D$6=1,VLOOKUP(People!$A118,TranslationData!$A:$AA,People!B$1,FALSE),VLOOKUP(People!$A118,TranslationData!$A:$AA,People!B$1+13,FALSE))</f>
        <v>[5] Managers – employees who hold positions as heads of business units: directors, chiefs of divisions, managers, experts or supervisors, etc.; chief specialists, for example, chief accountant, chief dispatcher, chief engineer, chief mechanic, chief metallurgist, chief geologist; and deputies to these positions.</v>
      </c>
      <c r="C118" s="379"/>
      <c r="D118" s="379"/>
      <c r="E118" s="379"/>
      <c r="F118" s="379"/>
      <c r="G118" s="379"/>
    </row>
    <row r="119" spans="1:8" ht="24.75" customHeight="1" x14ac:dyDescent="0.25">
      <c r="A119" s="236" t="s">
        <v>1000</v>
      </c>
      <c r="B119" s="379" t="str">
        <f>IF(Content!$D$6=1,VLOOKUP(People!$A119,TranslationData!$A:$AA,People!B$1,FALSE),VLOOKUP(People!$A119,TranslationData!$A:$AA,People!B$1+13,FALSE))</f>
        <v>[6] Qualified personnel – employees engaged in engineering and technical works or finance, such as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v>
      </c>
      <c r="C119" s="379"/>
      <c r="D119" s="379"/>
      <c r="E119" s="379"/>
      <c r="F119" s="379"/>
      <c r="G119" s="379"/>
    </row>
    <row r="120" spans="1:8" ht="11.25" customHeight="1" x14ac:dyDescent="0.25">
      <c r="A120" s="236" t="s">
        <v>1001</v>
      </c>
      <c r="B120" s="379" t="str">
        <f>IF(Content!$D$6=1,VLOOKUP(People!$A120,TranslationData!$A:$AA,People!B$1,FALSE),VLOOKUP(People!$A120,TranslationData!$A:$AA,People!B$1+13,FALSE))</f>
        <v>[7] Workers include personnel who are directly engaged in the process of value creation, as well as those engaged in repair, moving goods, transporting passengers, providing material services, and so on.</v>
      </c>
      <c r="C120" s="379"/>
      <c r="D120" s="379"/>
      <c r="E120" s="379"/>
      <c r="F120" s="379"/>
      <c r="G120" s="379"/>
    </row>
    <row r="121" spans="1:8" ht="24" customHeight="1" x14ac:dyDescent="0.25">
      <c r="A121" s="236" t="s">
        <v>1002</v>
      </c>
      <c r="B121" s="379" t="str">
        <f>IF(Content!$D$6=1,VLOOKUP(People!$A121,TranslationData!$A:$AA,People!B$1,FALSE),VLOOKUP(People!$A121,TranslationData!$A:$AA,People!B$1+13,FALSE))</f>
        <v>[8] Calculated as average remuneration for men to average remuneration for women divided by average remuneration for women. Only the operational assets and management company in Astana are taken into account; small exploration and non-core assets are not included in the calculation due to the small number of personnel and irrelevant data on average wages.</v>
      </c>
      <c r="C121" s="379"/>
      <c r="D121" s="379"/>
      <c r="E121" s="379"/>
      <c r="F121" s="379"/>
      <c r="G121" s="379"/>
    </row>
    <row r="122" spans="1:8" ht="11.25" x14ac:dyDescent="0.25">
      <c r="A122" s="236" t="s">
        <v>1003</v>
      </c>
      <c r="B122" s="379" t="str">
        <f>IF(Content!$D$6=1,VLOOKUP(People!$A122,TranslationData!$A:$AA,People!B$1,FALSE),VLOOKUP(People!$A122,TranslationData!$A:$AA,People!B$1+13,FALSE))</f>
        <v>[9] Based on headcount at 31 December 2023.</v>
      </c>
      <c r="C122" s="379"/>
      <c r="D122" s="379"/>
      <c r="E122" s="379"/>
      <c r="F122" s="379"/>
      <c r="G122" s="379"/>
    </row>
    <row r="123" spans="1:8" ht="21.75" customHeight="1" x14ac:dyDescent="0.25">
      <c r="A123" s="236" t="s">
        <v>1004</v>
      </c>
      <c r="B123" s="379" t="str">
        <f>IF(Content!$D$6=1,VLOOKUP(People!$A123,TranslationData!$A:$AA,People!B$1,FALSE),VLOOKUP(People!$A123,TranslationData!$A:$AA,People!B$1+13,FALSE))</f>
        <v>[10] The new methodology has been applied since 2021 to ensure better alignment with the GRI-404. Data for 2020 has been restated accordingly for comparative purposes. Data for 2019 and before calculated using the old methodology is considered to be unrepresentative.</v>
      </c>
      <c r="C123" s="379"/>
      <c r="D123" s="379"/>
      <c r="E123" s="379"/>
      <c r="F123" s="379"/>
      <c r="G123" s="379"/>
    </row>
    <row r="124" spans="1:8" ht="11.25" x14ac:dyDescent="0.25">
      <c r="A124" s="236" t="s">
        <v>1005</v>
      </c>
      <c r="B124" s="160" t="str">
        <f>IF(Content!$D$6=1,VLOOKUP(People!$A124,TranslationData!$A:$AA,People!B$1,FALSE),VLOOKUP(People!$A124,TranslationData!$A:$AA,People!B$1+13,FALSE))</f>
        <v>[11] Travel costs excluded from 2020.</v>
      </c>
      <c r="C124" s="141"/>
      <c r="D124" s="30"/>
      <c r="E124" s="32"/>
      <c r="F124" s="32"/>
      <c r="G124" s="125"/>
    </row>
    <row r="125" spans="1:8" ht="11.25" x14ac:dyDescent="0.25">
      <c r="A125" s="236" t="s">
        <v>1006</v>
      </c>
      <c r="B125" s="160" t="str">
        <f>IF(Content!$D$6=1,VLOOKUP(People!$A125,TranslationData!$A:$AA,People!B$1,FALSE),VLOOKUP(People!$A125,TranslationData!$A:$AA,People!B$1+13,FALSE))</f>
        <v>[12] Mandatory training mostly refers to safety training.</v>
      </c>
      <c r="C125" s="141"/>
      <c r="D125" s="30"/>
      <c r="E125" s="32"/>
      <c r="F125" s="32"/>
      <c r="G125" s="125"/>
    </row>
    <row r="126" spans="1:8" ht="11.25" x14ac:dyDescent="0.25">
      <c r="A126" s="220"/>
      <c r="B126" s="24"/>
      <c r="C126" s="8"/>
      <c r="D126" s="30"/>
      <c r="E126" s="32"/>
      <c r="F126" s="32"/>
    </row>
    <row r="127" spans="1:8" ht="11.25" x14ac:dyDescent="0.25">
      <c r="A127" s="220"/>
      <c r="B127" s="24"/>
      <c r="C127" s="8"/>
      <c r="D127" s="30"/>
      <c r="E127" s="32"/>
      <c r="F127" s="32"/>
    </row>
    <row r="128" spans="1:8" ht="11.25" x14ac:dyDescent="0.25">
      <c r="A128" s="220"/>
      <c r="B128" s="160"/>
      <c r="C128" s="160"/>
      <c r="D128" s="160"/>
      <c r="E128" s="160"/>
      <c r="F128" s="160"/>
      <c r="G128" s="160"/>
      <c r="H128" s="160"/>
    </row>
    <row r="129" spans="1:8" ht="11.25" x14ac:dyDescent="0.25">
      <c r="A129" s="220"/>
      <c r="B129" s="160"/>
      <c r="C129" s="160"/>
      <c r="D129" s="160"/>
      <c r="E129" s="160"/>
      <c r="F129" s="160"/>
      <c r="G129" s="160"/>
      <c r="H129" s="160"/>
    </row>
    <row r="130" spans="1:8" ht="11.25" x14ac:dyDescent="0.25">
      <c r="A130" s="220"/>
      <c r="B130" s="160"/>
      <c r="C130" s="160"/>
      <c r="D130" s="160"/>
      <c r="E130" s="160"/>
      <c r="F130" s="160"/>
      <c r="G130" s="160"/>
      <c r="H130" s="160"/>
    </row>
    <row r="131" spans="1:8" ht="11.25" x14ac:dyDescent="0.25">
      <c r="A131" s="220"/>
      <c r="B131" s="160"/>
      <c r="C131" s="160"/>
      <c r="D131" s="160"/>
      <c r="E131" s="160"/>
      <c r="F131" s="160"/>
      <c r="G131" s="160"/>
      <c r="H131" s="160"/>
    </row>
    <row r="132" spans="1:8" ht="11.25" x14ac:dyDescent="0.25">
      <c r="A132" s="220"/>
      <c r="B132" s="160"/>
      <c r="C132" s="160"/>
      <c r="D132" s="160"/>
      <c r="E132" s="160"/>
      <c r="F132" s="160"/>
      <c r="G132" s="160"/>
      <c r="H132" s="160"/>
    </row>
    <row r="133" spans="1:8" ht="11.25" x14ac:dyDescent="0.25">
      <c r="A133" s="220"/>
      <c r="B133" s="160"/>
      <c r="C133" s="160"/>
      <c r="D133" s="160"/>
      <c r="E133" s="160"/>
      <c r="F133" s="160"/>
      <c r="G133" s="160"/>
      <c r="H133" s="160"/>
    </row>
    <row r="134" spans="1:8" ht="11.25" x14ac:dyDescent="0.25">
      <c r="A134" s="220"/>
      <c r="B134" s="160"/>
      <c r="C134" s="160"/>
      <c r="D134" s="160"/>
      <c r="E134" s="160"/>
      <c r="F134" s="160"/>
      <c r="G134" s="160"/>
      <c r="H134" s="160"/>
    </row>
    <row r="135" spans="1:8" ht="11.25" x14ac:dyDescent="0.25">
      <c r="A135" s="220"/>
      <c r="B135" s="160"/>
      <c r="C135" s="160"/>
      <c r="D135" s="160"/>
      <c r="E135" s="160"/>
      <c r="F135" s="160"/>
      <c r="G135" s="160"/>
      <c r="H135" s="160"/>
    </row>
    <row r="136" spans="1:8" ht="11.25" x14ac:dyDescent="0.25">
      <c r="A136" s="220"/>
      <c r="B136" s="160"/>
      <c r="C136" s="160"/>
      <c r="D136" s="160"/>
      <c r="E136" s="160"/>
      <c r="F136" s="160"/>
      <c r="G136" s="160"/>
      <c r="H136" s="160"/>
    </row>
    <row r="137" spans="1:8" ht="11.25" x14ac:dyDescent="0.25">
      <c r="A137" s="220"/>
      <c r="B137" s="160"/>
      <c r="C137" s="160"/>
      <c r="D137" s="160"/>
      <c r="E137" s="160"/>
      <c r="F137" s="160"/>
      <c r="G137" s="160"/>
      <c r="H137" s="160"/>
    </row>
    <row r="138" spans="1:8" ht="11.25" x14ac:dyDescent="0.25">
      <c r="A138" s="220"/>
      <c r="B138" s="160"/>
      <c r="C138" s="160"/>
      <c r="D138" s="160"/>
      <c r="E138" s="160"/>
      <c r="F138" s="160"/>
      <c r="G138" s="160"/>
      <c r="H138" s="160"/>
    </row>
    <row r="139" spans="1:8" ht="11.25" x14ac:dyDescent="0.25">
      <c r="A139" s="220"/>
      <c r="B139" s="160"/>
      <c r="C139" s="160"/>
      <c r="D139" s="160"/>
      <c r="E139" s="160"/>
      <c r="F139" s="160"/>
      <c r="G139" s="160"/>
      <c r="H139" s="160"/>
    </row>
    <row r="140" spans="1:8" ht="11.25" x14ac:dyDescent="0.25">
      <c r="A140" s="220"/>
      <c r="B140" s="160"/>
      <c r="C140" s="160"/>
      <c r="D140" s="160"/>
      <c r="E140" s="160"/>
      <c r="F140" s="160"/>
      <c r="G140" s="160"/>
      <c r="H140" s="160"/>
    </row>
    <row r="141" spans="1:8" ht="11.25" x14ac:dyDescent="0.25">
      <c r="A141" s="220"/>
      <c r="B141" s="160"/>
      <c r="C141" s="160"/>
      <c r="D141" s="160"/>
      <c r="E141" s="160"/>
      <c r="F141" s="160"/>
      <c r="G141" s="160"/>
      <c r="H141" s="160"/>
    </row>
    <row r="142" spans="1:8" ht="11.25" x14ac:dyDescent="0.25">
      <c r="A142" s="220"/>
      <c r="B142" s="160"/>
      <c r="C142" s="160"/>
      <c r="D142" s="160"/>
      <c r="E142" s="160"/>
      <c r="F142" s="160"/>
      <c r="G142" s="160"/>
      <c r="H142" s="160"/>
    </row>
    <row r="143" spans="1:8" ht="11.25" x14ac:dyDescent="0.25">
      <c r="A143" s="220"/>
      <c r="B143" s="160"/>
      <c r="C143" s="160"/>
      <c r="D143" s="160"/>
      <c r="E143" s="160"/>
      <c r="F143" s="160"/>
      <c r="G143" s="160"/>
      <c r="H143" s="160"/>
    </row>
    <row r="144" spans="1:8" ht="11.25" x14ac:dyDescent="0.25">
      <c r="A144" s="220"/>
      <c r="B144" s="160"/>
      <c r="C144" s="160"/>
      <c r="D144" s="160"/>
      <c r="E144" s="160"/>
      <c r="F144" s="160"/>
      <c r="G144" s="160"/>
      <c r="H144" s="160"/>
    </row>
    <row r="145" spans="1:6" ht="11.25" x14ac:dyDescent="0.25">
      <c r="A145" s="220"/>
      <c r="B145" s="24"/>
      <c r="C145" s="8"/>
      <c r="D145" s="30"/>
      <c r="E145" s="32"/>
      <c r="F145" s="32"/>
    </row>
    <row r="146" spans="1:6" ht="11.25" x14ac:dyDescent="0.25">
      <c r="A146" s="220"/>
      <c r="B146" s="24"/>
      <c r="C146" s="8"/>
      <c r="D146" s="30"/>
      <c r="E146" s="32"/>
      <c r="F146" s="32"/>
    </row>
    <row r="147" spans="1:6" ht="11.25" x14ac:dyDescent="0.25">
      <c r="A147" s="220"/>
      <c r="B147" s="24"/>
      <c r="C147" s="8"/>
      <c r="D147" s="30"/>
      <c r="E147" s="32"/>
      <c r="F147" s="32"/>
    </row>
    <row r="148" spans="1:6" ht="11.25" x14ac:dyDescent="0.25">
      <c r="A148" s="220"/>
      <c r="B148" s="24"/>
      <c r="C148" s="8"/>
      <c r="D148" s="30"/>
      <c r="E148" s="32"/>
      <c r="F148" s="32"/>
    </row>
    <row r="149" spans="1:6" ht="11.25" x14ac:dyDescent="0.25">
      <c r="A149" s="220"/>
      <c r="B149" s="24"/>
      <c r="C149" s="8"/>
      <c r="D149" s="30"/>
      <c r="E149" s="32"/>
      <c r="F149" s="32"/>
    </row>
    <row r="150" spans="1:6" ht="11.25" x14ac:dyDescent="0.25">
      <c r="A150" s="220"/>
      <c r="B150" s="24"/>
      <c r="C150" s="8"/>
      <c r="D150" s="30"/>
      <c r="E150" s="32"/>
      <c r="F150" s="32"/>
    </row>
    <row r="151" spans="1:6" ht="11.25" x14ac:dyDescent="0.25">
      <c r="A151" s="220"/>
      <c r="B151" s="24"/>
      <c r="C151" s="8"/>
      <c r="D151" s="30"/>
      <c r="E151" s="32"/>
      <c r="F151" s="32"/>
    </row>
    <row r="152" spans="1:6" ht="11.25" x14ac:dyDescent="0.25">
      <c r="A152" s="220"/>
      <c r="B152" s="24"/>
      <c r="C152" s="8"/>
      <c r="D152" s="30"/>
      <c r="E152" s="32"/>
      <c r="F152" s="32"/>
    </row>
    <row r="153" spans="1:6" ht="11.25" x14ac:dyDescent="0.25">
      <c r="A153" s="220"/>
      <c r="B153" s="24"/>
      <c r="C153" s="8"/>
      <c r="D153" s="30"/>
      <c r="E153" s="32"/>
      <c r="F153" s="32"/>
    </row>
    <row r="154" spans="1:6" ht="11.25" x14ac:dyDescent="0.25">
      <c r="A154" s="220"/>
      <c r="B154" s="24"/>
      <c r="C154" s="8"/>
      <c r="D154" s="30"/>
      <c r="E154" s="32"/>
      <c r="F154" s="32"/>
    </row>
    <row r="155" spans="1:6" ht="11.25" x14ac:dyDescent="0.25">
      <c r="A155" s="220"/>
      <c r="B155" s="24"/>
      <c r="C155" s="8"/>
      <c r="D155" s="30"/>
      <c r="E155" s="32"/>
      <c r="F155" s="32"/>
    </row>
    <row r="156" spans="1:6" ht="11.25" x14ac:dyDescent="0.25">
      <c r="A156" s="220"/>
      <c r="B156" s="24"/>
      <c r="C156" s="8"/>
      <c r="D156" s="30"/>
      <c r="E156" s="32"/>
      <c r="F156" s="32"/>
    </row>
    <row r="157" spans="1:6" ht="11.25" x14ac:dyDescent="0.25">
      <c r="A157" s="220"/>
      <c r="B157" s="24"/>
      <c r="C157" s="8"/>
      <c r="D157" s="30"/>
      <c r="E157" s="32"/>
      <c r="F157" s="32"/>
    </row>
    <row r="158" spans="1:6" ht="11.25" x14ac:dyDescent="0.25">
      <c r="A158" s="220"/>
      <c r="B158" s="24"/>
      <c r="C158" s="8"/>
      <c r="D158" s="30"/>
      <c r="E158" s="32"/>
      <c r="F158" s="32"/>
    </row>
    <row r="159" spans="1:6" ht="11.25" x14ac:dyDescent="0.25">
      <c r="A159" s="220"/>
      <c r="B159" s="24"/>
      <c r="C159" s="8"/>
      <c r="D159" s="30"/>
      <c r="E159" s="32"/>
      <c r="F159" s="32"/>
    </row>
    <row r="160" spans="1:6" ht="11.25" x14ac:dyDescent="0.25">
      <c r="A160" s="220"/>
      <c r="B160" s="24"/>
      <c r="C160" s="8"/>
      <c r="D160" s="30"/>
      <c r="E160" s="32"/>
      <c r="F160" s="32"/>
    </row>
    <row r="161" spans="1:6" ht="11.25" x14ac:dyDescent="0.25">
      <c r="A161" s="220"/>
      <c r="B161" s="24"/>
      <c r="C161" s="8"/>
      <c r="D161" s="30"/>
      <c r="E161" s="32"/>
      <c r="F161" s="32"/>
    </row>
    <row r="162" spans="1:6" ht="11.25" x14ac:dyDescent="0.25">
      <c r="A162" s="220"/>
      <c r="B162" s="24"/>
      <c r="C162" s="8"/>
      <c r="D162" s="30"/>
      <c r="E162" s="32"/>
      <c r="F162" s="32"/>
    </row>
    <row r="163" spans="1:6" ht="11.25" x14ac:dyDescent="0.25">
      <c r="A163" s="220"/>
      <c r="B163" s="24"/>
      <c r="C163" s="8"/>
      <c r="D163" s="30"/>
      <c r="E163" s="32"/>
      <c r="F163" s="32"/>
    </row>
    <row r="164" spans="1:6" ht="11.25" x14ac:dyDescent="0.25">
      <c r="A164" s="220"/>
      <c r="B164" s="24"/>
      <c r="C164" s="8"/>
      <c r="D164" s="30"/>
      <c r="E164" s="32"/>
      <c r="F164" s="32"/>
    </row>
    <row r="165" spans="1:6" ht="11.25" x14ac:dyDescent="0.25">
      <c r="A165" s="220"/>
      <c r="B165" s="24"/>
      <c r="C165" s="8"/>
      <c r="D165" s="30"/>
      <c r="E165" s="32"/>
      <c r="F165" s="32"/>
    </row>
    <row r="166" spans="1:6" ht="11.25" x14ac:dyDescent="0.25">
      <c r="A166" s="220"/>
      <c r="B166" s="24"/>
      <c r="C166" s="8"/>
      <c r="D166" s="30"/>
      <c r="E166" s="32"/>
      <c r="F166" s="32"/>
    </row>
    <row r="167" spans="1:6" ht="11.25" x14ac:dyDescent="0.25">
      <c r="A167" s="220"/>
      <c r="B167" s="24"/>
      <c r="C167" s="8"/>
      <c r="D167" s="30"/>
      <c r="E167" s="32"/>
      <c r="F167" s="32"/>
    </row>
    <row r="168" spans="1:6" ht="11.25" x14ac:dyDescent="0.25">
      <c r="A168" s="220"/>
      <c r="B168" s="24"/>
      <c r="C168" s="8"/>
      <c r="D168" s="30"/>
      <c r="E168" s="32"/>
      <c r="F168" s="32"/>
    </row>
    <row r="169" spans="1:6" ht="11.25" x14ac:dyDescent="0.25">
      <c r="A169" s="220"/>
      <c r="B169" s="24"/>
      <c r="C169" s="8"/>
      <c r="D169" s="30"/>
      <c r="E169" s="32"/>
      <c r="F169" s="32"/>
    </row>
    <row r="170" spans="1:6" ht="11.25" x14ac:dyDescent="0.25">
      <c r="A170" s="220"/>
      <c r="B170" s="24"/>
      <c r="C170" s="8"/>
      <c r="D170" s="30"/>
      <c r="E170" s="32"/>
      <c r="F170" s="32"/>
    </row>
    <row r="171" spans="1:6" ht="11.25" x14ac:dyDescent="0.25">
      <c r="A171" s="220"/>
      <c r="B171" s="24"/>
      <c r="C171" s="8"/>
      <c r="D171" s="30"/>
      <c r="E171" s="32"/>
      <c r="F171" s="32"/>
    </row>
    <row r="172" spans="1:6" ht="11.25" x14ac:dyDescent="0.25">
      <c r="A172" s="220"/>
      <c r="B172" s="24"/>
      <c r="C172" s="8"/>
      <c r="D172" s="30"/>
      <c r="E172" s="32"/>
      <c r="F172" s="32"/>
    </row>
    <row r="173" spans="1:6" ht="11.25" x14ac:dyDescent="0.25">
      <c r="A173" s="220"/>
      <c r="B173" s="24"/>
      <c r="C173" s="8"/>
      <c r="D173" s="30"/>
      <c r="E173" s="32"/>
      <c r="F173" s="32"/>
    </row>
    <row r="174" spans="1:6" ht="11.25" x14ac:dyDescent="0.25">
      <c r="A174" s="220"/>
      <c r="B174" s="24"/>
      <c r="C174" s="8"/>
      <c r="D174" s="30"/>
      <c r="E174" s="32"/>
      <c r="F174" s="32"/>
    </row>
    <row r="175" spans="1:6" ht="11.25" x14ac:dyDescent="0.25">
      <c r="A175" s="220"/>
      <c r="B175" s="24"/>
      <c r="C175" s="8"/>
      <c r="D175" s="30"/>
      <c r="E175" s="32"/>
      <c r="F175" s="32"/>
    </row>
    <row r="176" spans="1:6" ht="11.25" x14ac:dyDescent="0.25">
      <c r="A176" s="220"/>
      <c r="B176" s="24"/>
      <c r="C176" s="8"/>
      <c r="D176" s="30"/>
      <c r="E176" s="32"/>
      <c r="F176" s="32"/>
    </row>
    <row r="177" spans="1:6" ht="11.25" x14ac:dyDescent="0.25">
      <c r="A177" s="220"/>
      <c r="B177" s="24"/>
      <c r="C177" s="8"/>
      <c r="D177" s="30"/>
      <c r="E177" s="32"/>
      <c r="F177" s="32"/>
    </row>
    <row r="178" spans="1:6" ht="11.25" x14ac:dyDescent="0.25">
      <c r="A178" s="220"/>
      <c r="B178" s="24"/>
      <c r="C178" s="8"/>
      <c r="D178" s="30"/>
      <c r="E178" s="32"/>
      <c r="F178" s="32"/>
    </row>
    <row r="179" spans="1:6" ht="11.25" x14ac:dyDescent="0.25">
      <c r="A179" s="220"/>
      <c r="B179" s="24"/>
      <c r="C179" s="8"/>
      <c r="D179" s="30"/>
      <c r="E179" s="32"/>
      <c r="F179" s="32"/>
    </row>
    <row r="180" spans="1:6" ht="11.25" x14ac:dyDescent="0.25">
      <c r="A180" s="220"/>
      <c r="B180" s="24"/>
      <c r="C180" s="8"/>
      <c r="D180" s="30"/>
      <c r="E180" s="32"/>
      <c r="F180" s="32"/>
    </row>
    <row r="181" spans="1:6" ht="11.25" x14ac:dyDescent="0.25">
      <c r="A181" s="220"/>
      <c r="B181" s="24"/>
      <c r="C181" s="8"/>
      <c r="D181" s="30"/>
      <c r="E181" s="32"/>
      <c r="F181" s="32"/>
    </row>
    <row r="182" spans="1:6" ht="11.25" x14ac:dyDescent="0.25">
      <c r="A182" s="220"/>
      <c r="B182" s="24"/>
      <c r="C182" s="8"/>
      <c r="D182" s="30"/>
      <c r="E182" s="32"/>
      <c r="F182" s="32"/>
    </row>
    <row r="183" spans="1:6" ht="11.25" x14ac:dyDescent="0.25">
      <c r="A183" s="220"/>
      <c r="B183" s="24"/>
      <c r="C183" s="8"/>
      <c r="D183" s="30"/>
      <c r="E183" s="32"/>
      <c r="F183" s="32"/>
    </row>
    <row r="184" spans="1:6" ht="11.25" x14ac:dyDescent="0.25">
      <c r="A184" s="220"/>
      <c r="B184" s="24"/>
      <c r="C184" s="8"/>
      <c r="D184" s="30"/>
      <c r="E184" s="32"/>
      <c r="F184" s="32"/>
    </row>
    <row r="185" spans="1:6" ht="11.25" x14ac:dyDescent="0.25">
      <c r="A185" s="220"/>
      <c r="B185" s="24"/>
      <c r="C185" s="8"/>
      <c r="D185" s="30"/>
      <c r="E185" s="32"/>
      <c r="F185" s="32"/>
    </row>
    <row r="186" spans="1:6" ht="11.25" x14ac:dyDescent="0.25">
      <c r="A186" s="220"/>
      <c r="B186" s="24"/>
      <c r="C186" s="8"/>
      <c r="D186" s="30"/>
      <c r="E186" s="32"/>
      <c r="F186" s="32"/>
    </row>
    <row r="187" spans="1:6" ht="11.25" x14ac:dyDescent="0.25">
      <c r="A187" s="220"/>
      <c r="B187" s="24"/>
      <c r="C187" s="8"/>
      <c r="D187" s="30"/>
      <c r="E187" s="32"/>
      <c r="F187" s="32"/>
    </row>
    <row r="188" spans="1:6" ht="11.25" x14ac:dyDescent="0.25">
      <c r="A188" s="220"/>
      <c r="B188" s="24"/>
      <c r="C188" s="8"/>
      <c r="D188" s="30"/>
      <c r="E188" s="32"/>
      <c r="F188" s="32"/>
    </row>
    <row r="189" spans="1:6" ht="11.25" x14ac:dyDescent="0.25">
      <c r="A189" s="220"/>
      <c r="B189" s="24"/>
      <c r="C189" s="8"/>
      <c r="D189" s="30"/>
      <c r="E189" s="32"/>
      <c r="F189" s="32"/>
    </row>
    <row r="190" spans="1:6" ht="11.25" x14ac:dyDescent="0.25">
      <c r="A190" s="220"/>
      <c r="B190" s="24"/>
      <c r="C190" s="8"/>
      <c r="D190" s="30"/>
      <c r="E190" s="32"/>
      <c r="F190" s="32"/>
    </row>
    <row r="191" spans="1:6" ht="11.25" x14ac:dyDescent="0.25">
      <c r="A191" s="220"/>
      <c r="B191" s="24"/>
      <c r="C191" s="8"/>
      <c r="D191" s="30"/>
      <c r="E191" s="32"/>
      <c r="F191" s="32"/>
    </row>
    <row r="192" spans="1:6" ht="11.25" x14ac:dyDescent="0.25">
      <c r="A192" s="220"/>
      <c r="B192" s="24"/>
      <c r="C192" s="8"/>
      <c r="D192" s="30"/>
      <c r="E192" s="32"/>
      <c r="F192" s="32"/>
    </row>
    <row r="193" spans="1:6" ht="11.25" x14ac:dyDescent="0.25">
      <c r="A193" s="220"/>
      <c r="B193" s="24"/>
      <c r="C193" s="8"/>
      <c r="D193" s="30"/>
      <c r="E193" s="32"/>
      <c r="F193" s="32"/>
    </row>
    <row r="194" spans="1:6" ht="11.25" x14ac:dyDescent="0.25">
      <c r="A194" s="220"/>
      <c r="B194" s="24"/>
      <c r="C194" s="8"/>
      <c r="D194" s="30"/>
      <c r="E194" s="32"/>
      <c r="F194" s="32"/>
    </row>
    <row r="195" spans="1:6" ht="11.25" x14ac:dyDescent="0.25">
      <c r="A195" s="220"/>
      <c r="B195" s="24"/>
      <c r="C195" s="8"/>
      <c r="D195" s="30"/>
      <c r="E195" s="32"/>
      <c r="F195" s="32"/>
    </row>
    <row r="196" spans="1:6" ht="11.25" x14ac:dyDescent="0.25">
      <c r="A196" s="220"/>
      <c r="B196" s="24"/>
      <c r="C196" s="8"/>
      <c r="D196" s="30"/>
      <c r="E196" s="32"/>
      <c r="F196" s="32"/>
    </row>
    <row r="197" spans="1:6" ht="11.25" x14ac:dyDescent="0.25">
      <c r="A197" s="220"/>
      <c r="B197" s="24"/>
      <c r="C197" s="8"/>
      <c r="D197" s="30"/>
      <c r="E197" s="32"/>
      <c r="F197" s="32"/>
    </row>
    <row r="198" spans="1:6" ht="11.25" x14ac:dyDescent="0.25">
      <c r="A198" s="220"/>
      <c r="B198" s="24"/>
      <c r="C198" s="8"/>
      <c r="D198" s="30"/>
      <c r="E198" s="32"/>
      <c r="F198" s="32"/>
    </row>
    <row r="199" spans="1:6" ht="11.25" x14ac:dyDescent="0.25">
      <c r="A199" s="220"/>
      <c r="B199" s="24"/>
      <c r="C199" s="8"/>
      <c r="D199" s="30"/>
      <c r="E199" s="32"/>
      <c r="F199" s="32"/>
    </row>
    <row r="200" spans="1:6" ht="11.25" x14ac:dyDescent="0.25">
      <c r="A200" s="220"/>
      <c r="B200" s="24"/>
      <c r="C200" s="8"/>
      <c r="D200" s="30"/>
      <c r="E200" s="32"/>
      <c r="F200" s="32"/>
    </row>
    <row r="201" spans="1:6" ht="11.25" x14ac:dyDescent="0.25">
      <c r="A201" s="220"/>
      <c r="B201" s="24"/>
      <c r="C201" s="8"/>
      <c r="D201" s="30"/>
      <c r="E201" s="32"/>
      <c r="F201" s="32"/>
    </row>
    <row r="202" spans="1:6" ht="11.25" x14ac:dyDescent="0.25">
      <c r="A202" s="220"/>
      <c r="B202" s="24"/>
      <c r="C202" s="8"/>
      <c r="D202" s="30"/>
      <c r="E202" s="32"/>
      <c r="F202" s="32"/>
    </row>
    <row r="203" spans="1:6" ht="11.25" x14ac:dyDescent="0.25">
      <c r="A203" s="220"/>
      <c r="B203" s="24"/>
      <c r="C203" s="8"/>
      <c r="D203" s="30"/>
      <c r="E203" s="32"/>
      <c r="F203" s="32"/>
    </row>
    <row r="204" spans="1:6" ht="11.25" x14ac:dyDescent="0.25">
      <c r="A204" s="220"/>
      <c r="B204" s="24"/>
      <c r="C204" s="8"/>
      <c r="D204" s="30"/>
      <c r="E204" s="32"/>
      <c r="F204" s="32"/>
    </row>
    <row r="205" spans="1:6" ht="11.25" x14ac:dyDescent="0.25">
      <c r="A205" s="220"/>
      <c r="B205" s="24"/>
      <c r="C205" s="8"/>
      <c r="D205" s="30"/>
      <c r="E205" s="32"/>
      <c r="F205" s="32"/>
    </row>
    <row r="206" spans="1:6" ht="11.25" x14ac:dyDescent="0.25">
      <c r="A206" s="220"/>
      <c r="B206" s="24"/>
      <c r="C206" s="8"/>
      <c r="D206" s="30"/>
      <c r="E206" s="32"/>
      <c r="F206" s="32"/>
    </row>
    <row r="207" spans="1:6" ht="11.25" x14ac:dyDescent="0.25">
      <c r="A207" s="220"/>
      <c r="B207" s="24"/>
      <c r="C207" s="8"/>
      <c r="D207" s="30"/>
      <c r="E207" s="32"/>
      <c r="F207" s="32"/>
    </row>
    <row r="208" spans="1:6" ht="11.25" x14ac:dyDescent="0.25">
      <c r="A208" s="220"/>
      <c r="B208" s="24"/>
      <c r="C208" s="8"/>
      <c r="D208" s="30"/>
      <c r="E208" s="32"/>
      <c r="F208" s="32"/>
    </row>
    <row r="209" spans="1:6" ht="11.25" x14ac:dyDescent="0.25">
      <c r="A209" s="220"/>
      <c r="B209" s="24"/>
      <c r="C209" s="8"/>
      <c r="D209" s="30"/>
      <c r="E209" s="32"/>
      <c r="F209" s="32"/>
    </row>
    <row r="210" spans="1:6" ht="11.25" x14ac:dyDescent="0.25">
      <c r="A210" s="220"/>
      <c r="B210" s="24"/>
      <c r="C210" s="8"/>
      <c r="D210" s="30"/>
      <c r="E210" s="32"/>
      <c r="F210" s="32"/>
    </row>
    <row r="211" spans="1:6" ht="11.25" x14ac:dyDescent="0.25">
      <c r="A211" s="220"/>
      <c r="B211" s="24"/>
      <c r="C211" s="8"/>
      <c r="D211" s="30"/>
      <c r="E211" s="32"/>
      <c r="F211" s="32"/>
    </row>
    <row r="212" spans="1:6" ht="11.25" x14ac:dyDescent="0.25">
      <c r="A212" s="220"/>
      <c r="B212" s="24"/>
      <c r="C212" s="8"/>
      <c r="D212" s="30"/>
      <c r="E212" s="32"/>
      <c r="F212" s="32"/>
    </row>
    <row r="213" spans="1:6" ht="11.25" x14ac:dyDescent="0.25">
      <c r="A213" s="220"/>
      <c r="B213" s="24"/>
      <c r="C213" s="8"/>
      <c r="D213" s="30"/>
      <c r="E213" s="32"/>
      <c r="F213" s="32"/>
    </row>
    <row r="214" spans="1:6" ht="11.25" x14ac:dyDescent="0.25">
      <c r="A214" s="220"/>
      <c r="B214" s="24"/>
      <c r="C214" s="8"/>
      <c r="D214" s="30"/>
      <c r="E214" s="32"/>
      <c r="F214" s="32"/>
    </row>
    <row r="215" spans="1:6" ht="11.25" x14ac:dyDescent="0.25">
      <c r="A215" s="220"/>
      <c r="B215" s="24"/>
      <c r="C215" s="8"/>
      <c r="D215" s="30"/>
      <c r="E215" s="32"/>
      <c r="F215" s="32"/>
    </row>
    <row r="216" spans="1:6" ht="11.25" x14ac:dyDescent="0.25">
      <c r="A216" s="220"/>
      <c r="B216" s="24"/>
      <c r="C216" s="8"/>
      <c r="D216" s="30"/>
      <c r="E216" s="32"/>
      <c r="F216" s="32"/>
    </row>
    <row r="217" spans="1:6" ht="11.25" x14ac:dyDescent="0.25">
      <c r="A217" s="220"/>
      <c r="B217" s="24"/>
      <c r="C217" s="8"/>
      <c r="D217" s="30"/>
      <c r="E217" s="32"/>
      <c r="F217" s="32"/>
    </row>
    <row r="218" spans="1:6" ht="11.25" x14ac:dyDescent="0.25">
      <c r="A218" s="220"/>
      <c r="B218" s="24"/>
      <c r="C218" s="8"/>
      <c r="D218" s="30"/>
      <c r="E218" s="32"/>
      <c r="F218" s="32"/>
    </row>
    <row r="219" spans="1:6" ht="11.25" x14ac:dyDescent="0.25">
      <c r="A219" s="220"/>
      <c r="B219" s="24"/>
      <c r="C219" s="8"/>
      <c r="D219" s="30"/>
      <c r="E219" s="32"/>
      <c r="F219" s="32"/>
    </row>
    <row r="220" spans="1:6" ht="11.25" x14ac:dyDescent="0.25">
      <c r="A220" s="220"/>
      <c r="B220" s="24"/>
      <c r="C220" s="8"/>
      <c r="D220" s="30"/>
      <c r="E220" s="32"/>
      <c r="F220" s="32"/>
    </row>
    <row r="221" spans="1:6" ht="11.25" x14ac:dyDescent="0.25">
      <c r="A221" s="220"/>
      <c r="B221" s="24"/>
      <c r="C221" s="8"/>
      <c r="D221" s="30"/>
      <c r="E221" s="32"/>
      <c r="F221" s="32"/>
    </row>
    <row r="222" spans="1:6" ht="11.25" x14ac:dyDescent="0.25">
      <c r="A222" s="220"/>
      <c r="B222" s="24"/>
      <c r="C222" s="8"/>
      <c r="D222" s="30"/>
      <c r="E222" s="32"/>
      <c r="F222" s="32"/>
    </row>
    <row r="223" spans="1:6" ht="11.25" x14ac:dyDescent="0.25">
      <c r="A223" s="220"/>
      <c r="B223" s="24"/>
      <c r="C223" s="8"/>
      <c r="D223" s="30"/>
      <c r="E223" s="32"/>
      <c r="F223" s="32"/>
    </row>
    <row r="224" spans="1:6" ht="11.25" x14ac:dyDescent="0.25">
      <c r="A224" s="220"/>
      <c r="B224" s="24"/>
      <c r="C224" s="8"/>
      <c r="D224" s="30"/>
      <c r="E224" s="32"/>
      <c r="F224" s="32"/>
    </row>
    <row r="225" spans="1:6" ht="11.25" x14ac:dyDescent="0.25">
      <c r="A225" s="220"/>
      <c r="B225" s="24"/>
      <c r="C225" s="8"/>
      <c r="D225" s="30"/>
      <c r="E225" s="32"/>
      <c r="F225" s="32"/>
    </row>
    <row r="226" spans="1:6" ht="11.25" x14ac:dyDescent="0.25">
      <c r="A226" s="220"/>
      <c r="B226" s="24"/>
      <c r="C226" s="8"/>
      <c r="D226" s="30"/>
      <c r="E226" s="32"/>
      <c r="F226" s="32"/>
    </row>
    <row r="227" spans="1:6" ht="11.25" x14ac:dyDescent="0.25">
      <c r="A227" s="220"/>
      <c r="B227" s="24"/>
      <c r="C227" s="8"/>
      <c r="D227" s="30"/>
      <c r="E227" s="32"/>
      <c r="F227" s="32"/>
    </row>
    <row r="228" spans="1:6" ht="11.25" x14ac:dyDescent="0.25">
      <c r="A228" s="220"/>
      <c r="B228" s="24"/>
      <c r="C228" s="8"/>
      <c r="D228" s="30"/>
      <c r="E228" s="32"/>
      <c r="F228" s="32"/>
    </row>
    <row r="229" spans="1:6" ht="11.25" x14ac:dyDescent="0.25">
      <c r="A229" s="220"/>
      <c r="B229" s="24"/>
      <c r="C229" s="8"/>
      <c r="D229" s="30"/>
      <c r="E229" s="32"/>
      <c r="F229" s="32"/>
    </row>
    <row r="230" spans="1:6" ht="11.25" x14ac:dyDescent="0.25">
      <c r="A230" s="220"/>
      <c r="B230" s="24"/>
      <c r="C230" s="8"/>
      <c r="D230" s="30"/>
      <c r="E230" s="32"/>
      <c r="F230" s="32"/>
    </row>
    <row r="231" spans="1:6" ht="11.25" x14ac:dyDescent="0.25">
      <c r="A231" s="220"/>
      <c r="B231" s="24"/>
      <c r="C231" s="8"/>
      <c r="D231" s="30"/>
      <c r="E231" s="32"/>
      <c r="F231" s="32"/>
    </row>
    <row r="232" spans="1:6" ht="11.25" x14ac:dyDescent="0.25">
      <c r="A232" s="220"/>
      <c r="B232" s="24"/>
      <c r="C232" s="8"/>
      <c r="D232" s="30"/>
      <c r="E232" s="32"/>
      <c r="F232" s="32"/>
    </row>
    <row r="233" spans="1:6" ht="11.25" x14ac:dyDescent="0.25">
      <c r="A233" s="220"/>
      <c r="B233" s="24"/>
      <c r="C233" s="8"/>
      <c r="D233" s="30"/>
      <c r="E233" s="32"/>
      <c r="F233" s="32"/>
    </row>
    <row r="234" spans="1:6" ht="11.25" x14ac:dyDescent="0.25">
      <c r="A234" s="220"/>
      <c r="B234" s="24"/>
      <c r="C234" s="8"/>
      <c r="D234" s="30"/>
      <c r="E234" s="32"/>
      <c r="F234" s="32"/>
    </row>
    <row r="235" spans="1:6" ht="11.25" x14ac:dyDescent="0.25">
      <c r="A235" s="220"/>
      <c r="B235" s="24"/>
      <c r="C235" s="8"/>
      <c r="D235" s="30"/>
      <c r="E235" s="32"/>
      <c r="F235" s="32"/>
    </row>
    <row r="236" spans="1:6" ht="11.25" x14ac:dyDescent="0.25">
      <c r="A236" s="220"/>
      <c r="B236" s="24"/>
      <c r="C236" s="8"/>
      <c r="D236" s="30"/>
      <c r="E236" s="32"/>
      <c r="F236" s="32"/>
    </row>
    <row r="237" spans="1:6" ht="11.25" x14ac:dyDescent="0.25">
      <c r="A237" s="220"/>
      <c r="B237" s="24"/>
      <c r="C237" s="8"/>
      <c r="D237" s="30"/>
      <c r="E237" s="32"/>
      <c r="F237" s="32"/>
    </row>
    <row r="238" spans="1:6" ht="11.25" x14ac:dyDescent="0.25">
      <c r="A238" s="220"/>
      <c r="B238" s="24"/>
      <c r="C238" s="8"/>
      <c r="D238" s="30"/>
      <c r="E238" s="32"/>
      <c r="F238" s="32"/>
    </row>
    <row r="239" spans="1:6" ht="11.25" x14ac:dyDescent="0.25">
      <c r="A239" s="220"/>
      <c r="B239" s="24"/>
      <c r="C239" s="8"/>
      <c r="D239" s="30"/>
      <c r="E239" s="32"/>
      <c r="F239" s="32"/>
    </row>
    <row r="240" spans="1:6" ht="11.25" x14ac:dyDescent="0.25">
      <c r="A240" s="220"/>
      <c r="B240" s="24"/>
      <c r="C240" s="8"/>
      <c r="D240" s="30"/>
      <c r="E240" s="32"/>
      <c r="F240" s="32"/>
    </row>
    <row r="241" spans="1:6" ht="11.25" x14ac:dyDescent="0.25">
      <c r="A241" s="220"/>
      <c r="B241" s="24"/>
      <c r="C241" s="8"/>
      <c r="D241" s="30"/>
      <c r="E241" s="32"/>
      <c r="F241" s="32"/>
    </row>
    <row r="242" spans="1:6" ht="11.25" x14ac:dyDescent="0.25">
      <c r="A242" s="220"/>
      <c r="B242" s="24"/>
      <c r="C242" s="8"/>
      <c r="D242" s="30"/>
      <c r="E242" s="32"/>
      <c r="F242" s="32"/>
    </row>
    <row r="243" spans="1:6" ht="11.25" x14ac:dyDescent="0.25">
      <c r="A243" s="220"/>
      <c r="B243" s="24"/>
      <c r="C243" s="8"/>
      <c r="D243" s="30"/>
      <c r="E243" s="32"/>
      <c r="F243" s="32"/>
    </row>
    <row r="244" spans="1:6" ht="11.25" x14ac:dyDescent="0.25">
      <c r="A244" s="220"/>
      <c r="B244" s="24"/>
      <c r="C244" s="8"/>
      <c r="D244" s="30"/>
      <c r="E244" s="32"/>
      <c r="F244" s="32"/>
    </row>
    <row r="245" spans="1:6" ht="11.25" x14ac:dyDescent="0.25">
      <c r="A245" s="220"/>
      <c r="B245" s="24"/>
      <c r="C245" s="8"/>
      <c r="D245" s="30"/>
      <c r="E245" s="32"/>
      <c r="F245" s="32"/>
    </row>
    <row r="246" spans="1:6" ht="11.25" x14ac:dyDescent="0.25">
      <c r="A246" s="220"/>
      <c r="B246" s="24"/>
      <c r="C246" s="8"/>
      <c r="D246" s="30"/>
      <c r="E246" s="32"/>
      <c r="F246" s="32"/>
    </row>
    <row r="247" spans="1:6" ht="11.25" x14ac:dyDescent="0.25">
      <c r="A247" s="220"/>
      <c r="B247" s="24"/>
      <c r="C247" s="8"/>
      <c r="D247" s="30"/>
      <c r="E247" s="32"/>
      <c r="F247" s="32"/>
    </row>
    <row r="248" spans="1:6" ht="11.25" x14ac:dyDescent="0.25">
      <c r="A248" s="220"/>
      <c r="B248" s="24"/>
      <c r="C248" s="8"/>
      <c r="D248" s="30"/>
      <c r="E248" s="32"/>
      <c r="F248" s="32"/>
    </row>
    <row r="249" spans="1:6" ht="11.25" x14ac:dyDescent="0.25">
      <c r="A249" s="220"/>
      <c r="B249" s="24"/>
      <c r="C249" s="8"/>
      <c r="D249" s="30"/>
      <c r="E249" s="32"/>
      <c r="F249" s="32"/>
    </row>
    <row r="250" spans="1:6" ht="11.25" x14ac:dyDescent="0.25">
      <c r="A250" s="220"/>
      <c r="B250" s="24"/>
      <c r="C250" s="8"/>
      <c r="D250" s="30"/>
      <c r="E250" s="32"/>
      <c r="F250" s="32"/>
    </row>
    <row r="251" spans="1:6" ht="11.25" x14ac:dyDescent="0.25">
      <c r="A251" s="220"/>
      <c r="B251" s="24"/>
      <c r="C251" s="8"/>
      <c r="D251" s="30"/>
      <c r="E251" s="32"/>
      <c r="F251" s="32"/>
    </row>
    <row r="252" spans="1:6" ht="11.25" x14ac:dyDescent="0.25">
      <c r="A252" s="220"/>
      <c r="B252" s="24"/>
      <c r="C252" s="8"/>
      <c r="D252" s="30"/>
      <c r="E252" s="32"/>
      <c r="F252" s="32"/>
    </row>
    <row r="253" spans="1:6" ht="11.25" x14ac:dyDescent="0.25">
      <c r="A253" s="220"/>
      <c r="B253" s="24"/>
      <c r="C253" s="8"/>
      <c r="D253" s="30"/>
      <c r="E253" s="32"/>
      <c r="F253" s="32"/>
    </row>
    <row r="254" spans="1:6" ht="11.25" x14ac:dyDescent="0.25">
      <c r="A254" s="220"/>
      <c r="B254" s="24"/>
      <c r="C254" s="8"/>
      <c r="D254" s="30"/>
      <c r="E254" s="32"/>
      <c r="F254" s="32"/>
    </row>
    <row r="255" spans="1:6" ht="11.25" x14ac:dyDescent="0.25">
      <c r="A255" s="220"/>
      <c r="B255" s="24"/>
      <c r="C255" s="8"/>
      <c r="D255" s="30"/>
      <c r="E255" s="32"/>
      <c r="F255" s="32"/>
    </row>
    <row r="256" spans="1:6" ht="11.25" x14ac:dyDescent="0.25">
      <c r="A256" s="220"/>
      <c r="B256" s="24"/>
      <c r="C256" s="8"/>
      <c r="D256" s="30"/>
      <c r="E256" s="32"/>
      <c r="F256" s="32"/>
    </row>
    <row r="257" spans="1:6" ht="11.25" x14ac:dyDescent="0.25">
      <c r="A257" s="220"/>
      <c r="B257" s="24"/>
      <c r="C257" s="8"/>
      <c r="D257" s="30"/>
      <c r="E257" s="32"/>
      <c r="F257" s="32"/>
    </row>
    <row r="258" spans="1:6" ht="11.25" x14ac:dyDescent="0.25">
      <c r="A258" s="220"/>
      <c r="B258" s="24"/>
      <c r="C258" s="8"/>
      <c r="D258" s="30"/>
      <c r="E258" s="32"/>
      <c r="F258" s="32"/>
    </row>
    <row r="259" spans="1:6" ht="11.25" x14ac:dyDescent="0.25">
      <c r="A259" s="220"/>
      <c r="B259" s="24"/>
      <c r="C259" s="8"/>
      <c r="D259" s="30"/>
      <c r="E259" s="32"/>
      <c r="F259" s="32"/>
    </row>
    <row r="260" spans="1:6" ht="11.25" x14ac:dyDescent="0.25">
      <c r="A260" s="220"/>
      <c r="B260" s="24"/>
      <c r="C260" s="8"/>
      <c r="D260" s="30"/>
      <c r="E260" s="32"/>
      <c r="F260" s="32"/>
    </row>
    <row r="261" spans="1:6" ht="11.25" x14ac:dyDescent="0.25">
      <c r="A261" s="220"/>
      <c r="B261" s="24"/>
      <c r="C261" s="8"/>
      <c r="D261" s="30"/>
      <c r="E261" s="32"/>
      <c r="F261" s="32"/>
    </row>
    <row r="262" spans="1:6" ht="11.25" x14ac:dyDescent="0.25">
      <c r="A262" s="220"/>
      <c r="B262" s="24"/>
      <c r="C262" s="8"/>
      <c r="D262" s="30"/>
      <c r="E262" s="32"/>
      <c r="F262" s="32"/>
    </row>
    <row r="263" spans="1:6" ht="11.25" x14ac:dyDescent="0.25">
      <c r="A263" s="220"/>
      <c r="B263" s="24"/>
      <c r="C263" s="8"/>
      <c r="D263" s="30"/>
      <c r="E263" s="32"/>
      <c r="F263" s="32"/>
    </row>
    <row r="264" spans="1:6" ht="11.25" x14ac:dyDescent="0.25">
      <c r="A264" s="220"/>
      <c r="B264" s="24"/>
      <c r="C264" s="8"/>
      <c r="D264" s="30"/>
      <c r="E264" s="32"/>
      <c r="F264" s="32"/>
    </row>
    <row r="265" spans="1:6" ht="11.25" x14ac:dyDescent="0.25">
      <c r="A265" s="220"/>
      <c r="B265" s="24"/>
      <c r="C265" s="8"/>
      <c r="D265" s="30"/>
      <c r="E265" s="32"/>
      <c r="F265" s="32"/>
    </row>
    <row r="266" spans="1:6" ht="11.25" x14ac:dyDescent="0.25">
      <c r="A266" s="220"/>
      <c r="B266" s="24"/>
      <c r="C266" s="8"/>
      <c r="D266" s="30"/>
      <c r="E266" s="32"/>
      <c r="F266" s="32"/>
    </row>
    <row r="267" spans="1:6" ht="11.25" x14ac:dyDescent="0.25">
      <c r="A267" s="220"/>
      <c r="B267" s="24"/>
      <c r="C267" s="8"/>
      <c r="D267" s="30"/>
      <c r="E267" s="32"/>
      <c r="F267" s="32"/>
    </row>
    <row r="268" spans="1:6" ht="11.25" x14ac:dyDescent="0.25">
      <c r="A268" s="220"/>
      <c r="B268" s="24"/>
      <c r="C268" s="8"/>
      <c r="D268" s="30"/>
      <c r="E268" s="32"/>
      <c r="F268" s="32"/>
    </row>
    <row r="269" spans="1:6" ht="11.25" x14ac:dyDescent="0.25">
      <c r="A269" s="220"/>
      <c r="B269" s="24"/>
      <c r="C269" s="8"/>
      <c r="D269" s="30"/>
      <c r="E269" s="32"/>
      <c r="F269" s="32"/>
    </row>
    <row r="270" spans="1:6" ht="11.25" x14ac:dyDescent="0.25">
      <c r="A270" s="220"/>
      <c r="B270" s="24"/>
      <c r="C270" s="8"/>
      <c r="D270" s="30"/>
      <c r="E270" s="32"/>
      <c r="F270" s="32"/>
    </row>
    <row r="271" spans="1:6" ht="11.25" x14ac:dyDescent="0.25">
      <c r="A271" s="220"/>
      <c r="B271" s="24"/>
      <c r="C271" s="8"/>
      <c r="D271" s="30"/>
      <c r="E271" s="32"/>
      <c r="F271" s="32"/>
    </row>
    <row r="272" spans="1:6" ht="11.25" x14ac:dyDescent="0.25">
      <c r="A272" s="220"/>
      <c r="B272" s="24"/>
      <c r="C272" s="8"/>
      <c r="D272" s="30"/>
      <c r="E272" s="32"/>
      <c r="F272" s="32"/>
    </row>
    <row r="273" spans="1:6" ht="11.25" x14ac:dyDescent="0.25">
      <c r="A273" s="220"/>
      <c r="B273" s="24"/>
      <c r="C273" s="8"/>
      <c r="D273" s="30"/>
      <c r="E273" s="32"/>
      <c r="F273" s="32"/>
    </row>
    <row r="274" spans="1:6" ht="11.25" x14ac:dyDescent="0.25">
      <c r="A274" s="220"/>
      <c r="B274" s="24"/>
      <c r="C274" s="8"/>
      <c r="D274" s="30"/>
      <c r="E274" s="32"/>
      <c r="F274" s="32"/>
    </row>
    <row r="275" spans="1:6" ht="11.25" x14ac:dyDescent="0.25">
      <c r="A275" s="220"/>
      <c r="B275" s="24"/>
      <c r="C275" s="8"/>
      <c r="D275" s="30"/>
      <c r="E275" s="32"/>
      <c r="F275" s="32"/>
    </row>
    <row r="276" spans="1:6" ht="11.25" x14ac:dyDescent="0.25">
      <c r="A276" s="220"/>
      <c r="B276" s="24"/>
      <c r="C276" s="8"/>
      <c r="D276" s="30"/>
      <c r="E276" s="32"/>
      <c r="F276" s="32"/>
    </row>
    <row r="277" spans="1:6" ht="11.25" x14ac:dyDescent="0.25">
      <c r="A277" s="220"/>
      <c r="B277" s="24"/>
      <c r="C277" s="8"/>
      <c r="D277" s="30"/>
      <c r="E277" s="32"/>
      <c r="F277" s="32"/>
    </row>
    <row r="278" spans="1:6" ht="11.25" x14ac:dyDescent="0.25">
      <c r="A278" s="220"/>
      <c r="B278" s="24"/>
      <c r="C278" s="8"/>
      <c r="D278" s="30"/>
      <c r="E278" s="32"/>
      <c r="F278" s="32"/>
    </row>
    <row r="279" spans="1:6" ht="11.25" x14ac:dyDescent="0.25">
      <c r="A279" s="220"/>
      <c r="B279" s="24"/>
      <c r="C279" s="8"/>
      <c r="D279" s="30"/>
      <c r="E279" s="32"/>
      <c r="F279" s="32"/>
    </row>
    <row r="280" spans="1:6" ht="11.25" x14ac:dyDescent="0.25">
      <c r="A280" s="220"/>
      <c r="B280" s="24"/>
      <c r="C280" s="8"/>
      <c r="D280" s="30"/>
      <c r="E280" s="32"/>
      <c r="F280" s="32"/>
    </row>
    <row r="281" spans="1:6" ht="11.25" x14ac:dyDescent="0.25">
      <c r="A281" s="220"/>
      <c r="B281" s="24"/>
      <c r="C281" s="8"/>
      <c r="D281" s="30"/>
      <c r="E281" s="32"/>
      <c r="F281" s="32"/>
    </row>
    <row r="282" spans="1:6" ht="11.25" x14ac:dyDescent="0.25">
      <c r="A282" s="220"/>
      <c r="B282" s="24"/>
      <c r="C282" s="8"/>
      <c r="D282" s="30"/>
      <c r="E282" s="32"/>
      <c r="F282" s="32"/>
    </row>
    <row r="283" spans="1:6" ht="11.25" x14ac:dyDescent="0.25">
      <c r="A283" s="220"/>
      <c r="B283" s="24"/>
      <c r="C283" s="8"/>
      <c r="D283" s="30"/>
      <c r="E283" s="32"/>
      <c r="F283" s="32"/>
    </row>
    <row r="284" spans="1:6" ht="11.25" x14ac:dyDescent="0.25">
      <c r="A284" s="220"/>
      <c r="B284" s="24"/>
      <c r="C284" s="8"/>
      <c r="D284" s="30"/>
      <c r="E284" s="32"/>
      <c r="F284" s="32"/>
    </row>
    <row r="285" spans="1:6" ht="11.25" x14ac:dyDescent="0.25">
      <c r="A285" s="220"/>
      <c r="B285" s="24"/>
      <c r="C285" s="8"/>
      <c r="D285" s="30"/>
      <c r="E285" s="32"/>
      <c r="F285" s="32"/>
    </row>
    <row r="286" spans="1:6" ht="11.25" x14ac:dyDescent="0.25">
      <c r="A286" s="220"/>
      <c r="B286" s="24"/>
      <c r="C286" s="8"/>
      <c r="D286" s="30"/>
      <c r="E286" s="32"/>
      <c r="F286" s="32"/>
    </row>
    <row r="287" spans="1:6" ht="11.25" x14ac:dyDescent="0.25">
      <c r="A287" s="220"/>
      <c r="B287" s="24"/>
      <c r="C287" s="8"/>
      <c r="D287" s="30"/>
      <c r="E287" s="32"/>
      <c r="F287" s="32"/>
    </row>
    <row r="288" spans="1:6" ht="11.25" x14ac:dyDescent="0.25">
      <c r="A288" s="220"/>
      <c r="B288" s="24"/>
      <c r="C288" s="8"/>
      <c r="D288" s="30"/>
      <c r="E288" s="32"/>
      <c r="F288" s="32"/>
    </row>
    <row r="289" spans="1:6" ht="11.25" x14ac:dyDescent="0.25">
      <c r="A289" s="220"/>
      <c r="B289" s="24"/>
      <c r="C289" s="8"/>
      <c r="D289" s="30"/>
      <c r="E289" s="32"/>
      <c r="F289" s="32"/>
    </row>
    <row r="290" spans="1:6" ht="11.25" x14ac:dyDescent="0.25">
      <c r="A290" s="220"/>
      <c r="B290" s="24"/>
      <c r="C290" s="8"/>
      <c r="D290" s="30"/>
      <c r="E290" s="32"/>
      <c r="F290" s="32"/>
    </row>
    <row r="291" spans="1:6" ht="11.25" x14ac:dyDescent="0.25">
      <c r="A291" s="220"/>
      <c r="B291" s="24"/>
      <c r="C291" s="8"/>
      <c r="D291" s="30"/>
      <c r="E291" s="32"/>
      <c r="F291" s="32"/>
    </row>
    <row r="292" spans="1:6" ht="11.25" x14ac:dyDescent="0.25">
      <c r="A292" s="220"/>
      <c r="B292" s="24"/>
      <c r="C292" s="8"/>
      <c r="D292" s="30"/>
      <c r="E292" s="32"/>
      <c r="F292" s="32"/>
    </row>
    <row r="293" spans="1:6" ht="11.25" x14ac:dyDescent="0.25">
      <c r="A293" s="220"/>
      <c r="B293" s="24"/>
      <c r="C293" s="8"/>
      <c r="D293" s="30"/>
      <c r="E293" s="32"/>
      <c r="F293" s="32"/>
    </row>
    <row r="294" spans="1:6" ht="11.25" x14ac:dyDescent="0.25">
      <c r="A294" s="220"/>
      <c r="B294" s="24"/>
      <c r="C294" s="8"/>
      <c r="D294" s="30"/>
      <c r="E294" s="32"/>
      <c r="F294" s="32"/>
    </row>
    <row r="295" spans="1:6" ht="11.25" x14ac:dyDescent="0.25">
      <c r="A295" s="220"/>
      <c r="B295" s="24"/>
      <c r="C295" s="8"/>
      <c r="D295" s="30"/>
      <c r="E295" s="32"/>
      <c r="F295" s="32"/>
    </row>
    <row r="296" spans="1:6" ht="11.25" x14ac:dyDescent="0.25">
      <c r="A296" s="220"/>
      <c r="B296" s="24"/>
      <c r="C296" s="8"/>
      <c r="D296" s="30"/>
      <c r="E296" s="32"/>
      <c r="F296" s="32"/>
    </row>
    <row r="297" spans="1:6" ht="11.25" x14ac:dyDescent="0.25">
      <c r="A297" s="220"/>
      <c r="B297" s="24"/>
      <c r="C297" s="8"/>
      <c r="D297" s="30"/>
      <c r="E297" s="32"/>
      <c r="F297" s="32"/>
    </row>
    <row r="298" spans="1:6" ht="11.25" x14ac:dyDescent="0.25">
      <c r="A298" s="220"/>
      <c r="B298" s="24"/>
      <c r="C298" s="8"/>
      <c r="D298" s="30"/>
      <c r="E298" s="32"/>
      <c r="F298" s="32"/>
    </row>
    <row r="299" spans="1:6" ht="11.25" x14ac:dyDescent="0.25">
      <c r="A299" s="220"/>
      <c r="B299" s="24"/>
      <c r="C299" s="8"/>
      <c r="D299" s="30"/>
      <c r="E299" s="32"/>
      <c r="F299" s="32"/>
    </row>
    <row r="300" spans="1:6" ht="11.25" x14ac:dyDescent="0.25">
      <c r="A300" s="220"/>
      <c r="B300" s="24"/>
      <c r="C300" s="8"/>
      <c r="D300" s="30"/>
      <c r="E300" s="32"/>
      <c r="F300" s="32"/>
    </row>
    <row r="301" spans="1:6" ht="11.25" x14ac:dyDescent="0.25">
      <c r="A301" s="220"/>
      <c r="B301" s="24"/>
      <c r="C301" s="8"/>
      <c r="D301" s="30"/>
      <c r="E301" s="32"/>
      <c r="F301" s="32"/>
    </row>
    <row r="302" spans="1:6" ht="11.25" x14ac:dyDescent="0.25">
      <c r="A302" s="220"/>
      <c r="B302" s="24"/>
      <c r="C302" s="8"/>
      <c r="D302" s="30"/>
      <c r="E302" s="32"/>
      <c r="F302" s="32"/>
    </row>
    <row r="303" spans="1:6" ht="11.25" x14ac:dyDescent="0.25">
      <c r="A303" s="220"/>
      <c r="B303" s="24"/>
      <c r="C303" s="8"/>
      <c r="D303" s="30"/>
      <c r="E303" s="32"/>
      <c r="F303" s="32"/>
    </row>
    <row r="304" spans="1:6" ht="11.25" x14ac:dyDescent="0.25">
      <c r="A304" s="220"/>
      <c r="B304" s="24"/>
      <c r="C304" s="8"/>
      <c r="D304" s="30"/>
      <c r="E304" s="32"/>
      <c r="F304" s="32"/>
    </row>
    <row r="305" spans="1:6" ht="11.25" x14ac:dyDescent="0.25">
      <c r="A305" s="220"/>
      <c r="B305" s="24"/>
      <c r="C305" s="8"/>
      <c r="D305" s="30"/>
      <c r="E305" s="32"/>
      <c r="F305" s="32"/>
    </row>
    <row r="306" spans="1:6" ht="11.25" x14ac:dyDescent="0.25">
      <c r="A306" s="220"/>
      <c r="B306" s="24"/>
      <c r="C306" s="8"/>
      <c r="D306" s="30"/>
      <c r="E306" s="32"/>
      <c r="F306" s="32"/>
    </row>
    <row r="307" spans="1:6" ht="11.25" x14ac:dyDescent="0.25">
      <c r="A307" s="220"/>
      <c r="B307" s="24"/>
      <c r="C307" s="8"/>
      <c r="D307" s="30"/>
      <c r="E307" s="32"/>
      <c r="F307" s="32"/>
    </row>
    <row r="308" spans="1:6" ht="11.25" x14ac:dyDescent="0.25">
      <c r="A308" s="220"/>
      <c r="B308" s="24"/>
      <c r="C308" s="8"/>
      <c r="D308" s="30"/>
      <c r="E308" s="32"/>
      <c r="F308" s="32"/>
    </row>
    <row r="309" spans="1:6" ht="11.25" x14ac:dyDescent="0.25">
      <c r="A309" s="220"/>
      <c r="B309" s="24"/>
      <c r="C309" s="8"/>
      <c r="D309" s="30"/>
      <c r="E309" s="32"/>
      <c r="F309" s="32"/>
    </row>
    <row r="310" spans="1:6" ht="11.25" x14ac:dyDescent="0.25">
      <c r="A310" s="220"/>
      <c r="B310" s="24"/>
      <c r="C310" s="8"/>
      <c r="D310" s="30"/>
      <c r="E310" s="32"/>
      <c r="F310" s="32"/>
    </row>
    <row r="311" spans="1:6" ht="11.25" x14ac:dyDescent="0.25">
      <c r="A311" s="220"/>
      <c r="B311" s="24"/>
      <c r="C311" s="8"/>
      <c r="D311" s="30"/>
      <c r="E311" s="32"/>
      <c r="F311" s="32"/>
    </row>
    <row r="312" spans="1:6" ht="11.25" x14ac:dyDescent="0.25">
      <c r="A312" s="220"/>
      <c r="B312" s="24"/>
      <c r="C312" s="8"/>
      <c r="D312" s="30"/>
      <c r="E312" s="32"/>
      <c r="F312" s="32"/>
    </row>
    <row r="313" spans="1:6" ht="11.25" x14ac:dyDescent="0.25">
      <c r="A313" s="220"/>
      <c r="B313" s="24"/>
      <c r="C313" s="8"/>
      <c r="D313" s="30"/>
      <c r="E313" s="32"/>
      <c r="F313" s="32"/>
    </row>
    <row r="314" spans="1:6" ht="11.25" x14ac:dyDescent="0.25">
      <c r="A314" s="220"/>
      <c r="B314" s="24"/>
      <c r="C314" s="8"/>
      <c r="D314" s="30"/>
      <c r="E314" s="32"/>
      <c r="F314" s="32"/>
    </row>
    <row r="315" spans="1:6" ht="11.25" x14ac:dyDescent="0.25">
      <c r="A315" s="220"/>
      <c r="B315" s="24"/>
      <c r="C315" s="8"/>
      <c r="D315" s="30"/>
      <c r="E315" s="32"/>
      <c r="F315" s="32"/>
    </row>
    <row r="316" spans="1:6" ht="11.25" x14ac:dyDescent="0.25">
      <c r="A316" s="220"/>
      <c r="B316" s="24"/>
      <c r="C316" s="8"/>
      <c r="D316" s="30"/>
      <c r="E316" s="32"/>
      <c r="F316" s="32"/>
    </row>
    <row r="317" spans="1:6" ht="11.25" x14ac:dyDescent="0.25">
      <c r="A317" s="220"/>
      <c r="B317" s="24"/>
      <c r="C317" s="8"/>
      <c r="D317" s="30"/>
      <c r="E317" s="32"/>
      <c r="F317" s="32"/>
    </row>
    <row r="318" spans="1:6" ht="11.25" x14ac:dyDescent="0.25">
      <c r="A318" s="220"/>
      <c r="B318" s="24"/>
      <c r="C318" s="8"/>
      <c r="D318" s="30"/>
      <c r="E318" s="32"/>
      <c r="F318" s="32"/>
    </row>
    <row r="319" spans="1:6" ht="11.25" x14ac:dyDescent="0.25">
      <c r="A319" s="220"/>
      <c r="B319" s="24"/>
      <c r="C319" s="8"/>
      <c r="D319" s="30"/>
      <c r="E319" s="32"/>
      <c r="F319" s="32"/>
    </row>
    <row r="320" spans="1:6" ht="11.25" x14ac:dyDescent="0.25">
      <c r="A320" s="220"/>
      <c r="B320" s="24"/>
      <c r="C320" s="8"/>
      <c r="D320" s="30"/>
      <c r="E320" s="32"/>
      <c r="F320" s="32"/>
    </row>
    <row r="321" spans="1:6" ht="11.25" x14ac:dyDescent="0.25">
      <c r="A321" s="220"/>
      <c r="B321" s="24"/>
      <c r="C321" s="8"/>
      <c r="D321" s="30"/>
      <c r="E321" s="32"/>
      <c r="F321" s="32"/>
    </row>
    <row r="322" spans="1:6" ht="11.25" x14ac:dyDescent="0.25">
      <c r="A322" s="220"/>
      <c r="B322" s="24"/>
      <c r="C322" s="8"/>
      <c r="D322" s="30"/>
      <c r="E322" s="32"/>
      <c r="F322" s="32"/>
    </row>
    <row r="323" spans="1:6" ht="11.25" x14ac:dyDescent="0.25">
      <c r="A323" s="220"/>
      <c r="B323" s="24"/>
      <c r="C323" s="8"/>
      <c r="D323" s="30"/>
      <c r="E323" s="32"/>
      <c r="F323" s="32"/>
    </row>
    <row r="324" spans="1:6" ht="11.25" x14ac:dyDescent="0.25">
      <c r="A324" s="220"/>
      <c r="B324" s="24"/>
      <c r="C324" s="8"/>
      <c r="D324" s="30"/>
      <c r="E324" s="32"/>
      <c r="F324" s="32"/>
    </row>
    <row r="325" spans="1:6" ht="11.25" x14ac:dyDescent="0.25">
      <c r="A325" s="220"/>
      <c r="B325" s="24"/>
      <c r="C325" s="8"/>
      <c r="D325" s="30"/>
      <c r="E325" s="32"/>
      <c r="F325" s="32"/>
    </row>
    <row r="326" spans="1:6" ht="11.25" x14ac:dyDescent="0.25">
      <c r="A326" s="220"/>
      <c r="B326" s="24"/>
      <c r="C326" s="8"/>
      <c r="D326" s="30"/>
      <c r="E326" s="32"/>
      <c r="F326" s="32"/>
    </row>
    <row r="327" spans="1:6" ht="11.25" x14ac:dyDescent="0.25">
      <c r="A327" s="220"/>
      <c r="B327" s="24"/>
      <c r="C327" s="8"/>
      <c r="D327" s="30"/>
      <c r="E327" s="32"/>
      <c r="F327" s="32"/>
    </row>
    <row r="328" spans="1:6" ht="11.25" x14ac:dyDescent="0.25">
      <c r="A328" s="220"/>
      <c r="B328" s="24"/>
      <c r="C328" s="8"/>
      <c r="D328" s="30"/>
      <c r="E328" s="32"/>
      <c r="F328" s="32"/>
    </row>
    <row r="329" spans="1:6" ht="11.25" x14ac:dyDescent="0.25">
      <c r="A329" s="220"/>
      <c r="B329" s="24"/>
      <c r="C329" s="8"/>
      <c r="D329" s="30"/>
      <c r="E329" s="32"/>
      <c r="F329" s="32"/>
    </row>
    <row r="330" spans="1:6" ht="11.25" x14ac:dyDescent="0.25">
      <c r="A330" s="220"/>
      <c r="B330" s="24"/>
      <c r="C330" s="8"/>
      <c r="D330" s="30"/>
      <c r="E330" s="32"/>
      <c r="F330" s="32"/>
    </row>
    <row r="331" spans="1:6" ht="11.25" x14ac:dyDescent="0.25">
      <c r="A331" s="220"/>
      <c r="B331" s="24"/>
      <c r="C331" s="8"/>
      <c r="D331" s="30"/>
      <c r="E331" s="32"/>
      <c r="F331" s="32"/>
    </row>
    <row r="332" spans="1:6" ht="11.25" x14ac:dyDescent="0.25">
      <c r="A332" s="220"/>
      <c r="B332" s="24"/>
      <c r="C332" s="8"/>
      <c r="D332" s="30"/>
      <c r="E332" s="32"/>
      <c r="F332" s="32"/>
    </row>
    <row r="333" spans="1:6" ht="11.25" x14ac:dyDescent="0.25">
      <c r="A333" s="220"/>
      <c r="B333" s="24"/>
      <c r="C333" s="8"/>
      <c r="D333" s="30"/>
      <c r="E333" s="32"/>
      <c r="F333" s="32"/>
    </row>
    <row r="334" spans="1:6" ht="11.25" x14ac:dyDescent="0.25">
      <c r="A334" s="220"/>
      <c r="B334" s="24"/>
      <c r="C334" s="8"/>
      <c r="D334" s="30"/>
      <c r="E334" s="32"/>
      <c r="F334" s="32"/>
    </row>
    <row r="335" spans="1:6" ht="11.25" x14ac:dyDescent="0.25">
      <c r="A335" s="220"/>
      <c r="B335" s="24"/>
      <c r="C335" s="8"/>
      <c r="D335" s="30"/>
      <c r="E335" s="32"/>
      <c r="F335" s="32"/>
    </row>
    <row r="336" spans="1:6" ht="11.25" x14ac:dyDescent="0.25">
      <c r="A336" s="220"/>
      <c r="B336" s="24"/>
      <c r="C336" s="8"/>
      <c r="D336" s="30"/>
      <c r="E336" s="32"/>
      <c r="F336" s="32"/>
    </row>
    <row r="337" spans="1:6" ht="11.25" x14ac:dyDescent="0.25">
      <c r="A337" s="220"/>
      <c r="B337" s="24"/>
      <c r="C337" s="8"/>
      <c r="D337" s="30"/>
      <c r="E337" s="32"/>
      <c r="F337" s="32"/>
    </row>
    <row r="338" spans="1:6" ht="11.25" x14ac:dyDescent="0.25">
      <c r="A338" s="220"/>
      <c r="B338" s="24"/>
      <c r="C338" s="8"/>
      <c r="D338" s="30"/>
      <c r="E338" s="32"/>
      <c r="F338" s="32"/>
    </row>
    <row r="339" spans="1:6" ht="11.25" x14ac:dyDescent="0.25">
      <c r="A339" s="220"/>
      <c r="B339" s="24"/>
      <c r="C339" s="8"/>
      <c r="D339" s="30"/>
      <c r="E339" s="32"/>
      <c r="F339" s="32"/>
    </row>
    <row r="340" spans="1:6" ht="11.25" x14ac:dyDescent="0.25">
      <c r="A340" s="220"/>
      <c r="B340" s="24"/>
      <c r="C340" s="8"/>
      <c r="D340" s="30"/>
      <c r="E340" s="32"/>
      <c r="F340" s="32"/>
    </row>
    <row r="341" spans="1:6" ht="11.25" x14ac:dyDescent="0.25">
      <c r="A341" s="220"/>
      <c r="B341" s="24"/>
      <c r="C341" s="8"/>
      <c r="D341" s="30"/>
      <c r="E341" s="32"/>
      <c r="F341" s="32"/>
    </row>
    <row r="342" spans="1:6" ht="11.25" x14ac:dyDescent="0.25">
      <c r="A342" s="220"/>
      <c r="B342" s="24"/>
      <c r="C342" s="8"/>
      <c r="D342" s="30"/>
      <c r="E342" s="32"/>
      <c r="F342" s="32"/>
    </row>
    <row r="343" spans="1:6" ht="11.25" x14ac:dyDescent="0.25">
      <c r="A343" s="220"/>
      <c r="B343" s="24"/>
      <c r="C343" s="8"/>
      <c r="D343" s="30"/>
      <c r="E343" s="32"/>
      <c r="F343" s="32"/>
    </row>
    <row r="344" spans="1:6" ht="11.25" x14ac:dyDescent="0.25">
      <c r="A344" s="220"/>
      <c r="B344" s="24"/>
      <c r="C344" s="8"/>
      <c r="D344" s="30"/>
      <c r="E344" s="32"/>
      <c r="F344" s="32"/>
    </row>
    <row r="345" spans="1:6" ht="11.25" x14ac:dyDescent="0.25">
      <c r="A345" s="220"/>
      <c r="B345" s="24"/>
      <c r="C345" s="8"/>
      <c r="D345" s="30"/>
      <c r="E345" s="32"/>
      <c r="F345" s="32"/>
    </row>
    <row r="346" spans="1:6" ht="11.25" x14ac:dyDescent="0.25">
      <c r="A346" s="220"/>
      <c r="B346" s="24"/>
      <c r="C346" s="8"/>
      <c r="D346" s="30"/>
      <c r="E346" s="32"/>
      <c r="F346" s="32"/>
    </row>
    <row r="347" spans="1:6" ht="11.25" x14ac:dyDescent="0.25">
      <c r="A347" s="220"/>
      <c r="B347" s="24"/>
      <c r="C347" s="8"/>
      <c r="D347" s="30"/>
      <c r="E347" s="32"/>
      <c r="F347" s="32"/>
    </row>
    <row r="348" spans="1:6" ht="11.25" x14ac:dyDescent="0.25">
      <c r="A348" s="220"/>
      <c r="B348" s="24"/>
      <c r="C348" s="8"/>
      <c r="D348" s="30"/>
      <c r="E348" s="32"/>
      <c r="F348" s="32"/>
    </row>
    <row r="349" spans="1:6" ht="11.25" x14ac:dyDescent="0.25">
      <c r="A349" s="220"/>
      <c r="B349" s="24"/>
      <c r="C349" s="8"/>
      <c r="D349" s="30"/>
      <c r="E349" s="32"/>
      <c r="F349" s="32"/>
    </row>
    <row r="350" spans="1:6" ht="11.25" x14ac:dyDescent="0.25">
      <c r="A350" s="220"/>
      <c r="B350" s="24"/>
      <c r="C350" s="8"/>
      <c r="D350" s="30"/>
      <c r="E350" s="32"/>
      <c r="F350" s="32"/>
    </row>
    <row r="351" spans="1:6" ht="11.25" x14ac:dyDescent="0.25">
      <c r="A351" s="220"/>
      <c r="B351" s="24"/>
      <c r="C351" s="8"/>
      <c r="D351" s="30"/>
      <c r="E351" s="32"/>
      <c r="F351" s="32"/>
    </row>
    <row r="352" spans="1:6" ht="11.25" x14ac:dyDescent="0.25">
      <c r="A352" s="220"/>
      <c r="B352" s="24"/>
      <c r="C352" s="8"/>
      <c r="D352" s="30"/>
      <c r="E352" s="32"/>
      <c r="F352" s="32"/>
    </row>
    <row r="353" spans="1:6" ht="11.25" x14ac:dyDescent="0.25">
      <c r="A353" s="220"/>
      <c r="B353" s="24"/>
      <c r="C353" s="8"/>
      <c r="D353" s="30"/>
      <c r="E353" s="32"/>
      <c r="F353" s="32"/>
    </row>
    <row r="354" spans="1:6" ht="11.25" x14ac:dyDescent="0.25">
      <c r="A354" s="220"/>
      <c r="B354" s="24"/>
      <c r="C354" s="8"/>
      <c r="D354" s="30"/>
      <c r="E354" s="32"/>
      <c r="F354" s="32"/>
    </row>
    <row r="355" spans="1:6" ht="11.25" x14ac:dyDescent="0.25">
      <c r="A355" s="220"/>
      <c r="B355" s="24"/>
      <c r="C355" s="8"/>
      <c r="D355" s="30"/>
      <c r="E355" s="32"/>
      <c r="F355" s="32"/>
    </row>
    <row r="356" spans="1:6" ht="11.25" x14ac:dyDescent="0.25">
      <c r="A356" s="220"/>
      <c r="B356" s="24"/>
      <c r="C356" s="8"/>
      <c r="D356" s="30"/>
      <c r="E356" s="32"/>
      <c r="F356" s="32"/>
    </row>
    <row r="357" spans="1:6" ht="11.25" x14ac:dyDescent="0.25">
      <c r="A357" s="220"/>
      <c r="B357" s="24"/>
      <c r="C357" s="8"/>
      <c r="D357" s="30"/>
      <c r="E357" s="32"/>
      <c r="F357" s="32"/>
    </row>
    <row r="358" spans="1:6" ht="11.25" x14ac:dyDescent="0.25">
      <c r="A358" s="220"/>
      <c r="B358" s="24"/>
      <c r="C358" s="8"/>
      <c r="D358" s="30"/>
      <c r="E358" s="32"/>
      <c r="F358" s="32"/>
    </row>
    <row r="359" spans="1:6" ht="11.25" x14ac:dyDescent="0.25">
      <c r="A359" s="220"/>
      <c r="B359" s="24"/>
      <c r="C359" s="8"/>
      <c r="D359" s="30"/>
      <c r="E359" s="32"/>
      <c r="F359" s="32"/>
    </row>
    <row r="360" spans="1:6" ht="11.25" x14ac:dyDescent="0.25">
      <c r="A360" s="220"/>
      <c r="B360" s="24"/>
      <c r="C360" s="8"/>
      <c r="D360" s="30"/>
      <c r="E360" s="32"/>
      <c r="F360" s="32"/>
    </row>
    <row r="361" spans="1:6" ht="11.25" x14ac:dyDescent="0.25">
      <c r="A361" s="220"/>
      <c r="B361" s="24"/>
      <c r="C361" s="8"/>
      <c r="D361" s="30"/>
      <c r="E361" s="32"/>
      <c r="F361" s="32"/>
    </row>
    <row r="362" spans="1:6" ht="11.25" x14ac:dyDescent="0.25">
      <c r="A362" s="220"/>
      <c r="B362" s="24"/>
      <c r="C362" s="8"/>
      <c r="D362" s="30"/>
      <c r="E362" s="32"/>
      <c r="F362" s="32"/>
    </row>
    <row r="363" spans="1:6" ht="11.25" x14ac:dyDescent="0.25">
      <c r="A363" s="220"/>
      <c r="B363" s="24"/>
      <c r="C363" s="8"/>
      <c r="D363" s="30"/>
      <c r="E363" s="32"/>
      <c r="F363" s="32"/>
    </row>
    <row r="364" spans="1:6" ht="11.25" x14ac:dyDescent="0.25">
      <c r="A364" s="220"/>
      <c r="B364" s="24"/>
      <c r="C364" s="8"/>
      <c r="D364" s="30"/>
      <c r="E364" s="32"/>
      <c r="F364" s="32"/>
    </row>
    <row r="365" spans="1:6" ht="11.25" x14ac:dyDescent="0.25">
      <c r="A365" s="220"/>
      <c r="B365" s="24"/>
      <c r="C365" s="8"/>
      <c r="D365" s="30"/>
      <c r="E365" s="32"/>
      <c r="F365" s="32"/>
    </row>
    <row r="366" spans="1:6" ht="11.25" x14ac:dyDescent="0.25">
      <c r="A366" s="220"/>
      <c r="B366" s="24"/>
      <c r="C366" s="8"/>
      <c r="D366" s="30"/>
      <c r="E366" s="32"/>
      <c r="F366" s="32"/>
    </row>
    <row r="367" spans="1:6" ht="11.25" x14ac:dyDescent="0.25">
      <c r="A367" s="220"/>
      <c r="B367" s="24"/>
      <c r="C367" s="8"/>
      <c r="D367" s="30"/>
      <c r="E367" s="32"/>
      <c r="F367" s="32"/>
    </row>
    <row r="368" spans="1:6" ht="11.25" x14ac:dyDescent="0.25">
      <c r="A368" s="220"/>
      <c r="B368" s="24"/>
      <c r="C368" s="8"/>
      <c r="D368" s="30"/>
      <c r="E368" s="32"/>
      <c r="F368" s="32"/>
    </row>
    <row r="369" spans="1:6" ht="11.25" x14ac:dyDescent="0.25">
      <c r="A369" s="220"/>
      <c r="B369" s="24"/>
      <c r="C369" s="8"/>
      <c r="D369" s="30"/>
      <c r="E369" s="32"/>
      <c r="F369" s="32"/>
    </row>
    <row r="370" spans="1:6" ht="11.25" x14ac:dyDescent="0.25">
      <c r="A370" s="220"/>
      <c r="B370" s="24"/>
      <c r="C370" s="8"/>
      <c r="D370" s="30"/>
      <c r="E370" s="32"/>
      <c r="F370" s="32"/>
    </row>
    <row r="371" spans="1:6" ht="11.25" x14ac:dyDescent="0.25">
      <c r="A371" s="220"/>
      <c r="B371" s="24"/>
      <c r="C371" s="8"/>
      <c r="D371" s="30"/>
      <c r="E371" s="32"/>
      <c r="F371" s="32"/>
    </row>
    <row r="372" spans="1:6" ht="11.25" x14ac:dyDescent="0.25">
      <c r="A372" s="220"/>
      <c r="B372" s="24"/>
      <c r="C372" s="8"/>
      <c r="D372" s="30"/>
      <c r="E372" s="32"/>
      <c r="F372" s="32"/>
    </row>
    <row r="373" spans="1:6" ht="11.25" x14ac:dyDescent="0.25">
      <c r="A373" s="220"/>
      <c r="B373" s="24"/>
      <c r="C373" s="8"/>
      <c r="D373" s="30"/>
      <c r="E373" s="32"/>
      <c r="F373" s="32"/>
    </row>
    <row r="374" spans="1:6" ht="11.25" x14ac:dyDescent="0.25">
      <c r="A374" s="220"/>
      <c r="B374" s="24"/>
      <c r="C374" s="8"/>
      <c r="D374" s="30"/>
      <c r="E374" s="32"/>
      <c r="F374" s="32"/>
    </row>
    <row r="375" spans="1:6" ht="11.25" x14ac:dyDescent="0.25">
      <c r="A375" s="220"/>
      <c r="B375" s="24"/>
      <c r="C375" s="8"/>
      <c r="D375" s="30"/>
      <c r="E375" s="32"/>
      <c r="F375" s="32"/>
    </row>
    <row r="376" spans="1:6" ht="11.25" x14ac:dyDescent="0.25">
      <c r="A376" s="220"/>
      <c r="B376" s="24"/>
      <c r="C376" s="8"/>
      <c r="D376" s="30"/>
      <c r="E376" s="32"/>
      <c r="F376" s="32"/>
    </row>
    <row r="377" spans="1:6" ht="11.25" x14ac:dyDescent="0.25">
      <c r="A377" s="220"/>
      <c r="B377" s="24"/>
      <c r="C377" s="8"/>
      <c r="D377" s="30"/>
      <c r="E377" s="32"/>
      <c r="F377" s="32"/>
    </row>
    <row r="378" spans="1:6" ht="11.25" x14ac:dyDescent="0.25">
      <c r="A378" s="220"/>
      <c r="B378" s="24"/>
      <c r="C378" s="8"/>
      <c r="D378" s="30"/>
      <c r="E378" s="32"/>
      <c r="F378" s="32"/>
    </row>
    <row r="379" spans="1:6" ht="11.25" x14ac:dyDescent="0.25">
      <c r="A379" s="220"/>
      <c r="B379" s="24"/>
      <c r="C379" s="8"/>
      <c r="D379" s="30"/>
      <c r="E379" s="32"/>
      <c r="F379" s="32"/>
    </row>
    <row r="380" spans="1:6" ht="11.25" x14ac:dyDescent="0.25">
      <c r="A380" s="220"/>
      <c r="B380" s="24"/>
      <c r="C380" s="8"/>
      <c r="D380" s="30"/>
      <c r="E380" s="32"/>
      <c r="F380" s="32"/>
    </row>
    <row r="381" spans="1:6" ht="11.25" x14ac:dyDescent="0.25">
      <c r="A381" s="220"/>
      <c r="B381" s="24"/>
      <c r="C381" s="8"/>
      <c r="D381" s="30"/>
      <c r="E381" s="32"/>
      <c r="F381" s="32"/>
    </row>
    <row r="382" spans="1:6" ht="11.25" x14ac:dyDescent="0.25">
      <c r="A382" s="220"/>
      <c r="B382" s="24"/>
      <c r="C382" s="8"/>
      <c r="D382" s="30"/>
      <c r="E382" s="32"/>
      <c r="F382" s="32"/>
    </row>
    <row r="383" spans="1:6" ht="11.25" x14ac:dyDescent="0.25">
      <c r="A383" s="220"/>
      <c r="B383" s="24"/>
      <c r="C383" s="8"/>
      <c r="D383" s="30"/>
      <c r="E383" s="32"/>
      <c r="F383" s="32"/>
    </row>
    <row r="384" spans="1:6" ht="11.25" x14ac:dyDescent="0.25">
      <c r="A384" s="220"/>
      <c r="B384" s="24"/>
      <c r="C384" s="8"/>
      <c r="D384" s="30"/>
      <c r="E384" s="32"/>
      <c r="F384" s="32"/>
    </row>
    <row r="385" spans="1:6" ht="11.25" x14ac:dyDescent="0.25">
      <c r="A385" s="220"/>
      <c r="B385" s="24"/>
      <c r="C385" s="8"/>
      <c r="D385" s="30"/>
      <c r="E385" s="32"/>
      <c r="F385" s="32"/>
    </row>
    <row r="386" spans="1:6" ht="11.25" x14ac:dyDescent="0.25">
      <c r="A386" s="220"/>
      <c r="B386" s="24"/>
      <c r="C386" s="8"/>
      <c r="D386" s="30"/>
      <c r="E386" s="32"/>
      <c r="F386" s="32"/>
    </row>
    <row r="387" spans="1:6" ht="11.25" x14ac:dyDescent="0.25">
      <c r="A387" s="220"/>
      <c r="B387" s="24"/>
      <c r="C387" s="8"/>
      <c r="D387" s="30"/>
      <c r="E387" s="32"/>
      <c r="F387" s="32"/>
    </row>
    <row r="388" spans="1:6" ht="11.25" x14ac:dyDescent="0.25">
      <c r="A388" s="220"/>
      <c r="B388" s="24"/>
      <c r="C388" s="8"/>
      <c r="D388" s="30"/>
      <c r="E388" s="32"/>
      <c r="F388" s="32"/>
    </row>
    <row r="389" spans="1:6" ht="11.25" x14ac:dyDescent="0.25">
      <c r="A389" s="220"/>
      <c r="B389" s="24"/>
      <c r="C389" s="8"/>
      <c r="D389" s="30"/>
      <c r="E389" s="32"/>
      <c r="F389" s="32"/>
    </row>
    <row r="390" spans="1:6" ht="11.25" x14ac:dyDescent="0.25">
      <c r="A390" s="220"/>
      <c r="B390" s="24"/>
      <c r="C390" s="8"/>
      <c r="D390" s="30"/>
      <c r="E390" s="32"/>
      <c r="F390" s="32"/>
    </row>
    <row r="391" spans="1:6" ht="11.25" x14ac:dyDescent="0.25">
      <c r="A391" s="220"/>
      <c r="B391" s="24"/>
      <c r="C391" s="8"/>
      <c r="D391" s="30"/>
      <c r="E391" s="32"/>
      <c r="F391" s="32"/>
    </row>
    <row r="392" spans="1:6" ht="11.25" x14ac:dyDescent="0.25">
      <c r="A392" s="220"/>
      <c r="B392" s="24"/>
      <c r="C392" s="8"/>
      <c r="D392" s="30"/>
      <c r="E392" s="32"/>
      <c r="F392" s="32"/>
    </row>
    <row r="393" spans="1:6" ht="11.25" x14ac:dyDescent="0.25">
      <c r="A393" s="220"/>
      <c r="B393" s="24"/>
      <c r="C393" s="8"/>
      <c r="D393" s="30"/>
      <c r="E393" s="32"/>
      <c r="F393" s="32"/>
    </row>
    <row r="394" spans="1:6" ht="11.25" x14ac:dyDescent="0.25">
      <c r="A394" s="220"/>
      <c r="B394" s="24"/>
      <c r="C394" s="8"/>
      <c r="D394" s="30"/>
      <c r="E394" s="32"/>
      <c r="F394" s="32"/>
    </row>
    <row r="395" spans="1:6" ht="11.25" x14ac:dyDescent="0.25">
      <c r="A395" s="220"/>
      <c r="B395" s="24"/>
      <c r="C395" s="8"/>
      <c r="D395" s="30"/>
      <c r="E395" s="32"/>
      <c r="F395" s="32"/>
    </row>
    <row r="396" spans="1:6" ht="11.25" x14ac:dyDescent="0.25">
      <c r="A396" s="220"/>
      <c r="B396" s="24"/>
      <c r="C396" s="8"/>
      <c r="D396" s="30"/>
      <c r="E396" s="32"/>
      <c r="F396" s="32"/>
    </row>
    <row r="397" spans="1:6" ht="12" hidden="1" x14ac:dyDescent="0.25">
      <c r="A397" s="220"/>
      <c r="B397" s="18"/>
      <c r="C397" s="27"/>
      <c r="D397" s="230"/>
      <c r="E397" s="27"/>
      <c r="F397" s="27"/>
    </row>
    <row r="398" spans="1:6" ht="12" hidden="1" x14ac:dyDescent="0.25">
      <c r="A398" s="220"/>
      <c r="B398" s="18"/>
      <c r="C398" s="27"/>
      <c r="D398" s="230"/>
      <c r="E398" s="27"/>
      <c r="F398" s="27"/>
    </row>
    <row r="399" spans="1:6" ht="15" hidden="1" customHeight="1" x14ac:dyDescent="0.25"/>
    <row r="400" spans="1:6" ht="15"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9.5" hidden="1" customHeight="1" x14ac:dyDescent="0.25"/>
  </sheetData>
  <sheetProtection password="EBEF" sheet="1" formatCells="0" formatColumns="0" formatRows="0" insertColumns="0" insertRows="0" autoFilter="0" pivotTables="0"/>
  <mergeCells count="17">
    <mergeCell ref="H42:I42"/>
    <mergeCell ref="F6:I6"/>
    <mergeCell ref="F19:I19"/>
    <mergeCell ref="G64:I64"/>
    <mergeCell ref="B122:G122"/>
    <mergeCell ref="B123:G123"/>
    <mergeCell ref="B120:G120"/>
    <mergeCell ref="B119:G119"/>
    <mergeCell ref="B114:G114"/>
    <mergeCell ref="B115:G115"/>
    <mergeCell ref="B116:G116"/>
    <mergeCell ref="B118:G118"/>
    <mergeCell ref="B121:G121"/>
    <mergeCell ref="H71:I71"/>
    <mergeCell ref="H75:I75"/>
    <mergeCell ref="G98:I98"/>
    <mergeCell ref="H35:I35"/>
  </mergeCells>
  <pageMargins left="0.7" right="0.7" top="0.75" bottom="0.75" header="0.3" footer="0.3"/>
  <pageSetup paperSize="9" orientation="portrait" r:id="rId1"/>
  <ignoredErrors>
    <ignoredError sqref="A2 A6 A19" numberStoredAsText="1"/>
    <ignoredError sqref="A7 A10:A13 A16:A17"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50"/>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RowHeight="15" zeroHeight="1" x14ac:dyDescent="0.25"/>
  <cols>
    <col min="1" max="1" width="2.85546875" style="222" customWidth="1"/>
    <col min="2" max="2" width="55.42578125" style="33" customWidth="1"/>
    <col min="3" max="3" width="11.140625" style="33" customWidth="1"/>
    <col min="4" max="4" width="14.5703125" style="205" customWidth="1"/>
    <col min="5" max="6" width="12.85546875" style="33" customWidth="1"/>
    <col min="7" max="9" width="12.85546875" style="16" customWidth="1"/>
    <col min="10" max="26" width="9.140625" style="16" customWidth="1"/>
    <col min="27" max="27" width="9.5703125" style="16" bestFit="1" customWidth="1"/>
    <col min="28" max="45" width="9.140625" style="16"/>
    <col min="46" max="52" width="9.140625" style="16" customWidth="1"/>
    <col min="53" max="16384" width="9.140625" style="16"/>
  </cols>
  <sheetData>
    <row r="1" spans="1:9" s="246" customFormat="1" ht="14.25" x14ac:dyDescent="0.25">
      <c r="A1" s="219" t="s">
        <v>1020</v>
      </c>
      <c r="B1" s="223">
        <v>2</v>
      </c>
      <c r="C1" s="223">
        <v>3</v>
      </c>
      <c r="D1" s="223">
        <v>4</v>
      </c>
      <c r="E1" s="223">
        <v>10</v>
      </c>
      <c r="F1" s="223">
        <v>11</v>
      </c>
      <c r="G1" s="224">
        <v>12</v>
      </c>
      <c r="H1" s="224">
        <v>13</v>
      </c>
      <c r="I1" s="224">
        <v>14</v>
      </c>
    </row>
    <row r="2" spans="1:9" ht="23.25" x14ac:dyDescent="0.25">
      <c r="A2" s="220" t="s">
        <v>514</v>
      </c>
      <c r="B2" s="6" t="str">
        <f>IF(Content!$D$6=1,VLOOKUP(Environment!$A2,TranslationData!$A:$AA,Environment!B$1,FALSE),VLOOKUP(Environment!$A2,TranslationData!$A:$AA,Environment!B$1+13,FALSE))</f>
        <v>Environment</v>
      </c>
      <c r="C2" s="7"/>
      <c r="D2" s="202"/>
      <c r="E2" s="5"/>
      <c r="F2" s="5"/>
    </row>
    <row r="3" spans="1:9" ht="14.25" x14ac:dyDescent="0.25">
      <c r="A3" s="220"/>
      <c r="B3" s="5"/>
      <c r="C3" s="43"/>
      <c r="D3" s="202"/>
      <c r="E3" s="5"/>
      <c r="F3" s="5"/>
    </row>
    <row r="4" spans="1:9" ht="11.25" customHeight="1" thickBot="1" x14ac:dyDescent="0.3">
      <c r="A4" s="220" t="s">
        <v>991</v>
      </c>
      <c r="B4" s="9"/>
      <c r="C4" s="9"/>
      <c r="D4" s="10" t="str">
        <f>IF(Content!$D$6=1,VLOOKUP(Environment!$A4,TranslationData!$A:$AA,Environment!D$1,FALSE),VLOOKUP(Environment!$A4,TranslationData!$A:$AA,Environment!D$1+13,FALSE))</f>
        <v>Units</v>
      </c>
      <c r="E4" s="10">
        <v>2019</v>
      </c>
      <c r="F4" s="10">
        <v>2020</v>
      </c>
      <c r="G4" s="10">
        <v>2021</v>
      </c>
      <c r="H4" s="10">
        <v>2022</v>
      </c>
      <c r="I4" s="10">
        <v>2023</v>
      </c>
    </row>
    <row r="5" spans="1:9" ht="11.25" customHeight="1" thickTop="1" x14ac:dyDescent="0.25">
      <c r="A5" s="220"/>
      <c r="B5" s="49"/>
      <c r="C5" s="49"/>
      <c r="D5" s="51"/>
      <c r="E5" s="51"/>
      <c r="F5" s="51"/>
    </row>
    <row r="6" spans="1:9" ht="18" x14ac:dyDescent="0.25">
      <c r="A6" s="220" t="s">
        <v>515</v>
      </c>
      <c r="B6" s="13" t="str">
        <f>IF(Content!$D$6=1,VLOOKUP(Environment!$A6,TranslationData!$A:$AA,Environment!B$1,FALSE),VLOOKUP(Environment!$A6,TranslationData!$A:$AA,Environment!B$1+13,FALSE))</f>
        <v>Water</v>
      </c>
      <c r="C6" s="14"/>
      <c r="D6" s="237"/>
      <c r="E6" s="15"/>
      <c r="F6" s="15"/>
    </row>
    <row r="7" spans="1:9" ht="11.25" customHeight="1" x14ac:dyDescent="0.25">
      <c r="A7" s="220"/>
      <c r="B7" s="13"/>
      <c r="C7" s="14"/>
      <c r="D7" s="237"/>
      <c r="E7" s="15"/>
      <c r="F7" s="15"/>
      <c r="H7" s="15"/>
      <c r="I7" s="15"/>
    </row>
    <row r="8" spans="1:9" ht="24.95" customHeight="1" x14ac:dyDescent="0.2">
      <c r="A8" s="220" t="s">
        <v>517</v>
      </c>
      <c r="B8" s="337" t="str">
        <f>IF(Content!$D$6=1,VLOOKUP(Environment!$A8,TranslationData!$A:$AA,Environment!B$1,FALSE),VLOOKUP(Environment!$A8,TranslationData!$A:$AA,Environment!B$1+13,FALSE))</f>
        <v>Water management (Group-wide data)</v>
      </c>
      <c r="C8" s="334"/>
      <c r="D8" s="201"/>
      <c r="E8" s="334"/>
      <c r="F8" s="334"/>
      <c r="G8" s="334"/>
      <c r="H8" s="378" t="s">
        <v>2463</v>
      </c>
      <c r="I8" s="378"/>
    </row>
    <row r="9" spans="1:9" s="71" customFormat="1" ht="11.25" customHeight="1" x14ac:dyDescent="0.25">
      <c r="A9" s="220" t="s">
        <v>525</v>
      </c>
      <c r="B9" s="138" t="str">
        <f>IF(Content!$D$6=1,VLOOKUP(Environment!$A9,TranslationData!$A:$AA,Environment!B$1,FALSE),VLOOKUP(Environment!$A9,TranslationData!$A:$AA,Environment!B$1+13,FALSE))</f>
        <v>Water withdrawal, including:</v>
      </c>
      <c r="C9" s="20"/>
      <c r="D9" s="22" t="str">
        <f>IF(Content!$D$6=1,VLOOKUP(Environment!$A9,TranslationData!$A:$AA,Environment!D$1,FALSE),VLOOKUP(Environment!$A9,TranslationData!$A:$AA,Environment!D$1+13,FALSE))</f>
        <v>thousand m³</v>
      </c>
      <c r="E9" s="119">
        <v>19672</v>
      </c>
      <c r="F9" s="119">
        <v>16276</v>
      </c>
      <c r="G9" s="119">
        <v>16217</v>
      </c>
      <c r="H9" s="119">
        <v>15382</v>
      </c>
      <c r="I9" s="119">
        <v>13611</v>
      </c>
    </row>
    <row r="10" spans="1:9" s="71" customFormat="1" ht="11.25" customHeight="1" x14ac:dyDescent="0.25">
      <c r="A10" s="220" t="s">
        <v>534</v>
      </c>
      <c r="B10" s="178" t="str">
        <f>IF(Content!$D$6=1,VLOOKUP(Environment!$A10,TranslationData!$A:$AA,Environment!B$1,FALSE),VLOOKUP(Environment!$A10,TranslationData!$A:$AA,Environment!B$1+13,FALSE))</f>
        <v>Fresh water withdrawal, including:</v>
      </c>
      <c r="C10" s="70"/>
      <c r="D10" s="125" t="str">
        <f>IF(Content!$D$6=1,VLOOKUP(Environment!$A10,TranslationData!$A:$AA,Environment!D$1,FALSE),VLOOKUP(Environment!$A10,TranslationData!$A:$AA,Environment!D$1+13,FALSE))</f>
        <v>thousand m³</v>
      </c>
      <c r="E10" s="102">
        <v>4918.53</v>
      </c>
      <c r="F10" s="102">
        <v>3483.569</v>
      </c>
      <c r="G10" s="102">
        <v>3480.1636879999992</v>
      </c>
      <c r="H10" s="102">
        <v>3344</v>
      </c>
      <c r="I10" s="102">
        <v>3282</v>
      </c>
    </row>
    <row r="11" spans="1:9" ht="11.25" customHeight="1" x14ac:dyDescent="0.25">
      <c r="A11" s="220" t="s">
        <v>536</v>
      </c>
      <c r="B11" s="130" t="str">
        <f>IF(Content!$D$6=1,VLOOKUP(Environment!$A11,TranslationData!$A:$AA,Environment!B$1,FALSE),VLOOKUP(Environment!$A11,TranslationData!$A:$AA,Environment!B$1+13,FALSE))</f>
        <v xml:space="preserve">Ground water </v>
      </c>
      <c r="C11" s="24"/>
      <c r="D11" s="125" t="str">
        <f>IF(Content!$D$6=1,VLOOKUP(Environment!$A11,TranslationData!$A:$AA,Environment!D$1,FALSE),VLOOKUP(Environment!$A11,TranslationData!$A:$AA,Environment!D$1+13,FALSE))</f>
        <v>thousand m³</v>
      </c>
      <c r="E11" s="19">
        <v>1694.6699999999996</v>
      </c>
      <c r="F11" s="19">
        <v>1284.6120000000001</v>
      </c>
      <c r="G11" s="102">
        <v>1451.5230000000001</v>
      </c>
      <c r="H11" s="102">
        <v>1756</v>
      </c>
      <c r="I11" s="102">
        <v>1573</v>
      </c>
    </row>
    <row r="12" spans="1:9" ht="11.25" customHeight="1" x14ac:dyDescent="0.25">
      <c r="A12" s="220" t="s">
        <v>537</v>
      </c>
      <c r="B12" s="130" t="str">
        <f>IF(Content!$D$6=1,VLOOKUP(Environment!$A12,TranslationData!$A:$AA,Environment!B$1,FALSE),VLOOKUP(Environment!$A12,TranslationData!$A:$AA,Environment!B$1+13,FALSE))</f>
        <v>Surface water</v>
      </c>
      <c r="C12" s="24"/>
      <c r="D12" s="125" t="str">
        <f>IF(Content!$D$6=1,VLOOKUP(Environment!$A12,TranslationData!$A:$AA,Environment!D$1,FALSE),VLOOKUP(Environment!$A12,TranslationData!$A:$AA,Environment!D$1+13,FALSE))</f>
        <v>thousand m³</v>
      </c>
      <c r="E12" s="19">
        <v>2236.145</v>
      </c>
      <c r="F12" s="19">
        <v>1467.058</v>
      </c>
      <c r="G12" s="102">
        <v>1028.2330000000002</v>
      </c>
      <c r="H12" s="102">
        <v>845</v>
      </c>
      <c r="I12" s="102">
        <v>816</v>
      </c>
    </row>
    <row r="13" spans="1:9" ht="11.25" customHeight="1" x14ac:dyDescent="0.25">
      <c r="A13" s="220" t="s">
        <v>538</v>
      </c>
      <c r="B13" s="130" t="str">
        <f>IF(Content!$D$6=1,VLOOKUP(Environment!$A13,TranslationData!$A:$AA,Environment!B$1,FALSE),VLOOKUP(Environment!$A13,TranslationData!$A:$AA,Environment!B$1+13,FALSE))</f>
        <v>External water supply</v>
      </c>
      <c r="C13" s="24"/>
      <c r="D13" s="125" t="str">
        <f>IF(Content!$D$6=1,VLOOKUP(Environment!$A13,TranslationData!$A:$AA,Environment!D$1,FALSE),VLOOKUP(Environment!$A13,TranslationData!$A:$AA,Environment!D$1+13,FALSE))</f>
        <v>thousand m³</v>
      </c>
      <c r="E13" s="19">
        <v>987.71499999999992</v>
      </c>
      <c r="F13" s="19">
        <v>731.899</v>
      </c>
      <c r="G13" s="102">
        <v>1000.3630000000001</v>
      </c>
      <c r="H13" s="102">
        <v>743</v>
      </c>
      <c r="I13" s="102">
        <v>893</v>
      </c>
    </row>
    <row r="14" spans="1:9" ht="11.25" customHeight="1" x14ac:dyDescent="0.25">
      <c r="A14" s="220" t="s">
        <v>535</v>
      </c>
      <c r="B14" s="144" t="str">
        <f>IF(Content!$D$6=1,VLOOKUP(Environment!$A14,TranslationData!$A:$AA,Environment!B$1,FALSE),VLOOKUP(Environment!$A14,TranslationData!$A:$AA,Environment!B$1+13,FALSE))</f>
        <v>Waste water collection (drainage, quarry and mine water)</v>
      </c>
      <c r="C14" s="160"/>
      <c r="D14" s="125" t="str">
        <f>IF(Content!$D$6=1,VLOOKUP(Environment!$A14,TranslationData!$A:$AA,Environment!D$1,FALSE),VLOOKUP(Environment!$A14,TranslationData!$A:$AA,Environment!D$1+13,FALSE))</f>
        <v>thousand m³</v>
      </c>
      <c r="E14" s="125">
        <v>14753</v>
      </c>
      <c r="F14" s="125">
        <v>12792</v>
      </c>
      <c r="G14" s="102">
        <v>12737</v>
      </c>
      <c r="H14" s="102">
        <v>12038</v>
      </c>
      <c r="I14" s="102">
        <v>10329</v>
      </c>
    </row>
    <row r="15" spans="1:9" s="71" customFormat="1" ht="11.25" customHeight="1" x14ac:dyDescent="0.25">
      <c r="A15" s="220" t="s">
        <v>526</v>
      </c>
      <c r="B15" s="138" t="str">
        <f>IF(Content!$D$6=1,VLOOKUP(Environment!$A15,TranslationData!$A:$AA,Environment!B$1,FALSE),VLOOKUP(Environment!$A15,TranslationData!$A:$AA,Environment!B$1+13,FALSE))</f>
        <v>Water use, including:</v>
      </c>
      <c r="C15" s="20"/>
      <c r="D15" s="22" t="str">
        <f>IF(Content!$D$6=1,VLOOKUP(Environment!$A15,TranslationData!$A:$AA,Environment!D$1,FALSE),VLOOKUP(Environment!$A15,TranslationData!$A:$AA,Environment!D$1+13,FALSE))</f>
        <v>thousand m³</v>
      </c>
      <c r="E15" s="103">
        <v>37194.071000000004</v>
      </c>
      <c r="F15" s="103">
        <v>33089.800320000002</v>
      </c>
      <c r="G15" s="103">
        <v>35115.786000000015</v>
      </c>
      <c r="H15" s="119">
        <v>37786</v>
      </c>
      <c r="I15" s="119">
        <v>49181</v>
      </c>
    </row>
    <row r="16" spans="1:9" ht="11.25" customHeight="1" x14ac:dyDescent="0.25">
      <c r="A16" s="220" t="s">
        <v>539</v>
      </c>
      <c r="B16" s="178" t="str">
        <f>IF(Content!$D$6=1,VLOOKUP(Environment!$A16,TranslationData!$A:$AA,Environment!B$1,FALSE),VLOOKUP(Environment!$A16,TranslationData!$A:$AA,Environment!B$1+13,FALSE))</f>
        <v>Fresh water use</v>
      </c>
      <c r="C16" s="160"/>
      <c r="D16" s="125" t="str">
        <f>IF(Content!$D$6=1,VLOOKUP(Environment!$A16,TranslationData!$A:$AA,Environment!D$1,FALSE),VLOOKUP(Environment!$A16,TranslationData!$A:$AA,Environment!D$1+13,FALSE))</f>
        <v>thousand m³</v>
      </c>
      <c r="E16" s="102">
        <v>4918.53</v>
      </c>
      <c r="F16" s="102">
        <v>3483.569</v>
      </c>
      <c r="G16" s="102">
        <v>3480.1636879999992</v>
      </c>
      <c r="H16" s="102">
        <v>3344</v>
      </c>
      <c r="I16" s="102">
        <v>3282</v>
      </c>
    </row>
    <row r="17" spans="1:9" ht="11.25" customHeight="1" x14ac:dyDescent="0.25">
      <c r="A17" s="220" t="s">
        <v>540</v>
      </c>
      <c r="B17" s="178" t="str">
        <f>IF(Content!$D$6=1,VLOOKUP(Environment!$A17,TranslationData!$A:$AA,Environment!B$1,FALSE),VLOOKUP(Environment!$A17,TranslationData!$A:$AA,Environment!B$1+13,FALSE))</f>
        <v>Water reused and recycled, including:</v>
      </c>
      <c r="C17" s="24"/>
      <c r="D17" s="125" t="str">
        <f>IF(Content!$D$6=1,VLOOKUP(Environment!$A17,TranslationData!$A:$AA,Environment!D$1,FALSE),VLOOKUP(Environment!$A17,TranslationData!$A:$AA,Environment!D$1+13,FALSE))</f>
        <v>thousand m³</v>
      </c>
      <c r="E17" s="102">
        <f>E19+E18</f>
        <v>32275.541000000001</v>
      </c>
      <c r="F17" s="102">
        <f>F19+F18</f>
        <v>29606.231319999999</v>
      </c>
      <c r="G17" s="102">
        <v>31635.666999999998</v>
      </c>
      <c r="H17" s="102">
        <v>34442</v>
      </c>
      <c r="I17" s="102">
        <v>45898</v>
      </c>
    </row>
    <row r="18" spans="1:9" ht="11.25" customHeight="1" x14ac:dyDescent="0.25">
      <c r="A18" s="220" t="s">
        <v>541</v>
      </c>
      <c r="B18" s="130" t="str">
        <f>IF(Content!$D$6=1,VLOOKUP(Environment!$A18,TranslationData!$A:$AA,Environment!B$1,FALSE),VLOOKUP(Environment!$A18,TranslationData!$A:$AA,Environment!B$1+13,FALSE))</f>
        <v>Recycled water</v>
      </c>
      <c r="C18" s="18"/>
      <c r="D18" s="125" t="str">
        <f>IF(Content!$D$6=1,VLOOKUP(Environment!$A18,TranslationData!$A:$AA,Environment!D$1,FALSE),VLOOKUP(Environment!$A18,TranslationData!$A:$AA,Environment!D$1+13,FALSE))</f>
        <v>thousand m³</v>
      </c>
      <c r="E18" s="102">
        <v>28222.095000000001</v>
      </c>
      <c r="F18" s="102">
        <v>26965.356</v>
      </c>
      <c r="G18" s="102">
        <v>27742.506000000001</v>
      </c>
      <c r="H18" s="102">
        <v>30691</v>
      </c>
      <c r="I18" s="102">
        <v>41987</v>
      </c>
    </row>
    <row r="19" spans="1:9" ht="11.25" customHeight="1" x14ac:dyDescent="0.25">
      <c r="A19" s="220" t="s">
        <v>542</v>
      </c>
      <c r="B19" s="130" t="str">
        <f>IF(Content!$D$6=1,VLOOKUP(Environment!$A19,TranslationData!$A:$AA,Environment!B$1,FALSE),VLOOKUP(Environment!$A19,TranslationData!$A:$AA,Environment!B$1+13,FALSE))</f>
        <v>Waste water</v>
      </c>
      <c r="C19" s="18"/>
      <c r="D19" s="125" t="str">
        <f>IF(Content!$D$6=1,VLOOKUP(Environment!$A19,TranslationData!$A:$AA,Environment!D$1,FALSE),VLOOKUP(Environment!$A19,TranslationData!$A:$AA,Environment!D$1+13,FALSE))</f>
        <v>thousand m³</v>
      </c>
      <c r="E19" s="102">
        <v>4053.4460000000004</v>
      </c>
      <c r="F19" s="102">
        <v>2640.8753199999992</v>
      </c>
      <c r="G19" s="102">
        <v>3893.1610000000001</v>
      </c>
      <c r="H19" s="102">
        <v>3751</v>
      </c>
      <c r="I19" s="102">
        <v>3911</v>
      </c>
    </row>
    <row r="20" spans="1:9" s="71" customFormat="1" ht="11.25" customHeight="1" x14ac:dyDescent="0.25">
      <c r="A20" s="220" t="s">
        <v>527</v>
      </c>
      <c r="B20" s="138" t="str">
        <f>IF(Content!$D$6=1,VLOOKUP(Environment!$A20,TranslationData!$A:$AA,Environment!B$1,FALSE),VLOOKUP(Environment!$A20,TranslationData!$A:$AA,Environment!B$1+13,FALSE))</f>
        <v>Water discharge, including:</v>
      </c>
      <c r="C20" s="20"/>
      <c r="D20" s="22" t="str">
        <f>IF(Content!$D$6=1,VLOOKUP(Environment!$A20,TranslationData!$A:$AA,Environment!D$1,FALSE),VLOOKUP(Environment!$A20,TranslationData!$A:$AA,Environment!D$1+13,FALSE))</f>
        <v>thousand m³</v>
      </c>
      <c r="E20" s="22">
        <v>11054</v>
      </c>
      <c r="F20" s="22">
        <v>9055</v>
      </c>
      <c r="G20" s="22">
        <v>8066</v>
      </c>
      <c r="H20" s="22">
        <v>8636</v>
      </c>
      <c r="I20" s="22">
        <v>6793</v>
      </c>
    </row>
    <row r="21" spans="1:9" ht="11.25" customHeight="1" x14ac:dyDescent="0.25">
      <c r="A21" s="220" t="s">
        <v>543</v>
      </c>
      <c r="B21" s="178" t="str">
        <f>IF(Content!$D$6=1,VLOOKUP(Environment!$A21,TranslationData!$A:$AA,Environment!B$1,FALSE),VLOOKUP(Environment!$A21,TranslationData!$A:$AA,Environment!B$1+13,FALSE))</f>
        <v>Used and treated water discharge</v>
      </c>
      <c r="C21" s="160"/>
      <c r="D21" s="125" t="str">
        <f>IF(Content!$D$6=1,VLOOKUP(Environment!$A21,TranslationData!$A:$AA,Environment!D$1,FALSE),VLOOKUP(Environment!$A21,TranslationData!$A:$AA,Environment!D$1+13,FALSE))</f>
        <v>thousand m³</v>
      </c>
      <c r="E21" s="125">
        <v>354</v>
      </c>
      <c r="F21" s="125">
        <v>391</v>
      </c>
      <c r="G21" s="102">
        <v>412</v>
      </c>
      <c r="H21" s="102">
        <v>490</v>
      </c>
      <c r="I21" s="102">
        <v>491</v>
      </c>
    </row>
    <row r="22" spans="1:9" ht="11.25" customHeight="1" x14ac:dyDescent="0.25">
      <c r="A22" s="220" t="s">
        <v>545</v>
      </c>
      <c r="B22" s="130" t="str">
        <f>IF(Content!$D$6=1,VLOOKUP(Environment!$A22,TranslationData!$A:$AA,Environment!B$1,FALSE),VLOOKUP(Environment!$A22,TranslationData!$A:$AA,Environment!B$1+13,FALSE))</f>
        <v>Watercourses</v>
      </c>
      <c r="C22" s="125"/>
      <c r="D22" s="125" t="str">
        <f>IF(Content!$D$6=1,VLOOKUP(Environment!$A22,TranslationData!$A:$AA,Environment!D$1,FALSE),VLOOKUP(Environment!$A22,TranslationData!$A:$AA,Environment!D$1+13,FALSE))</f>
        <v>thousand m³</v>
      </c>
      <c r="E22" s="125">
        <v>57</v>
      </c>
      <c r="F22" s="125">
        <v>50</v>
      </c>
      <c r="G22" s="102">
        <v>57</v>
      </c>
      <c r="H22" s="102">
        <v>306</v>
      </c>
      <c r="I22" s="102">
        <v>338</v>
      </c>
    </row>
    <row r="23" spans="1:9" ht="11.25" customHeight="1" x14ac:dyDescent="0.25">
      <c r="A23" s="220" t="s">
        <v>546</v>
      </c>
      <c r="B23" s="130" t="str">
        <f>IF(Content!$D$6=1,VLOOKUP(Environment!$A23,TranslationData!$A:$AA,Environment!B$1,FALSE),VLOOKUP(Environment!$A23,TranslationData!$A:$AA,Environment!B$1+13,FALSE))</f>
        <v>Landscape</v>
      </c>
      <c r="C23" s="141"/>
      <c r="D23" s="125" t="str">
        <f>IF(Content!$D$6=1,VLOOKUP(Environment!$A23,TranslationData!$A:$AA,Environment!D$1,FALSE),VLOOKUP(Environment!$A23,TranslationData!$A:$AA,Environment!D$1+13,FALSE))</f>
        <v>thousand m³</v>
      </c>
      <c r="E23" s="102">
        <v>0</v>
      </c>
      <c r="F23" s="102">
        <v>0</v>
      </c>
      <c r="G23" s="102">
        <v>0</v>
      </c>
      <c r="H23" s="102">
        <v>0</v>
      </c>
      <c r="I23" s="102">
        <v>0</v>
      </c>
    </row>
    <row r="24" spans="1:9" ht="11.25" customHeight="1" x14ac:dyDescent="0.25">
      <c r="A24" s="220" t="s">
        <v>547</v>
      </c>
      <c r="B24" s="130" t="str">
        <f>IF(Content!$D$6=1,VLOOKUP(Environment!$A24,TranslationData!$A:$AA,Environment!B$1,FALSE),VLOOKUP(Environment!$A24,TranslationData!$A:$AA,Environment!B$1+13,FALSE))</f>
        <v>Sewage</v>
      </c>
      <c r="C24" s="160"/>
      <c r="D24" s="125" t="str">
        <f>IF(Content!$D$6=1,VLOOKUP(Environment!$A24,TranslationData!$A:$AA,Environment!D$1,FALSE),VLOOKUP(Environment!$A24,TranslationData!$A:$AA,Environment!D$1+13,FALSE))</f>
        <v>thousand m³</v>
      </c>
      <c r="E24" s="30">
        <v>297</v>
      </c>
      <c r="F24" s="30">
        <v>341</v>
      </c>
      <c r="G24" s="102">
        <v>355</v>
      </c>
      <c r="H24" s="102">
        <v>184</v>
      </c>
      <c r="I24" s="102">
        <v>153</v>
      </c>
    </row>
    <row r="25" spans="1:9" ht="11.25" customHeight="1" x14ac:dyDescent="0.25">
      <c r="A25" s="220" t="s">
        <v>544</v>
      </c>
      <c r="B25" s="178" t="str">
        <f>IF(Content!$D$6=1,VLOOKUP(Environment!$A25,TranslationData!$A:$AA,Environment!B$1,FALSE),VLOOKUP(Environment!$A25,TranslationData!$A:$AA,Environment!B$1+13,FALSE))</f>
        <v>Collected and treated waste water discharge</v>
      </c>
      <c r="C25" s="160"/>
      <c r="D25" s="125" t="str">
        <f>IF(Content!$D$6=1,VLOOKUP(Environment!$A25,TranslationData!$A:$AA,Environment!D$1,FALSE),VLOOKUP(Environment!$A25,TranslationData!$A:$AA,Environment!D$1+13,FALSE))</f>
        <v>thousand m³</v>
      </c>
      <c r="E25" s="125">
        <v>10700</v>
      </c>
      <c r="F25" s="125">
        <v>8664</v>
      </c>
      <c r="G25" s="102">
        <v>7654</v>
      </c>
      <c r="H25" s="102">
        <v>8146</v>
      </c>
      <c r="I25" s="102">
        <v>6302</v>
      </c>
    </row>
    <row r="26" spans="1:9" ht="11.25" customHeight="1" x14ac:dyDescent="0.25">
      <c r="A26" s="220" t="s">
        <v>548</v>
      </c>
      <c r="B26" s="130" t="str">
        <f>IF(Content!$D$6=1,VLOOKUP(Environment!$A26,TranslationData!$A:$AA,Environment!B$1,FALSE),VLOOKUP(Environment!$A26,TranslationData!$A:$AA,Environment!B$1+13,FALSE))</f>
        <v>Watercourses</v>
      </c>
      <c r="C26" s="125"/>
      <c r="D26" s="125" t="str">
        <f>IF(Content!$D$6=1,VLOOKUP(Environment!$A26,TranslationData!$A:$AA,Environment!D$1,FALSE),VLOOKUP(Environment!$A26,TranslationData!$A:$AA,Environment!D$1+13,FALSE))</f>
        <v>thousand m³</v>
      </c>
      <c r="E26" s="125">
        <v>10700</v>
      </c>
      <c r="F26" s="125">
        <v>8664</v>
      </c>
      <c r="G26" s="102">
        <v>7654</v>
      </c>
      <c r="H26" s="102">
        <v>8146</v>
      </c>
      <c r="I26" s="102">
        <v>6302</v>
      </c>
    </row>
    <row r="27" spans="1:9" ht="11.25" customHeight="1" x14ac:dyDescent="0.25">
      <c r="A27" s="220" t="s">
        <v>549</v>
      </c>
      <c r="B27" s="130" t="str">
        <f>IF(Content!$D$6=1,VLOOKUP(Environment!$A27,TranslationData!$A:$AA,Environment!B$1,FALSE),VLOOKUP(Environment!$A27,TranslationData!$A:$AA,Environment!B$1+13,FALSE))</f>
        <v>Landscape</v>
      </c>
      <c r="C27" s="141"/>
      <c r="D27" s="125" t="str">
        <f>IF(Content!$D$6=1,VLOOKUP(Environment!$A27,TranslationData!$A:$AA,Environment!D$1,FALSE),VLOOKUP(Environment!$A27,TranslationData!$A:$AA,Environment!D$1+13,FALSE))</f>
        <v>thousand m³</v>
      </c>
      <c r="E27" s="102">
        <v>0</v>
      </c>
      <c r="F27" s="102">
        <v>0</v>
      </c>
      <c r="G27" s="102">
        <v>0</v>
      </c>
      <c r="H27" s="102">
        <v>0</v>
      </c>
      <c r="I27" s="102">
        <v>0</v>
      </c>
    </row>
    <row r="28" spans="1:9" ht="11.25" customHeight="1" x14ac:dyDescent="0.25">
      <c r="A28" s="220" t="s">
        <v>550</v>
      </c>
      <c r="B28" s="130" t="str">
        <f>IF(Content!$D$6=1,VLOOKUP(Environment!$A28,TranslationData!$A:$AA,Environment!B$1,FALSE),VLOOKUP(Environment!$A28,TranslationData!$A:$AA,Environment!B$1+13,FALSE))</f>
        <v>Sewage</v>
      </c>
      <c r="C28" s="160"/>
      <c r="D28" s="125" t="str">
        <f>IF(Content!$D$6=1,VLOOKUP(Environment!$A28,TranslationData!$A:$AA,Environment!D$1,FALSE),VLOOKUP(Environment!$A28,TranslationData!$A:$AA,Environment!D$1+13,FALSE))</f>
        <v>thousand m³</v>
      </c>
      <c r="E28" s="102">
        <v>0</v>
      </c>
      <c r="F28" s="102">
        <v>0</v>
      </c>
      <c r="G28" s="102">
        <v>0</v>
      </c>
      <c r="H28" s="102">
        <v>0</v>
      </c>
      <c r="I28" s="102">
        <v>0</v>
      </c>
    </row>
    <row r="29" spans="1:9" s="74" customFormat="1" ht="11.25" customHeight="1" x14ac:dyDescent="0.25">
      <c r="A29" s="220" t="s">
        <v>528</v>
      </c>
      <c r="B29" s="35" t="str">
        <f>IF(Content!$D$6=1,VLOOKUP(Environment!$A29,TranslationData!$A:$AA,Environment!B$1,FALSE),VLOOKUP(Environment!$A29,TranslationData!$A:$AA,Environment!B$1+13,FALSE))</f>
        <v>Total water consumption</v>
      </c>
      <c r="C29" s="45"/>
      <c r="D29" s="22" t="str">
        <f>IF(Content!$D$6=1,VLOOKUP(Environment!$A29,TranslationData!$A:$AA,Environment!D$1,FALSE),VLOOKUP(Environment!$A29,TranslationData!$A:$AA,Environment!D$1+13,FALSE))</f>
        <v>thousand m³</v>
      </c>
      <c r="E29" s="73">
        <v>8618</v>
      </c>
      <c r="F29" s="73">
        <v>7221</v>
      </c>
      <c r="G29" s="103">
        <v>8151</v>
      </c>
      <c r="H29" s="119">
        <v>6746</v>
      </c>
      <c r="I29" s="119">
        <v>6818</v>
      </c>
    </row>
    <row r="30" spans="1:9" ht="11.25" customHeight="1" x14ac:dyDescent="0.25">
      <c r="A30" s="220" t="s">
        <v>529</v>
      </c>
      <c r="B30" s="18" t="str">
        <f>IF(Content!$D$6=1,VLOOKUP(Environment!$A30,TranslationData!$A:$AA,Environment!B$1,FALSE),VLOOKUP(Environment!$A30,TranslationData!$A:$AA,Environment!B$1+13,FALSE))</f>
        <v>Share of water recycled and reused</v>
      </c>
      <c r="C30" s="18"/>
      <c r="D30" s="125" t="str">
        <f>IF(Content!$D$6=1,VLOOKUP(Environment!$A30,TranslationData!$A:$AA,Environment!D$1,FALSE),VLOOKUP(Environment!$A30,TranslationData!$A:$AA,Environment!D$1+13,FALSE))</f>
        <v>%</v>
      </c>
      <c r="E30" s="36">
        <v>87</v>
      </c>
      <c r="F30" s="36">
        <v>89</v>
      </c>
      <c r="G30" s="179">
        <v>90</v>
      </c>
      <c r="H30" s="179">
        <v>91</v>
      </c>
      <c r="I30" s="179">
        <v>93</v>
      </c>
    </row>
    <row r="31" spans="1:9" ht="22.5" x14ac:dyDescent="0.2">
      <c r="A31" s="235" t="s">
        <v>530</v>
      </c>
      <c r="B31" s="244" t="str">
        <f>IF(Content!$D$6=1,VLOOKUP(Environment!$A31,TranslationData!$A:$AA,Environment!B$1,FALSE),VLOOKUP(Environment!$A31,TranslationData!$A:$AA,Environment!B$1+13,FALSE))</f>
        <v>Fresh water use intensity</v>
      </c>
      <c r="C31" s="18"/>
      <c r="D31" s="241" t="str">
        <f>IF(Content!$D$6=1,VLOOKUP(Environment!$A31,TranslationData!$A:$AA,Environment!D$1,FALSE),VLOOKUP(Environment!$A31,TranslationData!$A:$AA,Environment!D$1+13,FALSE))</f>
        <v>m³/Kt of processed ore</v>
      </c>
      <c r="E31" s="193">
        <v>327</v>
      </c>
      <c r="F31" s="193">
        <v>226</v>
      </c>
      <c r="G31" s="242">
        <v>220</v>
      </c>
      <c r="H31" s="242">
        <v>183</v>
      </c>
      <c r="I31" s="242">
        <v>170</v>
      </c>
    </row>
    <row r="32" spans="1:9" ht="22.5" x14ac:dyDescent="0.2">
      <c r="A32" s="235" t="s">
        <v>531</v>
      </c>
      <c r="B32" s="190" t="str">
        <f>IF(Content!$D$6=1,VLOOKUP(Environment!$A32,TranslationData!$A:$AA,Environment!B$1,FALSE),VLOOKUP(Environment!$A32,TranslationData!$A:$AA,Environment!B$1+13,FALSE))</f>
        <v>Fresh water use for processing intensity [1]</v>
      </c>
      <c r="C32" s="24"/>
      <c r="D32" s="192" t="str">
        <f>IF(Content!$D$6=1,VLOOKUP(Environment!$A32,TranslationData!$A:$AA,Environment!D$1,FALSE),VLOOKUP(Environment!$A32,TranslationData!$A:$AA,Environment!D$1+13,FALSE))</f>
        <v>m³/Kt of processed ore</v>
      </c>
      <c r="E32" s="189">
        <v>268</v>
      </c>
      <c r="F32" s="189">
        <v>171</v>
      </c>
      <c r="G32" s="243">
        <v>155</v>
      </c>
      <c r="H32" s="243">
        <v>138</v>
      </c>
      <c r="I32" s="243">
        <v>125</v>
      </c>
    </row>
    <row r="33" spans="1:9" ht="11.25" customHeight="1" x14ac:dyDescent="0.25">
      <c r="A33" s="220"/>
      <c r="B33" s="24"/>
      <c r="C33" s="18"/>
      <c r="D33" s="125"/>
      <c r="E33" s="19"/>
      <c r="F33" s="19"/>
      <c r="H33" s="102"/>
      <c r="I33" s="102"/>
    </row>
    <row r="34" spans="1:9" ht="24.95" customHeight="1" x14ac:dyDescent="0.2">
      <c r="A34" s="220" t="s">
        <v>563</v>
      </c>
      <c r="B34" s="337" t="str">
        <f>IF(Content!$D$6=1,VLOOKUP(Environment!$A34,TranslationData!$A:$AA,Environment!B$1,FALSE),VLOOKUP(Environment!$A34,TranslationData!$A:$AA,Environment!B$1+13,FALSE))</f>
        <v>Water management in Kazakhstan segment</v>
      </c>
      <c r="C34" s="334"/>
      <c r="D34" s="201"/>
      <c r="E34" s="334"/>
      <c r="F34" s="334"/>
      <c r="G34" s="334"/>
      <c r="H34" s="378" t="s">
        <v>2463</v>
      </c>
      <c r="I34" s="378"/>
    </row>
    <row r="35" spans="1:9" s="71" customFormat="1" ht="11.25" customHeight="1" x14ac:dyDescent="0.25">
      <c r="A35" s="220" t="s">
        <v>564</v>
      </c>
      <c r="B35" s="138" t="str">
        <f>IF(Content!$D$6=1,VLOOKUP(Environment!$A35,TranslationData!$A:$AA,Environment!B$1,FALSE),VLOOKUP(Environment!$A35,TranslationData!$A:$AA,Environment!B$1+13,FALSE))</f>
        <v>Water withdrawal, including:</v>
      </c>
      <c r="C35" s="20"/>
      <c r="D35" s="22" t="str">
        <f>IF(Content!$D$6=1,VLOOKUP(Environment!$A35,TranslationData!$A:$AA,Environment!D$1,FALSE),VLOOKUP(Environment!$A35,TranslationData!$A:$AA,Environment!D$1+13,FALSE))</f>
        <v>thousand m³</v>
      </c>
      <c r="E35" s="119">
        <v>7113</v>
      </c>
      <c r="F35" s="119">
        <v>6262</v>
      </c>
      <c r="G35" s="119">
        <v>7039</v>
      </c>
      <c r="H35" s="119">
        <v>5076</v>
      </c>
      <c r="I35" s="119">
        <v>5096</v>
      </c>
    </row>
    <row r="36" spans="1:9" s="71" customFormat="1" ht="11.25" customHeight="1" x14ac:dyDescent="0.25">
      <c r="A36" s="220" t="s">
        <v>565</v>
      </c>
      <c r="B36" s="178" t="str">
        <f>IF(Content!$D$6=1,VLOOKUP(Environment!$A36,TranslationData!$A:$AA,Environment!B$1,FALSE),VLOOKUP(Environment!$A36,TranslationData!$A:$AA,Environment!B$1+13,FALSE))</f>
        <v>Fresh water withdrawal, including:</v>
      </c>
      <c r="C36" s="70"/>
      <c r="D36" s="125" t="str">
        <f>IF(Content!$D$6=1,VLOOKUP(Environment!$A36,TranslationData!$A:$AA,Environment!D$1,FALSE),VLOOKUP(Environment!$A36,TranslationData!$A:$AA,Environment!D$1+13,FALSE))</f>
        <v>thousand m³</v>
      </c>
      <c r="E36" s="102">
        <v>2392</v>
      </c>
      <c r="F36" s="102">
        <v>1621</v>
      </c>
      <c r="G36" s="102">
        <v>1542</v>
      </c>
      <c r="H36" s="102">
        <v>1290</v>
      </c>
      <c r="I36" s="102">
        <v>1273</v>
      </c>
    </row>
    <row r="37" spans="1:9" ht="11.25" customHeight="1" x14ac:dyDescent="0.25">
      <c r="A37" s="220" t="s">
        <v>566</v>
      </c>
      <c r="B37" s="130" t="str">
        <f>IF(Content!$D$6=1,VLOOKUP(Environment!$A37,TranslationData!$A:$AA,Environment!B$1,FALSE),VLOOKUP(Environment!$A37,TranslationData!$A:$AA,Environment!B$1+13,FALSE))</f>
        <v xml:space="preserve">Ground water </v>
      </c>
      <c r="C37" s="160"/>
      <c r="D37" s="125" t="str">
        <f>IF(Content!$D$6=1,VLOOKUP(Environment!$A37,TranslationData!$A:$AA,Environment!D$1,FALSE),VLOOKUP(Environment!$A37,TranslationData!$A:$AA,Environment!D$1+13,FALSE))</f>
        <v>thousand m³</v>
      </c>
      <c r="E37" s="102">
        <v>101</v>
      </c>
      <c r="F37" s="102">
        <v>195</v>
      </c>
      <c r="G37" s="102">
        <v>240</v>
      </c>
      <c r="H37" s="102">
        <v>226</v>
      </c>
      <c r="I37" s="102">
        <v>211</v>
      </c>
    </row>
    <row r="38" spans="1:9" ht="11.25" customHeight="1" x14ac:dyDescent="0.25">
      <c r="A38" s="220" t="s">
        <v>567</v>
      </c>
      <c r="B38" s="130" t="str">
        <f>IF(Content!$D$6=1,VLOOKUP(Environment!$A38,TranslationData!$A:$AA,Environment!B$1,FALSE),VLOOKUP(Environment!$A38,TranslationData!$A:$AA,Environment!B$1+13,FALSE))</f>
        <v>Surface water</v>
      </c>
      <c r="C38" s="160"/>
      <c r="D38" s="125" t="str">
        <f>IF(Content!$D$6=1,VLOOKUP(Environment!$A38,TranslationData!$A:$AA,Environment!D$1,FALSE),VLOOKUP(Environment!$A38,TranslationData!$A:$AA,Environment!D$1+13,FALSE))</f>
        <v>thousand m³</v>
      </c>
      <c r="E38" s="102">
        <v>1716</v>
      </c>
      <c r="F38" s="102">
        <v>1051</v>
      </c>
      <c r="G38" s="102">
        <v>690</v>
      </c>
      <c r="H38" s="102">
        <v>656</v>
      </c>
      <c r="I38" s="102">
        <v>634</v>
      </c>
    </row>
    <row r="39" spans="1:9" ht="11.25" customHeight="1" x14ac:dyDescent="0.25">
      <c r="A39" s="220" t="s">
        <v>568</v>
      </c>
      <c r="B39" s="130" t="str">
        <f>IF(Content!$D$6=1,VLOOKUP(Environment!$A39,TranslationData!$A:$AA,Environment!B$1,FALSE),VLOOKUP(Environment!$A39,TranslationData!$A:$AA,Environment!B$1+13,FALSE))</f>
        <v>External water supply</v>
      </c>
      <c r="C39" s="160"/>
      <c r="D39" s="125" t="str">
        <f>IF(Content!$D$6=1,VLOOKUP(Environment!$A39,TranslationData!$A:$AA,Environment!D$1,FALSE),VLOOKUP(Environment!$A39,TranslationData!$A:$AA,Environment!D$1+13,FALSE))</f>
        <v>thousand m³</v>
      </c>
      <c r="E39" s="102">
        <v>575</v>
      </c>
      <c r="F39" s="102">
        <v>375</v>
      </c>
      <c r="G39" s="102">
        <v>611</v>
      </c>
      <c r="H39" s="102">
        <v>408</v>
      </c>
      <c r="I39" s="102">
        <v>428</v>
      </c>
    </row>
    <row r="40" spans="1:9" ht="11.25" customHeight="1" x14ac:dyDescent="0.25">
      <c r="A40" s="220" t="s">
        <v>569</v>
      </c>
      <c r="B40" s="144" t="str">
        <f>IF(Content!$D$6=1,VLOOKUP(Environment!$A40,TranslationData!$A:$AA,Environment!B$1,FALSE),VLOOKUP(Environment!$A40,TranslationData!$A:$AA,Environment!B$1+13,FALSE))</f>
        <v>Waste water collection (drainage and quarry water)</v>
      </c>
      <c r="C40" s="160"/>
      <c r="D40" s="125" t="str">
        <f>IF(Content!$D$6=1,VLOOKUP(Environment!$A40,TranslationData!$A:$AA,Environment!D$1,FALSE),VLOOKUP(Environment!$A40,TranslationData!$A:$AA,Environment!D$1+13,FALSE))</f>
        <v>thousand m³</v>
      </c>
      <c r="E40" s="102">
        <v>4721</v>
      </c>
      <c r="F40" s="102">
        <v>4642</v>
      </c>
      <c r="G40" s="102">
        <v>5498</v>
      </c>
      <c r="H40" s="102">
        <v>3787</v>
      </c>
      <c r="I40" s="102">
        <v>3824</v>
      </c>
    </row>
    <row r="41" spans="1:9" s="71" customFormat="1" ht="11.25" customHeight="1" x14ac:dyDescent="0.25">
      <c r="A41" s="220" t="s">
        <v>570</v>
      </c>
      <c r="B41" s="138" t="str">
        <f>IF(Content!$D$6=1,VLOOKUP(Environment!$A41,TranslationData!$A:$AA,Environment!B$1,FALSE),VLOOKUP(Environment!$A41,TranslationData!$A:$AA,Environment!B$1+13,FALSE))</f>
        <v>Water use, including:</v>
      </c>
      <c r="C41" s="20"/>
      <c r="D41" s="22" t="str">
        <f>IF(Content!$D$6=1,VLOOKUP(Environment!$A41,TranslationData!$A:$AA,Environment!D$1,FALSE),VLOOKUP(Environment!$A41,TranslationData!$A:$AA,Environment!D$1+13,FALSE))</f>
        <v>thousand m³</v>
      </c>
      <c r="E41" s="103">
        <v>12363</v>
      </c>
      <c r="F41" s="103">
        <v>10803</v>
      </c>
      <c r="G41" s="103">
        <v>12945</v>
      </c>
      <c r="H41" s="119">
        <v>12378</v>
      </c>
      <c r="I41" s="119">
        <v>12842</v>
      </c>
    </row>
    <row r="42" spans="1:9" ht="11.25" customHeight="1" x14ac:dyDescent="0.25">
      <c r="A42" s="220" t="s">
        <v>571</v>
      </c>
      <c r="B42" s="178" t="str">
        <f>IF(Content!$D$6=1,VLOOKUP(Environment!$A42,TranslationData!$A:$AA,Environment!B$1,FALSE),VLOOKUP(Environment!$A42,TranslationData!$A:$AA,Environment!B$1+13,FALSE))</f>
        <v>Fresh water use</v>
      </c>
      <c r="C42" s="160"/>
      <c r="D42" s="125" t="str">
        <f>IF(Content!$D$6=1,VLOOKUP(Environment!$A42,TranslationData!$A:$AA,Environment!D$1,FALSE),VLOOKUP(Environment!$A42,TranslationData!$A:$AA,Environment!D$1+13,FALSE))</f>
        <v>thousand m³</v>
      </c>
      <c r="E42" s="102">
        <v>2392</v>
      </c>
      <c r="F42" s="102">
        <v>1621</v>
      </c>
      <c r="G42" s="102">
        <v>1542</v>
      </c>
      <c r="H42" s="102">
        <v>1290</v>
      </c>
      <c r="I42" s="102">
        <v>1273</v>
      </c>
    </row>
    <row r="43" spans="1:9" ht="11.25" customHeight="1" x14ac:dyDescent="0.25">
      <c r="A43" s="220" t="s">
        <v>572</v>
      </c>
      <c r="B43" s="178" t="str">
        <f>IF(Content!$D$6=1,VLOOKUP(Environment!$A43,TranslationData!$A:$AA,Environment!B$1,FALSE),VLOOKUP(Environment!$A43,TranslationData!$A:$AA,Environment!B$1+13,FALSE))</f>
        <v>Water reused and recycled, including:</v>
      </c>
      <c r="C43" s="160"/>
      <c r="D43" s="125" t="str">
        <f>IF(Content!$D$6=1,VLOOKUP(Environment!$A43,TranslationData!$A:$AA,Environment!D$1,FALSE),VLOOKUP(Environment!$A43,TranslationData!$A:$AA,Environment!D$1+13,FALSE))</f>
        <v>thousand m³</v>
      </c>
      <c r="E43" s="102">
        <v>9971</v>
      </c>
      <c r="F43" s="102">
        <v>9182</v>
      </c>
      <c r="G43" s="102">
        <v>11403</v>
      </c>
      <c r="H43" s="102">
        <v>11089</v>
      </c>
      <c r="I43" s="102">
        <v>11569</v>
      </c>
    </row>
    <row r="44" spans="1:9" ht="11.25" customHeight="1" x14ac:dyDescent="0.25">
      <c r="A44" s="220" t="s">
        <v>573</v>
      </c>
      <c r="B44" s="130" t="str">
        <f>IF(Content!$D$6=1,VLOOKUP(Environment!$A44,TranslationData!$A:$AA,Environment!B$1,FALSE),VLOOKUP(Environment!$A44,TranslationData!$A:$AA,Environment!B$1+13,FALSE))</f>
        <v>Recycled water</v>
      </c>
      <c r="C44" s="143"/>
      <c r="D44" s="125" t="str">
        <f>IF(Content!$D$6=1,VLOOKUP(Environment!$A44,TranslationData!$A:$AA,Environment!D$1,FALSE),VLOOKUP(Environment!$A44,TranslationData!$A:$AA,Environment!D$1+13,FALSE))</f>
        <v>thousand m³</v>
      </c>
      <c r="E44" s="102">
        <v>6310</v>
      </c>
      <c r="F44" s="102">
        <v>6922</v>
      </c>
      <c r="G44" s="102">
        <v>8004</v>
      </c>
      <c r="H44" s="102">
        <v>8073</v>
      </c>
      <c r="I44" s="102">
        <v>8602</v>
      </c>
    </row>
    <row r="45" spans="1:9" ht="11.25" customHeight="1" x14ac:dyDescent="0.25">
      <c r="A45" s="220" t="s">
        <v>574</v>
      </c>
      <c r="B45" s="130" t="str">
        <f>IF(Content!$D$6=1,VLOOKUP(Environment!$A45,TranslationData!$A:$AA,Environment!B$1,FALSE),VLOOKUP(Environment!$A45,TranslationData!$A:$AA,Environment!B$1+13,FALSE))</f>
        <v>Waste water</v>
      </c>
      <c r="C45" s="143"/>
      <c r="D45" s="125" t="str">
        <f>IF(Content!$D$6=1,VLOOKUP(Environment!$A45,TranslationData!$A:$AA,Environment!D$1,FALSE),VLOOKUP(Environment!$A45,TranslationData!$A:$AA,Environment!D$1+13,FALSE))</f>
        <v>thousand m³</v>
      </c>
      <c r="E45" s="125">
        <v>3661</v>
      </c>
      <c r="F45" s="125">
        <v>2260</v>
      </c>
      <c r="G45" s="102">
        <v>3399</v>
      </c>
      <c r="H45" s="102">
        <v>3016</v>
      </c>
      <c r="I45" s="102">
        <v>2967</v>
      </c>
    </row>
    <row r="46" spans="1:9" s="71" customFormat="1" ht="11.25" customHeight="1" x14ac:dyDescent="0.25">
      <c r="A46" s="220" t="s">
        <v>575</v>
      </c>
      <c r="B46" s="138" t="str">
        <f>IF(Content!$D$6=1,VLOOKUP(Environment!$A46,TranslationData!$A:$AA,Environment!B$1,FALSE),VLOOKUP(Environment!$A46,TranslationData!$A:$AA,Environment!B$1+13,FALSE))</f>
        <v>Water discharge, including:</v>
      </c>
      <c r="C46" s="20"/>
      <c r="D46" s="22" t="str">
        <f>IF(Content!$D$6=1,VLOOKUP(Environment!$A46,TranslationData!$A:$AA,Environment!D$1,FALSE),VLOOKUP(Environment!$A46,TranslationData!$A:$AA,Environment!D$1+13,FALSE))</f>
        <v>thousand m³</v>
      </c>
      <c r="E46" s="22">
        <v>1266</v>
      </c>
      <c r="F46" s="22">
        <v>1214</v>
      </c>
      <c r="G46" s="22">
        <v>1202</v>
      </c>
      <c r="H46" s="22">
        <v>1084</v>
      </c>
      <c r="I46" s="22">
        <v>1408</v>
      </c>
    </row>
    <row r="47" spans="1:9" ht="11.25" customHeight="1" x14ac:dyDescent="0.25">
      <c r="A47" s="220" t="s">
        <v>576</v>
      </c>
      <c r="B47" s="178" t="str">
        <f>IF(Content!$D$6=1,VLOOKUP(Environment!$A47,TranslationData!$A:$AA,Environment!B$1,FALSE),VLOOKUP(Environment!$A47,TranslationData!$A:$AA,Environment!B$1+13,FALSE))</f>
        <v>Used and treated water discharge</v>
      </c>
      <c r="C47" s="160"/>
      <c r="D47" s="125" t="str">
        <f>IF(Content!$D$6=1,VLOOKUP(Environment!$A47,TranslationData!$A:$AA,Environment!D$1,FALSE),VLOOKUP(Environment!$A47,TranslationData!$A:$AA,Environment!D$1+13,FALSE))</f>
        <v>thousand m³</v>
      </c>
      <c r="E47" s="125">
        <v>206</v>
      </c>
      <c r="F47" s="125">
        <v>245</v>
      </c>
      <c r="G47" s="102">
        <v>269</v>
      </c>
      <c r="H47" s="102">
        <v>94</v>
      </c>
      <c r="I47" s="102">
        <v>63</v>
      </c>
    </row>
    <row r="48" spans="1:9" ht="11.25" customHeight="1" x14ac:dyDescent="0.25">
      <c r="A48" s="220" t="s">
        <v>577</v>
      </c>
      <c r="B48" s="130" t="str">
        <f>IF(Content!$D$6=1,VLOOKUP(Environment!$A48,TranslationData!$A:$AA,Environment!B$1,FALSE),VLOOKUP(Environment!$A48,TranslationData!$A:$AA,Environment!B$1+13,FALSE))</f>
        <v>Watercourses</v>
      </c>
      <c r="C48" s="125"/>
      <c r="D48" s="125" t="str">
        <f>IF(Content!$D$6=1,VLOOKUP(Environment!$A48,TranslationData!$A:$AA,Environment!D$1,FALSE),VLOOKUP(Environment!$A48,TranslationData!$A:$AA,Environment!D$1+13,FALSE))</f>
        <v>thousand m³</v>
      </c>
      <c r="E48" s="125">
        <v>0</v>
      </c>
      <c r="F48" s="125">
        <v>0</v>
      </c>
      <c r="G48" s="102">
        <v>0</v>
      </c>
      <c r="H48" s="102">
        <v>0</v>
      </c>
      <c r="I48" s="102">
        <v>0</v>
      </c>
    </row>
    <row r="49" spans="1:9" ht="11.25" customHeight="1" x14ac:dyDescent="0.25">
      <c r="A49" s="220" t="s">
        <v>578</v>
      </c>
      <c r="B49" s="130" t="str">
        <f>IF(Content!$D$6=1,VLOOKUP(Environment!$A49,TranslationData!$A:$AA,Environment!B$1,FALSE),VLOOKUP(Environment!$A49,TranslationData!$A:$AA,Environment!B$1+13,FALSE))</f>
        <v>Landscape</v>
      </c>
      <c r="C49" s="141"/>
      <c r="D49" s="125" t="str">
        <f>IF(Content!$D$6=1,VLOOKUP(Environment!$A49,TranslationData!$A:$AA,Environment!D$1,FALSE),VLOOKUP(Environment!$A49,TranslationData!$A:$AA,Environment!D$1+13,FALSE))</f>
        <v>thousand m³</v>
      </c>
      <c r="E49" s="102">
        <v>0</v>
      </c>
      <c r="F49" s="102">
        <v>0</v>
      </c>
      <c r="G49" s="102">
        <v>0</v>
      </c>
      <c r="H49" s="102">
        <v>0</v>
      </c>
      <c r="I49" s="102">
        <v>0</v>
      </c>
    </row>
    <row r="50" spans="1:9" ht="11.25" customHeight="1" x14ac:dyDescent="0.25">
      <c r="A50" s="220" t="s">
        <v>579</v>
      </c>
      <c r="B50" s="130" t="str">
        <f>IF(Content!$D$6=1,VLOOKUP(Environment!$A50,TranslationData!$A:$AA,Environment!B$1,FALSE),VLOOKUP(Environment!$A50,TranslationData!$A:$AA,Environment!B$1+13,FALSE))</f>
        <v>Sewage</v>
      </c>
      <c r="C50" s="160"/>
      <c r="D50" s="125" t="str">
        <f>IF(Content!$D$6=1,VLOOKUP(Environment!$A50,TranslationData!$A:$AA,Environment!D$1,FALSE),VLOOKUP(Environment!$A50,TranslationData!$A:$AA,Environment!D$1+13,FALSE))</f>
        <v>thousand m³</v>
      </c>
      <c r="E50" s="102">
        <v>206</v>
      </c>
      <c r="F50" s="102">
        <v>245</v>
      </c>
      <c r="G50" s="102">
        <v>269</v>
      </c>
      <c r="H50" s="102">
        <v>94</v>
      </c>
      <c r="I50" s="102">
        <v>63</v>
      </c>
    </row>
    <row r="51" spans="1:9" ht="11.25" customHeight="1" x14ac:dyDescent="0.25">
      <c r="A51" s="220" t="s">
        <v>580</v>
      </c>
      <c r="B51" s="178" t="str">
        <f>IF(Content!$D$6=1,VLOOKUP(Environment!$A51,TranslationData!$A:$AA,Environment!B$1,FALSE),VLOOKUP(Environment!$A51,TranslationData!$A:$AA,Environment!B$1+13,FALSE))</f>
        <v>Collected and treated waste water discharge</v>
      </c>
      <c r="C51" s="160"/>
      <c r="D51" s="125" t="str">
        <f>IF(Content!$D$6=1,VLOOKUP(Environment!$A51,TranslationData!$A:$AA,Environment!D$1,FALSE),VLOOKUP(Environment!$A51,TranslationData!$A:$AA,Environment!D$1+13,FALSE))</f>
        <v>thousand m³</v>
      </c>
      <c r="E51" s="125">
        <v>1060</v>
      </c>
      <c r="F51" s="125">
        <v>969</v>
      </c>
      <c r="G51" s="102">
        <v>933</v>
      </c>
      <c r="H51" s="102">
        <v>990</v>
      </c>
      <c r="I51" s="102">
        <v>1346</v>
      </c>
    </row>
    <row r="52" spans="1:9" ht="11.25" customHeight="1" x14ac:dyDescent="0.25">
      <c r="A52" s="220" t="s">
        <v>581</v>
      </c>
      <c r="B52" s="130" t="str">
        <f>IF(Content!$D$6=1,VLOOKUP(Environment!$A52,TranslationData!$A:$AA,Environment!B$1,FALSE),VLOOKUP(Environment!$A52,TranslationData!$A:$AA,Environment!B$1+13,FALSE))</f>
        <v>Watercourses</v>
      </c>
      <c r="C52" s="125"/>
      <c r="D52" s="125" t="str">
        <f>IF(Content!$D$6=1,VLOOKUP(Environment!$A52,TranslationData!$A:$AA,Environment!D$1,FALSE),VLOOKUP(Environment!$A52,TranslationData!$A:$AA,Environment!D$1+13,FALSE))</f>
        <v>thousand m³</v>
      </c>
      <c r="E52" s="125">
        <v>1060</v>
      </c>
      <c r="F52" s="125">
        <v>969</v>
      </c>
      <c r="G52" s="102">
        <v>933</v>
      </c>
      <c r="H52" s="102">
        <v>990</v>
      </c>
      <c r="I52" s="102">
        <v>1346</v>
      </c>
    </row>
    <row r="53" spans="1:9" ht="11.25" customHeight="1" x14ac:dyDescent="0.25">
      <c r="A53" s="220" t="s">
        <v>582</v>
      </c>
      <c r="B53" s="130" t="str">
        <f>IF(Content!$D$6=1,VLOOKUP(Environment!$A53,TranslationData!$A:$AA,Environment!B$1,FALSE),VLOOKUP(Environment!$A53,TranslationData!$A:$AA,Environment!B$1+13,FALSE))</f>
        <v>Landscape</v>
      </c>
      <c r="C53" s="141"/>
      <c r="D53" s="125" t="str">
        <f>IF(Content!$D$6=1,VLOOKUP(Environment!$A53,TranslationData!$A:$AA,Environment!D$1,FALSE),VLOOKUP(Environment!$A53,TranslationData!$A:$AA,Environment!D$1+13,FALSE))</f>
        <v>thousand m³</v>
      </c>
      <c r="E53" s="102">
        <v>0</v>
      </c>
      <c r="F53" s="102">
        <v>0</v>
      </c>
      <c r="G53" s="102">
        <v>0</v>
      </c>
      <c r="H53" s="102">
        <v>0</v>
      </c>
      <c r="I53" s="102">
        <v>0</v>
      </c>
    </row>
    <row r="54" spans="1:9" ht="11.25" customHeight="1" x14ac:dyDescent="0.25">
      <c r="A54" s="220" t="s">
        <v>583</v>
      </c>
      <c r="B54" s="130" t="str">
        <f>IF(Content!$D$6=1,VLOOKUP(Environment!$A54,TranslationData!$A:$AA,Environment!B$1,FALSE),VLOOKUP(Environment!$A54,TranslationData!$A:$AA,Environment!B$1+13,FALSE))</f>
        <v>Sewage</v>
      </c>
      <c r="C54" s="160"/>
      <c r="D54" s="125" t="str">
        <f>IF(Content!$D$6=1,VLOOKUP(Environment!$A54,TranslationData!$A:$AA,Environment!D$1,FALSE),VLOOKUP(Environment!$A54,TranslationData!$A:$AA,Environment!D$1+13,FALSE))</f>
        <v>thousand m³</v>
      </c>
      <c r="E54" s="102">
        <v>0</v>
      </c>
      <c r="F54" s="102">
        <v>0</v>
      </c>
      <c r="G54" s="102">
        <v>0</v>
      </c>
      <c r="H54" s="102">
        <v>0</v>
      </c>
      <c r="I54" s="102">
        <v>0</v>
      </c>
    </row>
    <row r="55" spans="1:9" s="74" customFormat="1" ht="11.25" customHeight="1" x14ac:dyDescent="0.25">
      <c r="A55" s="220" t="s">
        <v>584</v>
      </c>
      <c r="B55" s="35" t="str">
        <f>IF(Content!$D$6=1,VLOOKUP(Environment!$A55,TranslationData!$A:$AA,Environment!B$1,FALSE),VLOOKUP(Environment!$A55,TranslationData!$A:$AA,Environment!B$1+13,FALSE))</f>
        <v>Total water consumption</v>
      </c>
      <c r="C55" s="45"/>
      <c r="D55" s="22" t="str">
        <f>IF(Content!$D$6=1,VLOOKUP(Environment!$A55,TranslationData!$A:$AA,Environment!D$1,FALSE),VLOOKUP(Environment!$A55,TranslationData!$A:$AA,Environment!D$1+13,FALSE))</f>
        <v>thousand m³</v>
      </c>
      <c r="E55" s="73">
        <v>5847</v>
      </c>
      <c r="F55" s="73">
        <v>5049</v>
      </c>
      <c r="G55" s="103">
        <v>5838</v>
      </c>
      <c r="H55" s="119">
        <v>3992</v>
      </c>
      <c r="I55" s="119">
        <v>3688</v>
      </c>
    </row>
    <row r="56" spans="1:9" ht="11.25" customHeight="1" x14ac:dyDescent="0.25">
      <c r="A56" s="220" t="s">
        <v>585</v>
      </c>
      <c r="B56" s="143" t="str">
        <f>IF(Content!$D$6=1,VLOOKUP(Environment!$A56,TranslationData!$A:$AA,Environment!B$1,FALSE),VLOOKUP(Environment!$A56,TranslationData!$A:$AA,Environment!B$1+13,FALSE))</f>
        <v>Share of water recycled and reused</v>
      </c>
      <c r="C56" s="143"/>
      <c r="D56" s="125" t="str">
        <f>IF(Content!$D$6=1,VLOOKUP(Environment!$A56,TranslationData!$A:$AA,Environment!D$1,FALSE),VLOOKUP(Environment!$A56,TranslationData!$A:$AA,Environment!D$1+13,FALSE))</f>
        <v>%</v>
      </c>
      <c r="E56" s="36">
        <v>81</v>
      </c>
      <c r="F56" s="36">
        <v>85</v>
      </c>
      <c r="G56" s="179">
        <v>88</v>
      </c>
      <c r="H56" s="179">
        <v>90</v>
      </c>
      <c r="I56" s="179">
        <v>90</v>
      </c>
    </row>
    <row r="57" spans="1:9" ht="22.5" x14ac:dyDescent="0.2">
      <c r="A57" s="235" t="s">
        <v>586</v>
      </c>
      <c r="B57" s="244" t="str">
        <f>IF(Content!$D$6=1,VLOOKUP(Environment!$A57,TranslationData!$A:$AA,Environment!B$1,FALSE),VLOOKUP(Environment!$A57,TranslationData!$A:$AA,Environment!B$1+13,FALSE))</f>
        <v>Fresh water use intensity</v>
      </c>
      <c r="C57" s="143"/>
      <c r="D57" s="241" t="str">
        <f>IF(Content!$D$6=1,VLOOKUP(Environment!$A57,TranslationData!$A:$AA,Environment!D$1,FALSE),VLOOKUP(Environment!$A57,TranslationData!$A:$AA,Environment!D$1+13,FALSE))</f>
        <v>m³/Kt of processed ore</v>
      </c>
      <c r="E57" s="193">
        <v>431</v>
      </c>
      <c r="F57" s="193">
        <v>283</v>
      </c>
      <c r="G57" s="242">
        <v>254</v>
      </c>
      <c r="H57" s="242">
        <v>210</v>
      </c>
      <c r="I57" s="242">
        <v>201</v>
      </c>
    </row>
    <row r="58" spans="1:9" ht="22.5" x14ac:dyDescent="0.2">
      <c r="A58" s="235" t="s">
        <v>587</v>
      </c>
      <c r="B58" s="190" t="str">
        <f>IF(Content!$D$6=1,VLOOKUP(Environment!$A58,TranslationData!$A:$AA,Environment!B$1,FALSE),VLOOKUP(Environment!$A58,TranslationData!$A:$AA,Environment!B$1+13,FALSE))</f>
        <v>Fresh water use for processing intensity [1]</v>
      </c>
      <c r="C58" s="160"/>
      <c r="D58" s="192" t="str">
        <f>IF(Content!$D$6=1,VLOOKUP(Environment!$A58,TranslationData!$A:$AA,Environment!D$1,FALSE),VLOOKUP(Environment!$A58,TranslationData!$A:$AA,Environment!D$1+13,FALSE))</f>
        <v>m³/Kt of processed ore</v>
      </c>
      <c r="E58" s="189">
        <v>336</v>
      </c>
      <c r="F58" s="189">
        <v>227</v>
      </c>
      <c r="G58" s="243">
        <v>195</v>
      </c>
      <c r="H58" s="243">
        <v>188</v>
      </c>
      <c r="I58" s="243">
        <v>178</v>
      </c>
    </row>
    <row r="59" spans="1:9" ht="11.25" customHeight="1" x14ac:dyDescent="0.25">
      <c r="A59" s="220"/>
      <c r="B59" s="160"/>
      <c r="C59" s="143"/>
      <c r="D59" s="125"/>
      <c r="E59" s="125"/>
      <c r="F59" s="125"/>
      <c r="H59" s="102"/>
      <c r="I59" s="102"/>
    </row>
    <row r="60" spans="1:9" ht="18" x14ac:dyDescent="0.25">
      <c r="A60" s="220" t="s">
        <v>607</v>
      </c>
      <c r="B60" s="13" t="str">
        <f>IF(Content!$D$6=1,VLOOKUP(Environment!$A60,TranslationData!$A:$AA,Environment!B$1,FALSE),VLOOKUP(Environment!$A60,TranslationData!$A:$AA,Environment!B$1+13,FALSE))</f>
        <v>Waste</v>
      </c>
      <c r="C60" s="14"/>
      <c r="D60" s="237"/>
      <c r="E60" s="15"/>
      <c r="F60" s="15"/>
    </row>
    <row r="61" spans="1:9" ht="11.25" customHeight="1" x14ac:dyDescent="0.25">
      <c r="A61" s="220"/>
      <c r="B61" s="23"/>
      <c r="C61" s="18"/>
      <c r="D61" s="125"/>
      <c r="E61" s="19"/>
      <c r="F61" s="19"/>
    </row>
    <row r="62" spans="1:9" ht="24.95" customHeight="1" x14ac:dyDescent="0.2">
      <c r="A62" s="220" t="s">
        <v>609</v>
      </c>
      <c r="B62" s="337" t="str">
        <f>IF(Content!$D$6=1,VLOOKUP(Environment!$A62,TranslationData!$A:$AA,Environment!B$1,FALSE),VLOOKUP(Environment!$A62,TranslationData!$A:$AA,Environment!B$1+13,FALSE))</f>
        <v>Waste generation and management (Group-wide data)</v>
      </c>
      <c r="C62" s="334"/>
      <c r="D62" s="201"/>
      <c r="E62" s="378" t="s">
        <v>2472</v>
      </c>
      <c r="F62" s="378"/>
      <c r="G62" s="378"/>
      <c r="H62" s="378"/>
      <c r="I62" s="378"/>
    </row>
    <row r="63" spans="1:9" ht="11.25" customHeight="1" x14ac:dyDescent="0.25">
      <c r="A63" s="234" t="s">
        <v>552</v>
      </c>
      <c r="B63" s="52" t="str">
        <f>IF(Content!$D$6=1,VLOOKUP(Environment!$A63,TranslationData!$A:$AA,Environment!B$1,FALSE),VLOOKUP(Environment!$A63,TranslationData!$A:$AA,Environment!B$1+13,FALSE))</f>
        <v>Total waste</v>
      </c>
      <c r="C63" s="52"/>
      <c r="D63" s="54" t="str">
        <f>IF(Content!$D$6=1,VLOOKUP(Environment!$A63,TranslationData!$A:$AA,Environment!D$1,FALSE),VLOOKUP(Environment!$A63,TranslationData!$A:$AA,Environment!D$1+13,FALSE))</f>
        <v>t</v>
      </c>
      <c r="E63" s="54">
        <v>155923760.956</v>
      </c>
      <c r="F63" s="54">
        <v>181959016.87105</v>
      </c>
      <c r="G63" s="54">
        <v>210088644.2755</v>
      </c>
      <c r="H63" s="54">
        <v>228292508.04786</v>
      </c>
      <c r="I63" s="54">
        <v>201183412</v>
      </c>
    </row>
    <row r="64" spans="1:9" ht="11.25" customHeight="1" x14ac:dyDescent="0.25">
      <c r="A64" s="220" t="s">
        <v>553</v>
      </c>
      <c r="B64" s="100" t="str">
        <f>IF(Content!$D$6=1,VLOOKUP(Environment!$A64,TranslationData!$A:$AA,Environment!B$1,FALSE),VLOOKUP(Environment!$A64,TranslationData!$A:$AA,Environment!B$1+13,FALSE))</f>
        <v>By composition</v>
      </c>
      <c r="C64" s="24"/>
      <c r="D64" s="30"/>
      <c r="E64" s="30"/>
      <c r="F64" s="30"/>
      <c r="G64" s="30"/>
    </row>
    <row r="65" spans="1:9" ht="11.25" customHeight="1" x14ac:dyDescent="0.25">
      <c r="A65" s="220" t="s">
        <v>554</v>
      </c>
      <c r="B65" s="24" t="str">
        <f>IF(Content!$D$6=1,VLOOKUP(Environment!$A65,TranslationData!$A:$AA,Environment!B$1,FALSE),VLOOKUP(Environment!$A65,TranslationData!$A:$AA,Environment!B$1+13,FALSE))</f>
        <v>Waste rock</v>
      </c>
      <c r="C65" s="8"/>
      <c r="D65" s="30" t="str">
        <f>IF(Content!$D$6=1,VLOOKUP(Environment!$A65,TranslationData!$A:$AA,Environment!D$1,FALSE),VLOOKUP(Environment!$A65,TranslationData!$A:$AA,Environment!D$1+13,FALSE))</f>
        <v>t</v>
      </c>
      <c r="E65" s="30">
        <v>143439734</v>
      </c>
      <c r="F65" s="30">
        <v>169287547.72</v>
      </c>
      <c r="G65" s="30">
        <v>196841661</v>
      </c>
      <c r="H65" s="30">
        <v>212735775.5</v>
      </c>
      <c r="I65" s="30">
        <v>185130249</v>
      </c>
    </row>
    <row r="66" spans="1:9" ht="11.25" customHeight="1" x14ac:dyDescent="0.25">
      <c r="A66" s="220" t="s">
        <v>555</v>
      </c>
      <c r="B66" s="24" t="str">
        <f>IF(Content!$D$6=1,VLOOKUP(Environment!$A66,TranslationData!$A:$AA,Environment!B$1,FALSE),VLOOKUP(Environment!$A66,TranslationData!$A:$AA,Environment!B$1+13,FALSE))</f>
        <v>Tailings, including: [2]</v>
      </c>
      <c r="C66" s="8"/>
      <c r="D66" s="30" t="str">
        <f>IF(Content!$D$6=1,VLOOKUP(Environment!$A66,TranslationData!$A:$AA,Environment!D$1,FALSE),VLOOKUP(Environment!$A66,TranslationData!$A:$AA,Environment!D$1+13,FALSE))</f>
        <v>t</v>
      </c>
      <c r="E66" s="30">
        <v>12469214</v>
      </c>
      <c r="F66" s="30">
        <v>12627994.838</v>
      </c>
      <c r="G66" s="30">
        <v>13219029</v>
      </c>
      <c r="H66" s="30">
        <v>15539024.137</v>
      </c>
      <c r="I66" s="30">
        <v>15988303</v>
      </c>
    </row>
    <row r="67" spans="1:9" ht="11.25" customHeight="1" x14ac:dyDescent="0.25">
      <c r="A67" s="220" t="s">
        <v>556</v>
      </c>
      <c r="B67" s="69" t="str">
        <f>IF(Content!$D$6=1,VLOOKUP(Environment!$A67,TranslationData!$A:$AA,Environment!B$1,FALSE),VLOOKUP(Environment!$A67,TranslationData!$A:$AA,Environment!B$1+13,FALSE))</f>
        <v>Dry tailings</v>
      </c>
      <c r="C67" s="8"/>
      <c r="D67" s="30" t="str">
        <f>IF(Content!$D$6=1,VLOOKUP(Environment!$A67,TranslationData!$A:$AA,Environment!D$1,FALSE),VLOOKUP(Environment!$A67,TranslationData!$A:$AA,Environment!D$1+13,FALSE))</f>
        <v>t</v>
      </c>
      <c r="E67" s="30">
        <v>1212822</v>
      </c>
      <c r="F67" s="30">
        <v>1348599.4639999999</v>
      </c>
      <c r="G67" s="30">
        <v>1422168.9</v>
      </c>
      <c r="H67" s="30">
        <v>4350151.9210000001</v>
      </c>
      <c r="I67" s="30">
        <v>4741349</v>
      </c>
    </row>
    <row r="68" spans="1:9" ht="11.25" customHeight="1" x14ac:dyDescent="0.25">
      <c r="A68" s="220" t="s">
        <v>557</v>
      </c>
      <c r="B68" s="69" t="str">
        <f>IF(Content!$D$6=1,VLOOKUP(Environment!$A68,TranslationData!$A:$AA,Environment!B$1,FALSE),VLOOKUP(Environment!$A68,TranslationData!$A:$AA,Environment!B$1+13,FALSE))</f>
        <v>Wet tailings</v>
      </c>
      <c r="C68" s="8"/>
      <c r="D68" s="30" t="str">
        <f>IF(Content!$D$6=1,VLOOKUP(Environment!$A68,TranslationData!$A:$AA,Environment!D$1,FALSE),VLOOKUP(Environment!$A68,TranslationData!$A:$AA,Environment!D$1+13,FALSE))</f>
        <v>t</v>
      </c>
      <c r="E68" s="30">
        <f>E66-E67</f>
        <v>11256392</v>
      </c>
      <c r="F68" s="30">
        <v>11279395.374</v>
      </c>
      <c r="G68" s="30">
        <v>11796859.767999999</v>
      </c>
      <c r="H68" s="30">
        <v>11188872.216</v>
      </c>
      <c r="I68" s="30">
        <v>11246954</v>
      </c>
    </row>
    <row r="69" spans="1:9" ht="11.25" customHeight="1" x14ac:dyDescent="0.25">
      <c r="A69" s="220" t="s">
        <v>611</v>
      </c>
      <c r="B69" s="69" t="str">
        <f>IF(Content!$D$6=1,VLOOKUP(Environment!$A69,TranslationData!$A:$AA,Environment!B$1,FALSE),VLOOKUP(Environment!$A69,TranslationData!$A:$AA,Environment!B$1+13,FALSE))</f>
        <v>Share of dry stacked tailings</v>
      </c>
      <c r="C69" s="8"/>
      <c r="D69" s="30" t="str">
        <f>IF(Content!$D$6=1,VLOOKUP(Environment!$A69,TranslationData!$A:$AA,Environment!D$1,FALSE),VLOOKUP(Environment!$A69,TranslationData!$A:$AA,Environment!D$1+13,FALSE))</f>
        <v>%</v>
      </c>
      <c r="E69" s="30">
        <v>10</v>
      </c>
      <c r="F69" s="30">
        <v>11</v>
      </c>
      <c r="G69" s="30">
        <v>11</v>
      </c>
      <c r="H69" s="30">
        <v>28</v>
      </c>
      <c r="I69" s="30">
        <v>30</v>
      </c>
    </row>
    <row r="70" spans="1:9" ht="11.25" customHeight="1" x14ac:dyDescent="0.25">
      <c r="A70" s="220" t="s">
        <v>610</v>
      </c>
      <c r="B70" s="23" t="str">
        <f>IF(Content!$D$6=1,VLOOKUP(Environment!$A70,TranslationData!$A:$AA,Environment!B$1,FALSE),VLOOKUP(Environment!$A70,TranslationData!$A:$AA,Environment!B$1+13,FALSE))</f>
        <v>Other waste (metal, plastic, paper, etc.)</v>
      </c>
      <c r="C70" s="8"/>
      <c r="D70" s="30" t="str">
        <f>IF(Content!$D$6=1,VLOOKUP(Environment!$A70,TranslationData!$A:$AA,Environment!D$1,FALSE),VLOOKUP(Environment!$A70,TranslationData!$A:$AA,Environment!D$1+13,FALSE))</f>
        <v>t</v>
      </c>
      <c r="E70" s="30">
        <f t="shared" ref="E70" si="0">E63-E65-E66</f>
        <v>14812.956000000238</v>
      </c>
      <c r="F70" s="30">
        <v>43474.31305000186</v>
      </c>
      <c r="G70" s="30">
        <v>27954.275499999523</v>
      </c>
      <c r="H70" s="30">
        <v>17708.410859990639</v>
      </c>
      <c r="I70" s="30">
        <v>64860</v>
      </c>
    </row>
    <row r="71" spans="1:9" ht="11.25" customHeight="1" x14ac:dyDescent="0.25">
      <c r="A71" s="220" t="s">
        <v>558</v>
      </c>
      <c r="B71" s="100" t="str">
        <f>IF(Content!$D$6=1,VLOOKUP(Environment!$A71,TranslationData!$A:$AA,Environment!B$1,FALSE),VLOOKUP(Environment!$A71,TranslationData!$A:$AA,Environment!B$1+13,FALSE))</f>
        <v>By waste hazard classification</v>
      </c>
      <c r="C71" s="8"/>
      <c r="D71" s="30"/>
      <c r="E71" s="30"/>
      <c r="F71" s="30"/>
      <c r="G71" s="30"/>
    </row>
    <row r="72" spans="1:9" ht="11.25" customHeight="1" x14ac:dyDescent="0.25">
      <c r="A72" s="220" t="s">
        <v>559</v>
      </c>
      <c r="B72" s="144" t="str">
        <f>IF(Content!$D$6=1,VLOOKUP(Environment!$A72,TranslationData!$A:$AA,Environment!B$1,FALSE),VLOOKUP(Environment!$A72,TranslationData!$A:$AA,Environment!B$1+13,FALSE))</f>
        <v>Non-hazardous</v>
      </c>
      <c r="C72" s="8"/>
      <c r="D72" s="30" t="str">
        <f>IF(Content!$D$6=1,VLOOKUP(Environment!$A72,TranslationData!$A:$AA,Environment!D$1,FALSE),VLOOKUP(Environment!$A72,TranslationData!$A:$AA,Environment!D$1+13,FALSE))</f>
        <v>t</v>
      </c>
      <c r="E72" s="30">
        <v>155918075.34600002</v>
      </c>
      <c r="F72" s="30">
        <v>181951431.57029998</v>
      </c>
      <c r="G72" s="30">
        <v>210080143</v>
      </c>
      <c r="H72" s="30">
        <v>222261929.5086</v>
      </c>
      <c r="I72" s="30">
        <v>194938478</v>
      </c>
    </row>
    <row r="73" spans="1:9" ht="11.25" customHeight="1" x14ac:dyDescent="0.25">
      <c r="A73" s="220" t="s">
        <v>560</v>
      </c>
      <c r="B73" s="144" t="str">
        <f>IF(Content!$D$6=1,VLOOKUP(Environment!$A73,TranslationData!$A:$AA,Environment!B$1,FALSE),VLOOKUP(Environment!$A73,TranslationData!$A:$AA,Environment!B$1+13,FALSE))</f>
        <v>Hazardous [3]</v>
      </c>
      <c r="C73" s="8"/>
      <c r="D73" s="30" t="str">
        <f>IF(Content!$D$6=1,VLOOKUP(Environment!$A73,TranslationData!$A:$AA,Environment!D$1,FALSE),VLOOKUP(Environment!$A73,TranslationData!$A:$AA,Environment!D$1+13,FALSE))</f>
        <v>t</v>
      </c>
      <c r="E73" s="30">
        <v>5685.61</v>
      </c>
      <c r="F73" s="30">
        <v>7585.3007500000003</v>
      </c>
      <c r="G73" s="30">
        <v>8502</v>
      </c>
      <c r="H73" s="30">
        <v>6030578.53926</v>
      </c>
      <c r="I73" s="30">
        <v>6244933</v>
      </c>
    </row>
    <row r="74" spans="1:9" ht="11.25" customHeight="1" x14ac:dyDescent="0.25">
      <c r="A74" s="220" t="s">
        <v>561</v>
      </c>
      <c r="B74" s="100" t="str">
        <f>IF(Content!$D$6=1,VLOOKUP(Environment!$A74,TranslationData!$A:$AA,Environment!B$1,FALSE),VLOOKUP(Environment!$A74,TranslationData!$A:$AA,Environment!B$1+13,FALSE))</f>
        <v>By treatment</v>
      </c>
      <c r="C74" s="8"/>
      <c r="D74" s="30"/>
      <c r="E74" s="30"/>
      <c r="F74" s="30"/>
      <c r="G74" s="30"/>
      <c r="H74" s="30"/>
      <c r="I74" s="30"/>
    </row>
    <row r="75" spans="1:9" s="74" customFormat="1" ht="11.25" customHeight="1" x14ac:dyDescent="0.25">
      <c r="A75" s="220" t="s">
        <v>612</v>
      </c>
      <c r="B75" s="144" t="str">
        <f>IF(Content!$D$6=1,VLOOKUP(Environment!$A75,TranslationData!$A:$AA,Environment!B$1,FALSE),VLOOKUP(Environment!$A75,TranslationData!$A:$AA,Environment!B$1+13,FALSE))</f>
        <v>Waste disposed</v>
      </c>
      <c r="C75" s="141"/>
      <c r="D75" s="30" t="str">
        <f>IF(Content!$D$6=1,VLOOKUP(Environment!$A75,TranslationData!$A:$AA,Environment!D$1,FALSE),VLOOKUP(Environment!$A75,TranslationData!$A:$AA,Environment!D$1+13,FALSE))</f>
        <v>t</v>
      </c>
      <c r="E75" s="30">
        <v>134518856.583</v>
      </c>
      <c r="F75" s="30">
        <v>141217837.01779997</v>
      </c>
      <c r="G75" s="30">
        <v>159015806</v>
      </c>
      <c r="H75" s="30">
        <v>180668648.30250001</v>
      </c>
      <c r="I75" s="30">
        <v>164801460</v>
      </c>
    </row>
    <row r="76" spans="1:9" s="74" customFormat="1" ht="11.25" customHeight="1" x14ac:dyDescent="0.25">
      <c r="A76" s="220" t="s">
        <v>613</v>
      </c>
      <c r="B76" s="144" t="str">
        <f>IF(Content!$D$6=1,VLOOKUP(Environment!$A76,TranslationData!$A:$AA,Environment!B$1,FALSE),VLOOKUP(Environment!$A76,TranslationData!$A:$AA,Environment!B$1+13,FALSE))</f>
        <v>Waste diverted from disposal, including:</v>
      </c>
      <c r="C76" s="141"/>
      <c r="D76" s="30" t="str">
        <f>IF(Content!$D$6=1,VLOOKUP(Environment!$A76,TranslationData!$A:$AA,Environment!D$1,FALSE),VLOOKUP(Environment!$A76,TranslationData!$A:$AA,Environment!D$1+13,FALSE))</f>
        <v>t</v>
      </c>
      <c r="E76" s="30">
        <f>E78+E77</f>
        <v>21705608.107999999</v>
      </c>
      <c r="F76" s="30">
        <v>31621854.435000006</v>
      </c>
      <c r="G76" s="30">
        <v>48573139.353600003</v>
      </c>
      <c r="H76" s="30">
        <v>54440600.69529999</v>
      </c>
      <c r="I76" s="30">
        <v>33926781</v>
      </c>
    </row>
    <row r="77" spans="1:9" s="74" customFormat="1" ht="11.25" customHeight="1" x14ac:dyDescent="0.25">
      <c r="A77" s="220" t="s">
        <v>614</v>
      </c>
      <c r="B77" s="130" t="str">
        <f>IF(Content!$D$6=1,VLOOKUP(Environment!$A77,TranslationData!$A:$AA,Environment!B$1,FALSE),VLOOKUP(Environment!$A77,TranslationData!$A:$AA,Environment!B$1+13,FALSE))</f>
        <v>Waste reused and recycled</v>
      </c>
      <c r="C77" s="72"/>
      <c r="D77" s="30" t="str">
        <f>IF(Content!$D$6=1,VLOOKUP(Environment!$A77,TranslationData!$A:$AA,Environment!D$1,FALSE),VLOOKUP(Environment!$A77,TranslationData!$A:$AA,Environment!D$1+13,FALSE))</f>
        <v>t</v>
      </c>
      <c r="E77" s="30">
        <v>21705333.978999998</v>
      </c>
      <c r="F77" s="30">
        <v>31621524.850000005</v>
      </c>
      <c r="G77" s="30">
        <v>48571506.435600005</v>
      </c>
      <c r="H77" s="30">
        <v>54440005.249299996</v>
      </c>
      <c r="I77" s="30">
        <v>33926178</v>
      </c>
    </row>
    <row r="78" spans="1:9" ht="11.25" customHeight="1" x14ac:dyDescent="0.25">
      <c r="A78" s="220" t="s">
        <v>615</v>
      </c>
      <c r="B78" s="130" t="str">
        <f>IF(Content!$D$6=1,VLOOKUP(Environment!$A78,TranslationData!$A:$AA,Environment!B$1,FALSE),VLOOKUP(Environment!$A78,TranslationData!$A:$AA,Environment!B$1+13,FALSE))</f>
        <v>Waste neutralised</v>
      </c>
      <c r="C78" s="8"/>
      <c r="D78" s="30" t="str">
        <f>IF(Content!$D$6=1,VLOOKUP(Environment!$A78,TranslationData!$A:$AA,Environment!D$1,FALSE),VLOOKUP(Environment!$A78,TranslationData!$A:$AA,Environment!D$1+13,FALSE))</f>
        <v>t</v>
      </c>
      <c r="E78" s="30">
        <v>274.12900000000002</v>
      </c>
      <c r="F78" s="30">
        <v>330</v>
      </c>
      <c r="G78" s="30">
        <v>1632.9179999999999</v>
      </c>
      <c r="H78" s="30">
        <v>595.44599999999991</v>
      </c>
      <c r="I78" s="30">
        <v>604</v>
      </c>
    </row>
    <row r="79" spans="1:9" ht="11.25" customHeight="1" x14ac:dyDescent="0.25">
      <c r="A79" s="234" t="s">
        <v>562</v>
      </c>
      <c r="B79" s="138" t="str">
        <f>IF(Content!$D$6=1,VLOOKUP(Environment!$A79,TranslationData!$A:$AA,Environment!B$1,FALSE),VLOOKUP(Environment!$A79,TranslationData!$A:$AA,Environment!B$1+13,FALSE))</f>
        <v>Percentage of waste reused of total waste generated</v>
      </c>
      <c r="C79" s="20"/>
      <c r="D79" s="54" t="str">
        <f>IF(Content!$D$6=1,VLOOKUP(Environment!$A79,TranslationData!$A:$AA,Environment!D$1,FALSE),VLOOKUP(Environment!$A79,TranslationData!$A:$AA,Environment!D$1+13,FALSE))</f>
        <v>%</v>
      </c>
      <c r="E79" s="54">
        <v>14.000000000000002</v>
      </c>
      <c r="F79" s="54">
        <v>17</v>
      </c>
      <c r="G79" s="54">
        <v>23</v>
      </c>
      <c r="H79" s="54">
        <v>23</v>
      </c>
      <c r="I79" s="54">
        <v>17</v>
      </c>
    </row>
    <row r="80" spans="1:9" ht="11.25" customHeight="1" x14ac:dyDescent="0.25">
      <c r="A80" s="220"/>
      <c r="B80" s="23"/>
      <c r="C80" s="8"/>
      <c r="D80" s="30"/>
      <c r="E80" s="30"/>
      <c r="F80" s="30"/>
    </row>
    <row r="81" spans="1:14" ht="24.95" customHeight="1" x14ac:dyDescent="0.2">
      <c r="A81" s="220" t="s">
        <v>621</v>
      </c>
      <c r="B81" s="337" t="str">
        <f>IF(Content!$D$6=1,VLOOKUP(Environment!$A81,TranslationData!$A:$AA,Environment!B$1,FALSE),VLOOKUP(Environment!$A81,TranslationData!$A:$AA,Environment!B$1+13,FALSE))</f>
        <v>Waste generation and management in Kazakhstan segment</v>
      </c>
      <c r="C81" s="334"/>
      <c r="D81" s="201"/>
      <c r="E81" s="378" t="s">
        <v>2472</v>
      </c>
      <c r="F81" s="378"/>
      <c r="G81" s="378"/>
      <c r="H81" s="378"/>
      <c r="I81" s="378"/>
    </row>
    <row r="82" spans="1:14" ht="11.25" customHeight="1" x14ac:dyDescent="0.25">
      <c r="A82" s="234" t="s">
        <v>622</v>
      </c>
      <c r="B82" s="138" t="str">
        <f>IF(Content!$D$6=1,VLOOKUP(Environment!$A82,TranslationData!$A:$AA,Environment!B$1,FALSE),VLOOKUP(Environment!$A82,TranslationData!$A:$AA,Environment!B$1+13,FALSE))</f>
        <v>Total waste</v>
      </c>
      <c r="C82" s="138"/>
      <c r="D82" s="54" t="str">
        <f>IF(Content!$D$6=1,VLOOKUP(Environment!$A82,TranslationData!$A:$AA,Environment!D$1,FALSE),VLOOKUP(Environment!$A82,TranslationData!$A:$AA,Environment!D$1+13,FALSE))</f>
        <v>t</v>
      </c>
      <c r="E82" s="54">
        <v>114776477</v>
      </c>
      <c r="F82" s="54">
        <v>124820135</v>
      </c>
      <c r="G82" s="54">
        <v>130937148</v>
      </c>
      <c r="H82" s="54">
        <v>131783051</v>
      </c>
      <c r="I82" s="54">
        <v>128296507</v>
      </c>
    </row>
    <row r="83" spans="1:14" ht="11.25" customHeight="1" x14ac:dyDescent="0.25">
      <c r="A83" s="220" t="s">
        <v>623</v>
      </c>
      <c r="B83" s="100" t="str">
        <f>IF(Content!$D$6=1,VLOOKUP(Environment!$A83,TranslationData!$A:$AA,Environment!B$1,FALSE),VLOOKUP(Environment!$A83,TranslationData!$A:$AA,Environment!B$1+13,FALSE))</f>
        <v>By composition</v>
      </c>
      <c r="C83" s="160"/>
      <c r="D83" s="30"/>
      <c r="E83" s="30"/>
      <c r="F83" s="30"/>
      <c r="G83" s="30"/>
    </row>
    <row r="84" spans="1:14" ht="11.25" customHeight="1" x14ac:dyDescent="0.25">
      <c r="A84" s="220" t="s">
        <v>624</v>
      </c>
      <c r="B84" s="160" t="str">
        <f>IF(Content!$D$6=1,VLOOKUP(Environment!$A84,TranslationData!$A:$AA,Environment!B$1,FALSE),VLOOKUP(Environment!$A84,TranslationData!$A:$AA,Environment!B$1+13,FALSE))</f>
        <v>Waste rock</v>
      </c>
      <c r="C84" s="141"/>
      <c r="D84" s="30" t="str">
        <f>IF(Content!$D$6=1,VLOOKUP(Environment!$A84,TranslationData!$A:$AA,Environment!D$1,FALSE),VLOOKUP(Environment!$A84,TranslationData!$A:$AA,Environment!D$1+13,FALSE))</f>
        <v>t</v>
      </c>
      <c r="E84" s="30">
        <v>109234592</v>
      </c>
      <c r="F84" s="30">
        <v>119271238</v>
      </c>
      <c r="G84" s="30">
        <v>124957302</v>
      </c>
      <c r="H84" s="30">
        <v>125754500</v>
      </c>
      <c r="I84" s="30">
        <v>122051670</v>
      </c>
    </row>
    <row r="85" spans="1:14" ht="11.25" customHeight="1" x14ac:dyDescent="0.25">
      <c r="A85" s="220" t="s">
        <v>625</v>
      </c>
      <c r="B85" s="160" t="str">
        <f>IF(Content!$D$6=1,VLOOKUP(Environment!$A85,TranslationData!$A:$AA,Environment!B$1,FALSE),VLOOKUP(Environment!$A85,TranslationData!$A:$AA,Environment!B$1+13,FALSE))</f>
        <v>Tailings, including: [2]</v>
      </c>
      <c r="C85" s="141"/>
      <c r="D85" s="30" t="str">
        <f>IF(Content!$D$6=1,VLOOKUP(Environment!$A85,TranslationData!$A:$AA,Environment!D$1,FALSE),VLOOKUP(Environment!$A85,TranslationData!$A:$AA,Environment!D$1+13,FALSE))</f>
        <v>t</v>
      </c>
      <c r="E85" s="30">
        <v>5538536</v>
      </c>
      <c r="F85" s="30">
        <v>5517738</v>
      </c>
      <c r="G85" s="30">
        <v>5974193</v>
      </c>
      <c r="H85" s="30">
        <v>6023425</v>
      </c>
      <c r="I85" s="30">
        <v>6240932</v>
      </c>
    </row>
    <row r="86" spans="1:14" ht="11.25" customHeight="1" x14ac:dyDescent="0.25">
      <c r="A86" s="220" t="s">
        <v>626</v>
      </c>
      <c r="B86" s="130" t="str">
        <f>IF(Content!$D$6=1,VLOOKUP(Environment!$A86,TranslationData!$A:$AA,Environment!B$1,FALSE),VLOOKUP(Environment!$A86,TranslationData!$A:$AA,Environment!B$1+13,FALSE))</f>
        <v>Dry tailings</v>
      </c>
      <c r="C86" s="141"/>
      <c r="D86" s="30" t="str">
        <f>IF(Content!$D$6=1,VLOOKUP(Environment!$A86,TranslationData!$A:$AA,Environment!D$1,FALSE),VLOOKUP(Environment!$A86,TranslationData!$A:$AA,Environment!D$1+13,FALSE))</f>
        <v>t</v>
      </c>
      <c r="E86" s="102">
        <v>0</v>
      </c>
      <c r="F86" s="102">
        <v>0</v>
      </c>
      <c r="G86" s="102">
        <v>0</v>
      </c>
      <c r="H86" s="102">
        <v>0</v>
      </c>
      <c r="I86" s="102">
        <v>0</v>
      </c>
    </row>
    <row r="87" spans="1:14" ht="11.25" customHeight="1" x14ac:dyDescent="0.25">
      <c r="A87" s="220" t="s">
        <v>627</v>
      </c>
      <c r="B87" s="130" t="str">
        <f>IF(Content!$D$6=1,VLOOKUP(Environment!$A87,TranslationData!$A:$AA,Environment!B$1,FALSE),VLOOKUP(Environment!$A87,TranslationData!$A:$AA,Environment!B$1+13,FALSE))</f>
        <v>Wet tailings</v>
      </c>
      <c r="C87" s="141"/>
      <c r="D87" s="30" t="str">
        <f>IF(Content!$D$6=1,VLOOKUP(Environment!$A87,TranslationData!$A:$AA,Environment!D$1,FALSE),VLOOKUP(Environment!$A87,TranslationData!$A:$AA,Environment!D$1+13,FALSE))</f>
        <v>t</v>
      </c>
      <c r="E87" s="30">
        <v>5538536</v>
      </c>
      <c r="F87" s="30">
        <v>5517738</v>
      </c>
      <c r="G87" s="30">
        <v>5974193</v>
      </c>
      <c r="H87" s="30">
        <v>6023425</v>
      </c>
      <c r="I87" s="30">
        <v>6240932</v>
      </c>
    </row>
    <row r="88" spans="1:14" ht="11.25" customHeight="1" x14ac:dyDescent="0.25">
      <c r="A88" s="220" t="s">
        <v>628</v>
      </c>
      <c r="B88" s="144" t="str">
        <f>IF(Content!$D$6=1,VLOOKUP(Environment!$A88,TranslationData!$A:$AA,Environment!B$1,FALSE),VLOOKUP(Environment!$A88,TranslationData!$A:$AA,Environment!B$1+13,FALSE))</f>
        <v>Other waste (metal, plastic, paper, etc.)</v>
      </c>
      <c r="C88" s="141"/>
      <c r="D88" s="30" t="str">
        <f>IF(Content!$D$6=1,VLOOKUP(Environment!$A88,TranslationData!$A:$AA,Environment!D$1,FALSE),VLOOKUP(Environment!$A88,TranslationData!$A:$AA,Environment!D$1+13,FALSE))</f>
        <v>t</v>
      </c>
      <c r="E88" s="30">
        <v>3349</v>
      </c>
      <c r="F88" s="30">
        <v>31159</v>
      </c>
      <c r="G88" s="30">
        <v>5652</v>
      </c>
      <c r="H88" s="30">
        <v>5126</v>
      </c>
      <c r="I88" s="30">
        <v>3904</v>
      </c>
    </row>
    <row r="89" spans="1:14" ht="11.25" customHeight="1" x14ac:dyDescent="0.25">
      <c r="A89" s="220" t="s">
        <v>629</v>
      </c>
      <c r="B89" s="100" t="str">
        <f>IF(Content!$D$6=1,VLOOKUP(Environment!$A89,TranslationData!$A:$AA,Environment!B$1,FALSE),VLOOKUP(Environment!$A89,TranslationData!$A:$AA,Environment!B$1+13,FALSE))</f>
        <v>By waste hazard classification</v>
      </c>
      <c r="C89" s="141"/>
      <c r="D89" s="30"/>
      <c r="E89" s="30"/>
      <c r="F89" s="30"/>
      <c r="G89" s="30"/>
    </row>
    <row r="90" spans="1:14" ht="11.25" customHeight="1" x14ac:dyDescent="0.25">
      <c r="A90" s="220" t="s">
        <v>630</v>
      </c>
      <c r="B90" s="144" t="str">
        <f>IF(Content!$D$6=1,VLOOKUP(Environment!$A90,TranslationData!$A:$AA,Environment!B$1,FALSE),VLOOKUP(Environment!$A90,TranslationData!$A:$AA,Environment!B$1+13,FALSE))</f>
        <v>Hazardous [3]</v>
      </c>
      <c r="C90" s="141"/>
      <c r="D90" s="30" t="str">
        <f>IF(Content!$D$6=1,VLOOKUP(Environment!$A90,TranslationData!$A:$AA,Environment!D$1,FALSE),VLOOKUP(Environment!$A90,TranslationData!$A:$AA,Environment!D$1+13,FALSE))</f>
        <v>t</v>
      </c>
      <c r="E90" s="30">
        <v>3174</v>
      </c>
      <c r="F90" s="30">
        <v>3919</v>
      </c>
      <c r="G90" s="30">
        <v>5459</v>
      </c>
      <c r="H90" s="30">
        <v>6027304</v>
      </c>
      <c r="I90" s="30">
        <v>6241514</v>
      </c>
    </row>
    <row r="91" spans="1:14" ht="11.25" customHeight="1" x14ac:dyDescent="0.25">
      <c r="A91" s="220" t="s">
        <v>631</v>
      </c>
      <c r="B91" s="144" t="str">
        <f>IF(Content!$D$6=1,VLOOKUP(Environment!$A91,TranslationData!$A:$AA,Environment!B$1,FALSE),VLOOKUP(Environment!$A91,TranslationData!$A:$AA,Environment!B$1+13,FALSE))</f>
        <v>Non-hazardous</v>
      </c>
      <c r="C91" s="141"/>
      <c r="D91" s="30" t="str">
        <f>IF(Content!$D$6=1,VLOOKUP(Environment!$A91,TranslationData!$A:$AA,Environment!D$1,FALSE),VLOOKUP(Environment!$A91,TranslationData!$A:$AA,Environment!D$1+13,FALSE))</f>
        <v>t</v>
      </c>
      <c r="E91" s="30">
        <v>114773303</v>
      </c>
      <c r="F91" s="30">
        <v>124816216</v>
      </c>
      <c r="G91" s="30">
        <v>130931689</v>
      </c>
      <c r="H91" s="30">
        <v>125755747</v>
      </c>
      <c r="I91" s="30">
        <v>122054993</v>
      </c>
    </row>
    <row r="92" spans="1:14" ht="11.25" customHeight="1" x14ac:dyDescent="0.25">
      <c r="A92" s="220" t="s">
        <v>632</v>
      </c>
      <c r="B92" s="100" t="str">
        <f>IF(Content!$D$6=1,VLOOKUP(Environment!$A92,TranslationData!$A:$AA,Environment!B$1,FALSE),VLOOKUP(Environment!$A92,TranslationData!$A:$AA,Environment!B$1+13,FALSE))</f>
        <v>By treatment</v>
      </c>
      <c r="C92" s="141"/>
      <c r="D92" s="30"/>
      <c r="E92" s="30"/>
      <c r="F92" s="30"/>
      <c r="G92" s="30"/>
      <c r="H92" s="30"/>
      <c r="I92" s="30"/>
    </row>
    <row r="93" spans="1:14" s="74" customFormat="1" ht="11.25" customHeight="1" x14ac:dyDescent="0.25">
      <c r="A93" s="220" t="s">
        <v>633</v>
      </c>
      <c r="B93" s="144" t="str">
        <f>IF(Content!$D$6=1,VLOOKUP(Environment!$A93,TranslationData!$A:$AA,Environment!B$1,FALSE),VLOOKUP(Environment!$A93,TranslationData!$A:$AA,Environment!B$1+13,FALSE))</f>
        <v>Waste disposed</v>
      </c>
      <c r="C93" s="72"/>
      <c r="D93" s="30" t="str">
        <f>IF(Content!$D$6=1,VLOOKUP(Environment!$A93,TranslationData!$A:$AA,Environment!D$1,FALSE),VLOOKUP(Environment!$A93,TranslationData!$A:$AA,Environment!D$1+13,FALSE))</f>
        <v>t</v>
      </c>
      <c r="E93" s="30">
        <v>110069884</v>
      </c>
      <c r="F93" s="30">
        <v>119548537</v>
      </c>
      <c r="G93" s="30">
        <v>124844436</v>
      </c>
      <c r="H93" s="30">
        <v>118794261</v>
      </c>
      <c r="I93" s="30">
        <v>118614083</v>
      </c>
      <c r="J93" s="16"/>
      <c r="K93" s="16"/>
      <c r="L93" s="16"/>
      <c r="M93" s="16"/>
      <c r="N93" s="16"/>
    </row>
    <row r="94" spans="1:14" ht="11.25" customHeight="1" x14ac:dyDescent="0.25">
      <c r="A94" s="220" t="s">
        <v>634</v>
      </c>
      <c r="B94" s="130" t="str">
        <f>IF(Content!$D$6=1,VLOOKUP(Environment!$A94,TranslationData!$A:$AA,Environment!B$1,FALSE),VLOOKUP(Environment!$A94,TranslationData!$A:$AA,Environment!B$1+13,FALSE))</f>
        <v>Hazardous</v>
      </c>
      <c r="C94" s="141"/>
      <c r="D94" s="30" t="str">
        <f>IF(Content!$D$6=1,VLOOKUP(Environment!$A94,TranslationData!$A:$AA,Environment!D$1,FALSE),VLOOKUP(Environment!$A94,TranslationData!$A:$AA,Environment!D$1+13,FALSE))</f>
        <v>t</v>
      </c>
      <c r="E94" s="30">
        <v>2758</v>
      </c>
      <c r="F94" s="30">
        <v>728</v>
      </c>
      <c r="G94" s="30">
        <v>698</v>
      </c>
      <c r="H94" s="30">
        <v>6023960</v>
      </c>
      <c r="I94" s="30">
        <v>6240830</v>
      </c>
    </row>
    <row r="95" spans="1:14" ht="11.25" customHeight="1" x14ac:dyDescent="0.25">
      <c r="A95" s="220" t="s">
        <v>635</v>
      </c>
      <c r="B95" s="130" t="str">
        <f>IF(Content!$D$6=1,VLOOKUP(Environment!$A95,TranslationData!$A:$AA,Environment!B$1,FALSE),VLOOKUP(Environment!$A95,TranslationData!$A:$AA,Environment!B$1+13,FALSE))</f>
        <v>Non-hazardous</v>
      </c>
      <c r="C95" s="141"/>
      <c r="D95" s="30" t="str">
        <f>IF(Content!$D$6=1,VLOOKUP(Environment!$A95,TranslationData!$A:$AA,Environment!D$1,FALSE),VLOOKUP(Environment!$A95,TranslationData!$A:$AA,Environment!D$1+13,FALSE))</f>
        <v>t</v>
      </c>
      <c r="E95" s="30">
        <v>110067126</v>
      </c>
      <c r="F95" s="30">
        <v>119547808</v>
      </c>
      <c r="G95" s="30">
        <v>124843739</v>
      </c>
      <c r="H95" s="30">
        <v>112770301</v>
      </c>
      <c r="I95" s="30">
        <v>112373253</v>
      </c>
    </row>
    <row r="96" spans="1:14" s="74" customFormat="1" ht="11.25" customHeight="1" x14ac:dyDescent="0.25">
      <c r="A96" s="220" t="s">
        <v>636</v>
      </c>
      <c r="B96" s="144" t="str">
        <f>IF(Content!$D$6=1,VLOOKUP(Environment!$A96,TranslationData!$A:$AA,Environment!B$1,FALSE),VLOOKUP(Environment!$A96,TranslationData!$A:$AA,Environment!B$1+13,FALSE))</f>
        <v>Waste diverted from disposal, including:</v>
      </c>
      <c r="C96" s="72"/>
      <c r="D96" s="30" t="str">
        <f>IF(Content!$D$6=1,VLOOKUP(Environment!$A96,TranslationData!$A:$AA,Environment!D$1,FALSE),VLOOKUP(Environment!$A96,TranslationData!$A:$AA,Environment!D$1+13,FALSE))</f>
        <v>t</v>
      </c>
      <c r="E96" s="30">
        <v>4707904</v>
      </c>
      <c r="F96" s="30">
        <v>5271509</v>
      </c>
      <c r="G96" s="30">
        <v>6093589</v>
      </c>
      <c r="H96" s="30">
        <v>13519423</v>
      </c>
      <c r="I96" s="30">
        <v>9682565</v>
      </c>
      <c r="J96" s="16"/>
      <c r="K96" s="16"/>
      <c r="L96" s="16"/>
      <c r="M96" s="16"/>
      <c r="N96" s="16"/>
    </row>
    <row r="97" spans="1:14" s="74" customFormat="1" ht="11.25" customHeight="1" x14ac:dyDescent="0.25">
      <c r="A97" s="220" t="s">
        <v>637</v>
      </c>
      <c r="B97" s="130" t="str">
        <f>IF(Content!$D$6=1,VLOOKUP(Environment!$A97,TranslationData!$A:$AA,Environment!B$1,FALSE),VLOOKUP(Environment!$A97,TranslationData!$A:$AA,Environment!B$1+13,FALSE))</f>
        <v>Waste neutralised</v>
      </c>
      <c r="C97" s="72"/>
      <c r="D97" s="30" t="str">
        <f>IF(Content!$D$6=1,VLOOKUP(Environment!$A97,TranslationData!$A:$AA,Environment!D$1,FALSE),VLOOKUP(Environment!$A97,TranslationData!$A:$AA,Environment!D$1+13,FALSE))</f>
        <v>t</v>
      </c>
      <c r="E97" s="30">
        <v>11</v>
      </c>
      <c r="F97" s="30">
        <v>28</v>
      </c>
      <c r="G97" s="30">
        <v>1194</v>
      </c>
      <c r="H97" s="102">
        <v>0</v>
      </c>
      <c r="I97" s="30">
        <v>48</v>
      </c>
      <c r="J97" s="16"/>
      <c r="K97" s="16"/>
      <c r="L97" s="16"/>
      <c r="M97" s="16"/>
      <c r="N97" s="16"/>
    </row>
    <row r="98" spans="1:14" ht="11.25" customHeight="1" x14ac:dyDescent="0.25">
      <c r="A98" s="220" t="s">
        <v>638</v>
      </c>
      <c r="B98" s="181" t="str">
        <f>IF(Content!$D$6=1,VLOOKUP(Environment!$A98,TranslationData!$A:$AA,Environment!B$1,FALSE),VLOOKUP(Environment!$A98,TranslationData!$A:$AA,Environment!B$1+13,FALSE))</f>
        <v>Hazardous</v>
      </c>
      <c r="C98" s="141"/>
      <c r="D98" s="30" t="str">
        <f>IF(Content!$D$6=1,VLOOKUP(Environment!$A98,TranslationData!$A:$AA,Environment!D$1,FALSE),VLOOKUP(Environment!$A98,TranslationData!$A:$AA,Environment!D$1+13,FALSE))</f>
        <v>t</v>
      </c>
      <c r="E98" s="30">
        <v>11</v>
      </c>
      <c r="F98" s="30">
        <v>28</v>
      </c>
      <c r="G98" s="30">
        <v>1194</v>
      </c>
      <c r="H98" s="102">
        <v>0</v>
      </c>
      <c r="I98" s="30">
        <v>20</v>
      </c>
    </row>
    <row r="99" spans="1:14" ht="11.25" customHeight="1" x14ac:dyDescent="0.25">
      <c r="A99" s="220" t="s">
        <v>639</v>
      </c>
      <c r="B99" s="181" t="str">
        <f>IF(Content!$D$6=1,VLOOKUP(Environment!$A99,TranslationData!$A:$AA,Environment!B$1,FALSE),VLOOKUP(Environment!$A99,TranslationData!$A:$AA,Environment!B$1+13,FALSE))</f>
        <v>Non-hazardous</v>
      </c>
      <c r="C99" s="141"/>
      <c r="D99" s="30" t="str">
        <f>IF(Content!$D$6=1,VLOOKUP(Environment!$A99,TranslationData!$A:$AA,Environment!D$1,FALSE),VLOOKUP(Environment!$A99,TranslationData!$A:$AA,Environment!D$1+13,FALSE))</f>
        <v>t</v>
      </c>
      <c r="E99" s="102">
        <v>0</v>
      </c>
      <c r="F99" s="102">
        <v>0</v>
      </c>
      <c r="G99" s="102">
        <v>0</v>
      </c>
      <c r="H99" s="102">
        <v>0</v>
      </c>
      <c r="I99" s="30">
        <v>28</v>
      </c>
    </row>
    <row r="100" spans="1:14" ht="11.25" customHeight="1" x14ac:dyDescent="0.25">
      <c r="A100" s="220" t="s">
        <v>640</v>
      </c>
      <c r="B100" s="130" t="str">
        <f>IF(Content!$D$6=1,VLOOKUP(Environment!$A100,TranslationData!$A:$AA,Environment!B$1,FALSE),VLOOKUP(Environment!$A100,TranslationData!$A:$AA,Environment!B$1+13,FALSE))</f>
        <v>Waste reused and recycled</v>
      </c>
      <c r="C100" s="141"/>
      <c r="D100" s="30" t="str">
        <f>IF(Content!$D$6=1,VLOOKUP(Environment!$A100,TranslationData!$A:$AA,Environment!D$1,FALSE),VLOOKUP(Environment!$A100,TranslationData!$A:$AA,Environment!D$1+13,FALSE))</f>
        <v>t</v>
      </c>
      <c r="E100" s="30">
        <v>4707893</v>
      </c>
      <c r="F100" s="30">
        <v>5271482</v>
      </c>
      <c r="G100" s="30">
        <v>6092395</v>
      </c>
      <c r="H100" s="30">
        <v>13519423</v>
      </c>
      <c r="I100" s="30">
        <v>9682517</v>
      </c>
    </row>
    <row r="101" spans="1:14" ht="11.25" customHeight="1" x14ac:dyDescent="0.25">
      <c r="A101" s="220" t="s">
        <v>641</v>
      </c>
      <c r="B101" s="181" t="str">
        <f>IF(Content!$D$6=1,VLOOKUP(Environment!$A101,TranslationData!$A:$AA,Environment!B$1,FALSE),VLOOKUP(Environment!$A101,TranslationData!$A:$AA,Environment!B$1+13,FALSE))</f>
        <v>Hazardous</v>
      </c>
      <c r="C101" s="141"/>
      <c r="D101" s="30" t="str">
        <f>IF(Content!$D$6=1,VLOOKUP(Environment!$A101,TranslationData!$A:$AA,Environment!D$1,FALSE),VLOOKUP(Environment!$A101,TranslationData!$A:$AA,Environment!D$1+13,FALSE))</f>
        <v>t</v>
      </c>
      <c r="E101" s="30">
        <v>865</v>
      </c>
      <c r="F101" s="30">
        <v>3074</v>
      </c>
      <c r="G101" s="30">
        <v>3537</v>
      </c>
      <c r="H101" s="30">
        <v>1119</v>
      </c>
      <c r="I101" s="30">
        <v>672</v>
      </c>
    </row>
    <row r="102" spans="1:14" ht="11.25" customHeight="1" x14ac:dyDescent="0.25">
      <c r="A102" s="220" t="s">
        <v>642</v>
      </c>
      <c r="B102" s="181" t="str">
        <f>IF(Content!$D$6=1,VLOOKUP(Environment!$A102,TranslationData!$A:$AA,Environment!B$1,FALSE),VLOOKUP(Environment!$A102,TranslationData!$A:$AA,Environment!B$1+13,FALSE))</f>
        <v>Non-hazardous</v>
      </c>
      <c r="C102" s="141"/>
      <c r="D102" s="30" t="str">
        <f>IF(Content!$D$6=1,VLOOKUP(Environment!$A102,TranslationData!$A:$AA,Environment!D$1,FALSE),VLOOKUP(Environment!$A102,TranslationData!$A:$AA,Environment!D$1+13,FALSE))</f>
        <v>t</v>
      </c>
      <c r="E102" s="30">
        <v>4707028</v>
      </c>
      <c r="F102" s="30">
        <v>5268408</v>
      </c>
      <c r="G102" s="30">
        <v>6088858</v>
      </c>
      <c r="H102" s="30">
        <v>13518304</v>
      </c>
      <c r="I102" s="30">
        <v>9681845</v>
      </c>
    </row>
    <row r="103" spans="1:14" ht="11.25" customHeight="1" x14ac:dyDescent="0.25">
      <c r="A103" s="234" t="s">
        <v>643</v>
      </c>
      <c r="B103" s="138" t="str">
        <f>IF(Content!$D$6=1,VLOOKUP(Environment!$A103,TranslationData!$A:$AA,Environment!B$1,FALSE),VLOOKUP(Environment!$A103,TranslationData!$A:$AA,Environment!B$1+13,FALSE))</f>
        <v>Percentage of waste reused of total waste generated</v>
      </c>
      <c r="C103" s="20"/>
      <c r="D103" s="54" t="str">
        <f>IF(Content!$D$6=1,VLOOKUP(Environment!$A103,TranslationData!$A:$AA,Environment!D$1,FALSE),VLOOKUP(Environment!$A103,TranslationData!$A:$AA,Environment!D$1+13,FALSE))</f>
        <v>%</v>
      </c>
      <c r="E103" s="54">
        <v>4</v>
      </c>
      <c r="F103" s="54">
        <v>4</v>
      </c>
      <c r="G103" s="54">
        <v>5</v>
      </c>
      <c r="H103" s="54">
        <v>10</v>
      </c>
      <c r="I103" s="54">
        <v>8</v>
      </c>
    </row>
    <row r="104" spans="1:14" ht="11.25" customHeight="1" x14ac:dyDescent="0.25">
      <c r="A104" s="220" t="s">
        <v>644</v>
      </c>
      <c r="B104" s="130" t="str">
        <f>IF(Content!$D$6=1,VLOOKUP(Environment!$A104,TranslationData!$A:$AA,Environment!B$1,FALSE),VLOOKUP(Environment!$A104,TranslationData!$A:$AA,Environment!B$1+13,FALSE))</f>
        <v>Percentage of mineral waste reused of total waste generated</v>
      </c>
      <c r="C104" s="141"/>
      <c r="D104" s="30" t="str">
        <f>IF(Content!$D$6=1,VLOOKUP(Environment!$A104,TranslationData!$A:$AA,Environment!D$1,FALSE),VLOOKUP(Environment!$A104,TranslationData!$A:$AA,Environment!D$1+13,FALSE))</f>
        <v>%</v>
      </c>
      <c r="E104" s="30" t="s">
        <v>73</v>
      </c>
      <c r="F104" s="30" t="s">
        <v>73</v>
      </c>
      <c r="G104" s="30">
        <v>5</v>
      </c>
      <c r="H104" s="30">
        <v>10</v>
      </c>
      <c r="I104" s="30">
        <v>8</v>
      </c>
    </row>
    <row r="105" spans="1:14" ht="11.25" customHeight="1" x14ac:dyDescent="0.25">
      <c r="A105" s="220" t="s">
        <v>645</v>
      </c>
      <c r="B105" s="130" t="str">
        <f>IF(Content!$D$6=1,VLOOKUP(Environment!$A105,TranslationData!$A:$AA,Environment!B$1,FALSE),VLOOKUP(Environment!$A105,TranslationData!$A:$AA,Environment!B$1+13,FALSE))</f>
        <v>Percentage of non-mineral waste reused of total waste generated</v>
      </c>
      <c r="C105" s="141"/>
      <c r="D105" s="30" t="str">
        <f>IF(Content!$D$6=1,VLOOKUP(Environment!$A105,TranslationData!$A:$AA,Environment!D$1,FALSE),VLOOKUP(Environment!$A105,TranslationData!$A:$AA,Environment!D$1+13,FALSE))</f>
        <v>%</v>
      </c>
      <c r="E105" s="30" t="s">
        <v>73</v>
      </c>
      <c r="F105" s="30" t="s">
        <v>73</v>
      </c>
      <c r="G105" s="30">
        <v>63</v>
      </c>
      <c r="H105" s="30">
        <v>34</v>
      </c>
      <c r="I105" s="30">
        <v>80</v>
      </c>
    </row>
    <row r="106" spans="1:14" ht="11.25" customHeight="1" x14ac:dyDescent="0.25">
      <c r="A106" s="220"/>
      <c r="B106" s="130"/>
      <c r="C106" s="141"/>
      <c r="D106" s="30"/>
      <c r="E106" s="30"/>
      <c r="F106" s="30"/>
    </row>
    <row r="107" spans="1:14" ht="24.95" customHeight="1" x14ac:dyDescent="0.2">
      <c r="A107" s="220"/>
      <c r="B107" s="130"/>
      <c r="C107" s="141"/>
      <c r="D107" s="30"/>
      <c r="E107" s="384" t="s">
        <v>2472</v>
      </c>
      <c r="F107" s="384"/>
      <c r="G107" s="384"/>
      <c r="H107" s="384"/>
      <c r="I107" s="384"/>
    </row>
    <row r="108" spans="1:14" ht="33.75" x14ac:dyDescent="0.2">
      <c r="A108" s="220" t="s">
        <v>646</v>
      </c>
      <c r="B108" s="176" t="str">
        <f>IF(Content!$D$6=1,VLOOKUP(Environment!$A108,TranslationData!$A:$AA,Environment!B$1,FALSE),VLOOKUP(Environment!$A108,TranslationData!$A:$AA,Environment!B$1+13,FALSE))</f>
        <v>Waste management in onsite/offsite breakdown in Kazakhstan segment in 2023</v>
      </c>
      <c r="C108" s="29"/>
      <c r="D108" s="34"/>
      <c r="E108" s="29"/>
      <c r="F108" s="34"/>
      <c r="G108" s="186" t="str">
        <f>IF(Content!$D$6=1,VLOOKUP(Environment!$A108,TranslationData!$A:$AA,Environment!G$1,FALSE),VLOOKUP(Environment!$A108,TranslationData!$A:$AA,Environment!G$1+13,FALSE))</f>
        <v>Offsite</v>
      </c>
      <c r="H108" s="186" t="str">
        <f>IF(Content!$D$6=1,VLOOKUP(Environment!$A108,TranslationData!$A:$AA,Environment!H$1,FALSE),VLOOKUP(Environment!$A108,TranslationData!$A:$AA,Environment!H$1+13,FALSE))</f>
        <v>Onsite</v>
      </c>
      <c r="I108" s="186" t="str">
        <f>IF(Content!$D$6=1,VLOOKUP(Environment!$A108,TranslationData!$A:$AA,Environment!I$1,FALSE),VLOOKUP(Environment!$A108,TranslationData!$A:$AA,Environment!I$1+13,FALSE))</f>
        <v>Total</v>
      </c>
    </row>
    <row r="109" spans="1:14" ht="11.25" customHeight="1" x14ac:dyDescent="0.25">
      <c r="A109" s="220"/>
      <c r="B109" s="44"/>
      <c r="C109" s="8"/>
      <c r="D109" s="30"/>
      <c r="E109" s="30"/>
      <c r="F109" s="30"/>
      <c r="G109" s="30"/>
      <c r="H109" s="30"/>
      <c r="I109" s="30"/>
    </row>
    <row r="110" spans="1:14" s="74" customFormat="1" ht="11.25" customHeight="1" x14ac:dyDescent="0.2">
      <c r="A110" s="220" t="s">
        <v>648</v>
      </c>
      <c r="B110" s="35" t="str">
        <f>IF(Content!$D$6=1,VLOOKUP(Environment!$A110,TranslationData!$A:$AA,Environment!B$1,FALSE),VLOOKUP(Environment!$A110,TranslationData!$A:$AA,Environment!B$1+13,FALSE))</f>
        <v>Waste disposed, including:</v>
      </c>
      <c r="C110" s="72"/>
      <c r="D110" s="54" t="str">
        <f>IF(Content!$D$6=1,VLOOKUP(Environment!$A110,TranslationData!$A:$AA,Environment!D$1,FALSE),VLOOKUP(Environment!$A110,TranslationData!$A:$AA,Environment!D$1+13,FALSE))</f>
        <v>t</v>
      </c>
      <c r="E110" s="75"/>
      <c r="F110" s="106"/>
      <c r="G110" s="106">
        <v>1043</v>
      </c>
      <c r="H110" s="106">
        <v>118613040</v>
      </c>
      <c r="I110" s="107">
        <v>118614083</v>
      </c>
    </row>
    <row r="111" spans="1:14" ht="11.25" customHeight="1" x14ac:dyDescent="0.2">
      <c r="A111" s="220" t="s">
        <v>649</v>
      </c>
      <c r="B111" s="23" t="str">
        <f>IF(Content!$D$6=1,VLOOKUP(Environment!$A111,TranslationData!$A:$AA,Environment!B$1,FALSE),VLOOKUP(Environment!$A111,TranslationData!$A:$AA,Environment!B$1+13,FALSE))</f>
        <v>Hazardous waste</v>
      </c>
      <c r="C111" s="8"/>
      <c r="D111" s="30" t="str">
        <f>IF(Content!$D$6=1,VLOOKUP(Environment!$A111,TranslationData!$A:$AA,Environment!D$1,FALSE),VLOOKUP(Environment!$A111,TranslationData!$A:$AA,Environment!D$1+13,FALSE))</f>
        <v>t</v>
      </c>
      <c r="E111" s="30"/>
      <c r="F111" s="104"/>
      <c r="G111" s="104">
        <v>0</v>
      </c>
      <c r="H111" s="104">
        <v>6240830</v>
      </c>
      <c r="I111" s="105">
        <v>6240830</v>
      </c>
    </row>
    <row r="112" spans="1:14" ht="11.25" customHeight="1" x14ac:dyDescent="0.2">
      <c r="A112" s="220" t="s">
        <v>650</v>
      </c>
      <c r="B112" s="69" t="str">
        <f>IF(Content!$D$6=1,VLOOKUP(Environment!$A112,TranslationData!$A:$AA,Environment!B$1,FALSE),VLOOKUP(Environment!$A112,TranslationData!$A:$AA,Environment!B$1+13,FALSE))</f>
        <v>Non-hazardous waste</v>
      </c>
      <c r="C112" s="8"/>
      <c r="D112" s="30" t="str">
        <f>IF(Content!$D$6=1,VLOOKUP(Environment!$A112,TranslationData!$A:$AA,Environment!D$1,FALSE),VLOOKUP(Environment!$A112,TranslationData!$A:$AA,Environment!D$1+13,FALSE))</f>
        <v>t</v>
      </c>
      <c r="E112" s="30"/>
      <c r="F112" s="104"/>
      <c r="G112" s="104">
        <v>1043</v>
      </c>
      <c r="H112" s="104">
        <v>112372210</v>
      </c>
      <c r="I112" s="105">
        <v>112373253</v>
      </c>
    </row>
    <row r="113" spans="1:9" ht="11.25" customHeight="1" x14ac:dyDescent="0.2">
      <c r="A113" s="220" t="s">
        <v>651</v>
      </c>
      <c r="B113" s="35" t="str">
        <f>IF(Content!$D$6=1,VLOOKUP(Environment!$A113,TranslationData!$A:$AA,Environment!B$1,FALSE),VLOOKUP(Environment!$A113,TranslationData!$A:$AA,Environment!B$1+13,FALSE))</f>
        <v>Waste diverted from disposal, including:</v>
      </c>
      <c r="C113" s="8"/>
      <c r="D113" s="30" t="str">
        <f>IF(Content!$D$6=1,VLOOKUP(Environment!$A113,TranslationData!$A:$AA,Environment!D$1,FALSE),VLOOKUP(Environment!$A113,TranslationData!$A:$AA,Environment!D$1+13,FALSE))</f>
        <v>t</v>
      </c>
      <c r="E113" s="30"/>
      <c r="F113" s="108"/>
      <c r="G113" s="106">
        <v>2246</v>
      </c>
      <c r="H113" s="106">
        <v>9680319</v>
      </c>
      <c r="I113" s="107">
        <v>9682565</v>
      </c>
    </row>
    <row r="114" spans="1:9" ht="11.25" customHeight="1" x14ac:dyDescent="0.2">
      <c r="A114" s="220" t="s">
        <v>652</v>
      </c>
      <c r="B114" s="23" t="str">
        <f>IF(Content!$D$6=1,VLOOKUP(Environment!$A114,TranslationData!$A:$AA,Environment!B$1,FALSE),VLOOKUP(Environment!$A114,TranslationData!$A:$AA,Environment!B$1+13,FALSE))</f>
        <v>Hazardous waste</v>
      </c>
      <c r="C114" s="8"/>
      <c r="D114" s="30" t="str">
        <f>IF(Content!$D$6=1,VLOOKUP(Environment!$A114,TranslationData!$A:$AA,Environment!D$1,FALSE),VLOOKUP(Environment!$A114,TranslationData!$A:$AA,Environment!D$1+13,FALSE))</f>
        <v>t</v>
      </c>
      <c r="E114" s="30"/>
      <c r="F114" s="104"/>
      <c r="G114" s="104">
        <v>683</v>
      </c>
      <c r="H114" s="104">
        <v>9</v>
      </c>
      <c r="I114" s="105">
        <v>692</v>
      </c>
    </row>
    <row r="115" spans="1:9" ht="11.25" customHeight="1" x14ac:dyDescent="0.2">
      <c r="A115" s="220" t="s">
        <v>1474</v>
      </c>
      <c r="B115" s="69" t="str">
        <f>IF(Content!$D$6=1,VLOOKUP(Environment!$A115,TranslationData!$A:$AA,Environment!B$1,FALSE),VLOOKUP(Environment!$A115,TranslationData!$A:$AA,Environment!B$1+13,FALSE))</f>
        <v>Waste neutralised</v>
      </c>
      <c r="C115" s="8"/>
      <c r="D115" s="30" t="str">
        <f>IF(Content!$D$6=1,VLOOKUP(Environment!$A115,TranslationData!$A:$AA,Environment!D$1,FALSE),VLOOKUP(Environment!$A115,TranslationData!$A:$AA,Environment!D$1+13,FALSE))</f>
        <v>t</v>
      </c>
      <c r="E115" s="30"/>
      <c r="F115" s="104"/>
      <c r="G115" s="104">
        <v>11</v>
      </c>
      <c r="H115" s="104">
        <v>9</v>
      </c>
      <c r="I115" s="105">
        <v>20</v>
      </c>
    </row>
    <row r="116" spans="1:9" ht="11.25" customHeight="1" x14ac:dyDescent="0.2">
      <c r="A116" s="220" t="s">
        <v>1475</v>
      </c>
      <c r="B116" s="69" t="str">
        <f>IF(Content!$D$6=1,VLOOKUP(Environment!$A116,TranslationData!$A:$AA,Environment!B$1,FALSE),VLOOKUP(Environment!$A116,TranslationData!$A:$AA,Environment!B$1+13,FALSE))</f>
        <v>Waste reused and recycled</v>
      </c>
      <c r="C116" s="8"/>
      <c r="D116" s="30" t="str">
        <f>IF(Content!$D$6=1,VLOOKUP(Environment!$A116,TranslationData!$A:$AA,Environment!D$1,FALSE),VLOOKUP(Environment!$A116,TranslationData!$A:$AA,Environment!D$1+13,FALSE))</f>
        <v>t</v>
      </c>
      <c r="E116" s="30"/>
      <c r="F116" s="104"/>
      <c r="G116" s="104">
        <v>672</v>
      </c>
      <c r="H116" s="104">
        <v>0</v>
      </c>
      <c r="I116" s="105">
        <v>672</v>
      </c>
    </row>
    <row r="117" spans="1:9" s="74" customFormat="1" ht="11.25" customHeight="1" x14ac:dyDescent="0.2">
      <c r="A117" s="220" t="s">
        <v>653</v>
      </c>
      <c r="B117" s="144" t="str">
        <f>IF(Content!$D$6=1,VLOOKUP(Environment!$A117,TranslationData!$A:$AA,Environment!B$1,FALSE),VLOOKUP(Environment!$A117,TranslationData!$A:$AA,Environment!B$1+13,FALSE))</f>
        <v>Non-hazardous waste</v>
      </c>
      <c r="C117" s="72"/>
      <c r="D117" s="54" t="str">
        <f>IF(Content!$D$6=1,VLOOKUP(Environment!$A117,TranslationData!$A:$AA,Environment!D$1,FALSE),VLOOKUP(Environment!$A117,TranslationData!$A:$AA,Environment!D$1+13,FALSE))</f>
        <v>t</v>
      </c>
      <c r="E117" s="75"/>
      <c r="F117" s="107"/>
      <c r="G117" s="104">
        <v>1563</v>
      </c>
      <c r="H117" s="104">
        <v>9680310</v>
      </c>
      <c r="I117" s="105">
        <v>9681873</v>
      </c>
    </row>
    <row r="118" spans="1:9" ht="11.25" customHeight="1" x14ac:dyDescent="0.2">
      <c r="A118" s="220" t="s">
        <v>1476</v>
      </c>
      <c r="B118" s="130" t="str">
        <f>IF(Content!$D$6=1,VLOOKUP(Environment!$A118,TranslationData!$A:$AA,Environment!B$1,FALSE),VLOOKUP(Environment!$A118,TranslationData!$A:$AA,Environment!B$1+13,FALSE))</f>
        <v>Waste neutralised</v>
      </c>
      <c r="C118" s="8"/>
      <c r="D118" s="30" t="str">
        <f>IF(Content!$D$6=1,VLOOKUP(Environment!$A118,TranslationData!$A:$AA,Environment!D$1,FALSE),VLOOKUP(Environment!$A118,TranslationData!$A:$AA,Environment!D$1+13,FALSE))</f>
        <v>t</v>
      </c>
      <c r="E118" s="30"/>
      <c r="F118" s="104"/>
      <c r="G118" s="104">
        <v>28</v>
      </c>
      <c r="H118" s="104">
        <v>0</v>
      </c>
      <c r="I118" s="105">
        <v>28</v>
      </c>
    </row>
    <row r="119" spans="1:9" ht="11.25" customHeight="1" x14ac:dyDescent="0.2">
      <c r="A119" s="220" t="s">
        <v>1477</v>
      </c>
      <c r="B119" s="130" t="str">
        <f>IF(Content!$D$6=1,VLOOKUP(Environment!$A119,TranslationData!$A:$AA,Environment!B$1,FALSE),VLOOKUP(Environment!$A119,TranslationData!$A:$AA,Environment!B$1+13,FALSE))</f>
        <v>Waste reused and recycled</v>
      </c>
      <c r="C119" s="8"/>
      <c r="D119" s="30" t="str">
        <f>IF(Content!$D$6=1,VLOOKUP(Environment!$A119,TranslationData!$A:$AA,Environment!D$1,FALSE),VLOOKUP(Environment!$A119,TranslationData!$A:$AA,Environment!D$1+13,FALSE))</f>
        <v>t</v>
      </c>
      <c r="E119" s="30"/>
      <c r="F119" s="104"/>
      <c r="G119" s="104">
        <v>1535</v>
      </c>
      <c r="H119" s="104">
        <v>9680310</v>
      </c>
      <c r="I119" s="105">
        <v>9681845</v>
      </c>
    </row>
    <row r="120" spans="1:9" ht="11.25" customHeight="1" x14ac:dyDescent="0.25">
      <c r="A120" s="220"/>
      <c r="B120" s="24"/>
      <c r="C120" s="8"/>
      <c r="D120" s="30"/>
      <c r="E120" s="30"/>
      <c r="F120" s="30"/>
    </row>
    <row r="121" spans="1:9" ht="18" x14ac:dyDescent="0.25">
      <c r="A121" s="220" t="s">
        <v>685</v>
      </c>
      <c r="B121" s="13" t="str">
        <f>IF(Content!$D$6=1,VLOOKUP(Environment!$A121,TranslationData!$A:$AA,Environment!B$1,FALSE),VLOOKUP(Environment!$A121,TranslationData!$A:$AA,Environment!B$1+13,FALSE))</f>
        <v>Air Quality</v>
      </c>
      <c r="C121" s="14"/>
      <c r="D121" s="237"/>
      <c r="E121" s="15"/>
      <c r="F121" s="15"/>
    </row>
    <row r="122" spans="1:9" ht="11.25" customHeight="1" x14ac:dyDescent="0.25">
      <c r="A122" s="220"/>
      <c r="B122" s="24"/>
      <c r="C122" s="8"/>
      <c r="D122" s="30"/>
      <c r="E122" s="30"/>
      <c r="F122" s="30"/>
    </row>
    <row r="123" spans="1:9" ht="24.95" customHeight="1" x14ac:dyDescent="0.2">
      <c r="A123" s="220" t="s">
        <v>686</v>
      </c>
      <c r="B123" s="337" t="str">
        <f>IF(Content!$D$6=1,VLOOKUP(Environment!$A123,TranslationData!$A:$AA,Environment!B$1,FALSE),VLOOKUP(Environment!$A123,TranslationData!$A:$AA,Environment!B$1+13,FALSE))</f>
        <v>Air pollutant emissions (Group-wide data)</v>
      </c>
      <c r="C123" s="334"/>
      <c r="D123" s="201"/>
      <c r="E123" s="334"/>
      <c r="F123" s="334"/>
      <c r="G123" s="334"/>
      <c r="H123" s="378" t="s">
        <v>2433</v>
      </c>
      <c r="I123" s="378"/>
    </row>
    <row r="124" spans="1:9" ht="11.25" customHeight="1" x14ac:dyDescent="0.25">
      <c r="A124" s="220" t="s">
        <v>687</v>
      </c>
      <c r="B124" s="24" t="str">
        <f>IF(Content!$D$6=1,VLOOKUP(Environment!$A124,TranslationData!$A:$AA,Environment!B$1,FALSE),VLOOKUP(Environment!$A124,TranslationData!$A:$AA,Environment!B$1+13,FALSE))</f>
        <v>Sulphur dioxide (SO₂)</v>
      </c>
      <c r="C124" s="8"/>
      <c r="D124" s="30" t="str">
        <f>IF(Content!$D$6=1,VLOOKUP(Environment!$A124,TranslationData!$A:$AA,Environment!D$1,FALSE),VLOOKUP(Environment!$A124,TranslationData!$A:$AA,Environment!D$1+13,FALSE))</f>
        <v>t</v>
      </c>
      <c r="E124" s="78">
        <v>954.14300000000014</v>
      </c>
      <c r="F124" s="78">
        <v>847</v>
      </c>
      <c r="G124" s="78">
        <v>1064.0350000000001</v>
      </c>
      <c r="H124" s="78">
        <v>1150.5178000000001</v>
      </c>
      <c r="I124" s="78">
        <v>1110</v>
      </c>
    </row>
    <row r="125" spans="1:9" ht="11.25" customHeight="1" x14ac:dyDescent="0.25">
      <c r="A125" s="220" t="s">
        <v>688</v>
      </c>
      <c r="B125" s="24" t="str">
        <f>IF(Content!$D$6=1,VLOOKUP(Environment!$A125,TranslationData!$A:$AA,Environment!B$1,FALSE),VLOOKUP(Environment!$A125,TranslationData!$A:$AA,Environment!B$1+13,FALSE))</f>
        <v>Oxides of nitrogen (NОₓ)</v>
      </c>
      <c r="C125" s="8"/>
      <c r="D125" s="30" t="str">
        <f>IF(Content!$D$6=1,VLOOKUP(Environment!$A125,TranslationData!$A:$AA,Environment!D$1,FALSE),VLOOKUP(Environment!$A125,TranslationData!$A:$AA,Environment!D$1+13,FALSE))</f>
        <v>t</v>
      </c>
      <c r="E125" s="78">
        <v>2531.9889999999996</v>
      </c>
      <c r="F125" s="78">
        <v>2789</v>
      </c>
      <c r="G125" s="78">
        <v>3472.0410000000002</v>
      </c>
      <c r="H125" s="78">
        <v>4231.9609999999993</v>
      </c>
      <c r="I125" s="78">
        <v>4730</v>
      </c>
    </row>
    <row r="126" spans="1:9" ht="11.25" customHeight="1" x14ac:dyDescent="0.25">
      <c r="A126" s="220" t="s">
        <v>689</v>
      </c>
      <c r="B126" s="24" t="str">
        <f>IF(Content!$D$6=1,VLOOKUP(Environment!$A126,TranslationData!$A:$AA,Environment!B$1,FALSE),VLOOKUP(Environment!$A126,TranslationData!$A:$AA,Environment!B$1+13,FALSE))</f>
        <v>Carbon monoxide</v>
      </c>
      <c r="C126" s="8"/>
      <c r="D126" s="30" t="str">
        <f>IF(Content!$D$6=1,VLOOKUP(Environment!$A126,TranslationData!$A:$AA,Environment!D$1,FALSE),VLOOKUP(Environment!$A126,TranslationData!$A:$AA,Environment!D$1+13,FALSE))</f>
        <v>t</v>
      </c>
      <c r="E126" s="78">
        <v>2817.54</v>
      </c>
      <c r="F126" s="78">
        <v>2798</v>
      </c>
      <c r="G126" s="78">
        <v>3455.4306000000001</v>
      </c>
      <c r="H126" s="78">
        <v>3951.1866</v>
      </c>
      <c r="I126" s="78">
        <v>4398</v>
      </c>
    </row>
    <row r="127" spans="1:9" ht="11.25" customHeight="1" x14ac:dyDescent="0.25">
      <c r="A127" s="220" t="s">
        <v>690</v>
      </c>
      <c r="B127" s="24" t="str">
        <f>IF(Content!$D$6=1,VLOOKUP(Environment!$A127,TranslationData!$A:$AA,Environment!B$1,FALSE),VLOOKUP(Environment!$A127,TranslationData!$A:$AA,Environment!B$1+13,FALSE))</f>
        <v>Solid particles</v>
      </c>
      <c r="C127" s="8"/>
      <c r="D127" s="30" t="str">
        <f>IF(Content!$D$6=1,VLOOKUP(Environment!$A127,TranslationData!$A:$AA,Environment!D$1,FALSE),VLOOKUP(Environment!$A127,TranslationData!$A:$AA,Environment!D$1+13,FALSE))</f>
        <v>t</v>
      </c>
      <c r="E127" s="78">
        <v>4772.5250000000005</v>
      </c>
      <c r="F127" s="78">
        <v>2946</v>
      </c>
      <c r="G127" s="78">
        <v>5703.0572000000002</v>
      </c>
      <c r="H127" s="78">
        <v>7465.3353999999999</v>
      </c>
      <c r="I127" s="78">
        <v>8231</v>
      </c>
    </row>
    <row r="128" spans="1:9" ht="11.25" customHeight="1" x14ac:dyDescent="0.25">
      <c r="A128" s="220" t="s">
        <v>691</v>
      </c>
      <c r="B128" s="24" t="str">
        <f>IF(Content!$D$6=1,VLOOKUP(Environment!$A128,TranslationData!$A:$AA,Environment!B$1,FALSE),VLOOKUP(Environment!$A128,TranslationData!$A:$AA,Environment!B$1+13,FALSE))</f>
        <v xml:space="preserve">Ozone depleting (CFC-11 equivalents) substances emitted </v>
      </c>
      <c r="C128" s="8"/>
      <c r="D128" s="30" t="str">
        <f>IF(Content!$D$6=1,VLOOKUP(Environment!$A128,TranslationData!$A:$AA,Environment!D$1,FALSE),VLOOKUP(Environment!$A128,TranslationData!$A:$AA,Environment!D$1+13,FALSE))</f>
        <v>t</v>
      </c>
      <c r="E128" s="78">
        <v>0</v>
      </c>
      <c r="F128" s="78">
        <v>0</v>
      </c>
      <c r="G128" s="78">
        <v>0</v>
      </c>
      <c r="H128" s="78">
        <v>0</v>
      </c>
      <c r="I128" s="78">
        <v>0</v>
      </c>
    </row>
    <row r="129" spans="1:9" ht="11.25" customHeight="1" x14ac:dyDescent="0.25">
      <c r="A129" s="220" t="s">
        <v>692</v>
      </c>
      <c r="B129" s="24" t="str">
        <f>IF(Content!$D$6=1,VLOOKUP(Environment!$A129,TranslationData!$A:$AA,Environment!B$1,FALSE),VLOOKUP(Environment!$A129,TranslationData!$A:$AA,Environment!B$1+13,FALSE))</f>
        <v>VOCs</v>
      </c>
      <c r="C129" s="8"/>
      <c r="D129" s="30" t="str">
        <f>IF(Content!$D$6=1,VLOOKUP(Environment!$A129,TranslationData!$A:$AA,Environment!D$1,FALSE),VLOOKUP(Environment!$A129,TranslationData!$A:$AA,Environment!D$1+13,FALSE))</f>
        <v>t</v>
      </c>
      <c r="E129" s="78">
        <v>1080.5650000000001</v>
      </c>
      <c r="F129" s="78">
        <v>1004</v>
      </c>
      <c r="G129" s="78">
        <v>1193.770980002</v>
      </c>
      <c r="H129" s="78">
        <v>1334.6865000000005</v>
      </c>
      <c r="I129" s="78">
        <v>1468</v>
      </c>
    </row>
    <row r="130" spans="1:9" ht="11.25" customHeight="1" x14ac:dyDescent="0.25">
      <c r="A130" s="220" t="s">
        <v>693</v>
      </c>
      <c r="B130" s="24" t="str">
        <f>IF(Content!$D$6=1,VLOOKUP(Environment!$A130,TranslationData!$A:$AA,Environment!B$1,FALSE),VLOOKUP(Environment!$A130,TranslationData!$A:$AA,Environment!B$1+13,FALSE))</f>
        <v>Mercury (Hg)</v>
      </c>
      <c r="C130" s="8"/>
      <c r="D130" s="30" t="str">
        <f>IF(Content!$D$6=1,VLOOKUP(Environment!$A130,TranslationData!$A:$AA,Environment!D$1,FALSE),VLOOKUP(Environment!$A130,TranslationData!$A:$AA,Environment!D$1+13,FALSE))</f>
        <v>t</v>
      </c>
      <c r="E130" s="78">
        <v>0</v>
      </c>
      <c r="F130" s="78">
        <v>0</v>
      </c>
      <c r="G130" s="78">
        <v>0</v>
      </c>
      <c r="H130" s="78">
        <v>0</v>
      </c>
      <c r="I130" s="78">
        <v>0</v>
      </c>
    </row>
    <row r="131" spans="1:9" ht="11.25" customHeight="1" x14ac:dyDescent="0.25">
      <c r="A131" s="220" t="s">
        <v>694</v>
      </c>
      <c r="B131" s="24" t="str">
        <f>IF(Content!$D$6=1,VLOOKUP(Environment!$A131,TranslationData!$A:$AA,Environment!B$1,FALSE),VLOOKUP(Environment!$A131,TranslationData!$A:$AA,Environment!B$1+13,FALSE))</f>
        <v>Lead (Pb)</v>
      </c>
      <c r="C131" s="8"/>
      <c r="D131" s="30" t="str">
        <f>IF(Content!$D$6=1,VLOOKUP(Environment!$A131,TranslationData!$A:$AA,Environment!D$1,FALSE),VLOOKUP(Environment!$A131,TranslationData!$A:$AA,Environment!D$1+13,FALSE))</f>
        <v>t</v>
      </c>
      <c r="E131" s="76">
        <v>0.27100099999999999</v>
      </c>
      <c r="F131" s="76">
        <v>0.17</v>
      </c>
      <c r="G131" s="184">
        <v>5.1180099999999999</v>
      </c>
      <c r="H131" s="184">
        <v>5</v>
      </c>
      <c r="I131" s="184">
        <v>4.6500000000000004</v>
      </c>
    </row>
    <row r="132" spans="1:9" ht="11.25" customHeight="1" x14ac:dyDescent="0.25">
      <c r="A132" s="220"/>
      <c r="B132" s="23"/>
      <c r="C132" s="8"/>
      <c r="D132" s="30"/>
      <c r="E132" s="30"/>
      <c r="F132" s="30"/>
    </row>
    <row r="133" spans="1:9" ht="18" x14ac:dyDescent="0.25">
      <c r="A133" s="220" t="s">
        <v>704</v>
      </c>
      <c r="B133" s="13" t="str">
        <f>IF(Content!$D$6=1,VLOOKUP(Environment!$A133,TranslationData!$A:$AA,Environment!B$1,FALSE),VLOOKUP(Environment!$A133,TranslationData!$A:$AA,Environment!B$1+13,FALSE))</f>
        <v>Biodiversity and lands</v>
      </c>
      <c r="C133" s="14"/>
      <c r="D133" s="237"/>
      <c r="E133" s="15"/>
      <c r="F133" s="15"/>
    </row>
    <row r="134" spans="1:9" ht="11.25" customHeight="1" x14ac:dyDescent="0.25">
      <c r="A134" s="220"/>
      <c r="B134" s="23"/>
      <c r="C134" s="8"/>
      <c r="D134" s="30"/>
      <c r="E134" s="30"/>
      <c r="F134" s="30"/>
    </row>
    <row r="135" spans="1:9" ht="24.95" customHeight="1" x14ac:dyDescent="0.2">
      <c r="A135" s="220" t="s">
        <v>705</v>
      </c>
      <c r="B135" s="337" t="str">
        <f>IF(Content!$D$6=1,VLOOKUP(Environment!$A135,TranslationData!$A:$AA,Environment!B$1,FALSE),VLOOKUP(Environment!$A135,TranslationData!$A:$AA,Environment!B$1+13,FALSE))</f>
        <v>Land use (Group-wide data)</v>
      </c>
      <c r="C135" s="334"/>
      <c r="D135" s="201"/>
      <c r="E135" s="334"/>
      <c r="F135" s="334"/>
      <c r="G135" s="334"/>
      <c r="H135" s="378" t="s">
        <v>2434</v>
      </c>
      <c r="I135" s="378"/>
    </row>
    <row r="136" spans="1:9" ht="11.25" customHeight="1" x14ac:dyDescent="0.25">
      <c r="A136" s="220" t="s">
        <v>706</v>
      </c>
      <c r="B136" s="24" t="str">
        <f>IF(Content!$D$6=1,VLOOKUP(Environment!$A136,TranslationData!$A:$AA,Environment!B$1,FALSE),VLOOKUP(Environment!$A136,TranslationData!$A:$AA,Environment!B$1+13,FALSE))</f>
        <v>Total managed land area</v>
      </c>
      <c r="C136" s="8"/>
      <c r="D136" s="30" t="str">
        <f>IF(Content!$D$6=1,VLOOKUP(Environment!$A136,TranslationData!$A:$AA,Environment!D$1,FALSE),VLOOKUP(Environment!$A136,TranslationData!$A:$AA,Environment!D$1+13,FALSE))</f>
        <v>hectares</v>
      </c>
      <c r="E136" s="78">
        <v>19152.829700000002</v>
      </c>
      <c r="F136" s="78">
        <v>25952.079172999998</v>
      </c>
      <c r="G136" s="78">
        <v>32634.458613999999</v>
      </c>
      <c r="H136" s="78">
        <v>33887.219899999996</v>
      </c>
      <c r="I136" s="78">
        <v>35018</v>
      </c>
    </row>
    <row r="137" spans="1:9" ht="11.25" customHeight="1" x14ac:dyDescent="0.25">
      <c r="A137" s="220" t="s">
        <v>707</v>
      </c>
      <c r="B137" s="24" t="str">
        <f>IF(Content!$D$6=1,VLOOKUP(Environment!$A137,TranslationData!$A:$AA,Environment!B$1,FALSE),VLOOKUP(Environment!$A137,TranslationData!$A:$AA,Environment!B$1+13,FALSE))</f>
        <v>Land disturbed during year</v>
      </c>
      <c r="C137" s="8"/>
      <c r="D137" s="30" t="str">
        <f>IF(Content!$D$6=1,VLOOKUP(Environment!$A137,TranslationData!$A:$AA,Environment!D$1,FALSE),VLOOKUP(Environment!$A137,TranslationData!$A:$AA,Environment!D$1+13,FALSE))</f>
        <v>hectares</v>
      </c>
      <c r="E137" s="78">
        <v>601.05250000000012</v>
      </c>
      <c r="F137" s="78">
        <v>1329</v>
      </c>
      <c r="G137" s="78">
        <v>882.00679999999988</v>
      </c>
      <c r="H137" s="78">
        <v>1676.0676999999996</v>
      </c>
      <c r="I137" s="78">
        <v>2742</v>
      </c>
    </row>
    <row r="138" spans="1:9" ht="11.25" customHeight="1" x14ac:dyDescent="0.25">
      <c r="A138" s="220" t="s">
        <v>708</v>
      </c>
      <c r="B138" s="24" t="str">
        <f>IF(Content!$D$6=1,VLOOKUP(Environment!$A138,TranslationData!$A:$AA,Environment!B$1,FALSE),VLOOKUP(Environment!$A138,TranslationData!$A:$AA,Environment!B$1+13,FALSE))</f>
        <v>Land rehabilitated during year</v>
      </c>
      <c r="C138" s="8"/>
      <c r="D138" s="30" t="str">
        <f>IF(Content!$D$6=1,VLOOKUP(Environment!$A138,TranslationData!$A:$AA,Environment!D$1,FALSE),VLOOKUP(Environment!$A138,TranslationData!$A:$AA,Environment!D$1+13,FALSE))</f>
        <v>hectares</v>
      </c>
      <c r="E138" s="78">
        <v>135.69999999999999</v>
      </c>
      <c r="F138" s="78">
        <v>1404.29</v>
      </c>
      <c r="G138" s="78">
        <v>290</v>
      </c>
      <c r="H138" s="78">
        <v>464.3562</v>
      </c>
      <c r="I138" s="78">
        <v>410</v>
      </c>
    </row>
    <row r="139" spans="1:9" ht="11.25" customHeight="1" x14ac:dyDescent="0.25">
      <c r="A139" s="220" t="s">
        <v>709</v>
      </c>
      <c r="B139" s="24" t="str">
        <f>IF(Content!$D$6=1,VLOOKUP(Environment!$A139,TranslationData!$A:$AA,Environment!B$1,FALSE),VLOOKUP(Environment!$A139,TranslationData!$A:$AA,Environment!B$1+13,FALSE))</f>
        <v>Total land disturbed and not yet rehabilitated</v>
      </c>
      <c r="C139" s="8"/>
      <c r="D139" s="30" t="str">
        <f>IF(Content!$D$6=1,VLOOKUP(Environment!$A139,TranslationData!$A:$AA,Environment!D$1,FALSE),VLOOKUP(Environment!$A139,TranslationData!$A:$AA,Environment!D$1+13,FALSE))</f>
        <v>hectares</v>
      </c>
      <c r="E139" s="78">
        <v>11375.710000000001</v>
      </c>
      <c r="F139" s="78">
        <v>11838</v>
      </c>
      <c r="G139" s="78">
        <v>12314.697200000001</v>
      </c>
      <c r="H139" s="78">
        <v>13894.968700000001</v>
      </c>
      <c r="I139" s="78">
        <v>16065</v>
      </c>
    </row>
    <row r="140" spans="1:9" ht="11.25" customHeight="1" x14ac:dyDescent="0.25">
      <c r="A140" s="220"/>
      <c r="B140" s="335"/>
      <c r="C140" s="141"/>
      <c r="D140" s="30"/>
      <c r="E140" s="78"/>
      <c r="F140" s="78"/>
      <c r="G140" s="78"/>
      <c r="H140" s="78"/>
      <c r="I140" s="78"/>
    </row>
    <row r="141" spans="1:9" ht="11.25" customHeight="1" x14ac:dyDescent="0.25">
      <c r="A141" s="220"/>
      <c r="B141" s="24"/>
      <c r="C141" s="8"/>
      <c r="D141" s="30"/>
      <c r="E141" s="78"/>
      <c r="F141" s="78"/>
      <c r="G141" s="78"/>
    </row>
    <row r="142" spans="1:9" ht="24.95" customHeight="1" x14ac:dyDescent="0.2">
      <c r="A142" s="220"/>
      <c r="B142" s="130"/>
      <c r="C142" s="141"/>
      <c r="D142" s="30"/>
      <c r="E142" s="30"/>
      <c r="F142" s="384" t="s">
        <v>2455</v>
      </c>
      <c r="G142" s="384"/>
      <c r="H142" s="384"/>
      <c r="I142" s="384"/>
    </row>
    <row r="143" spans="1:9" ht="11.25" customHeight="1" x14ac:dyDescent="0.25">
      <c r="A143" s="220" t="s">
        <v>714</v>
      </c>
      <c r="B143" s="146" t="str">
        <f>IF(Content!$D$6=1,VLOOKUP(Environment!$A143,TranslationData!$A:$AA,Environment!B$1,FALSE),VLOOKUP(Environment!$A143,TranslationData!$A:$AA,Environment!B$1+13,FALSE))</f>
        <v>Rare and protected species’ habitats in areas affected by Polymetal operations</v>
      </c>
      <c r="C143" s="147"/>
      <c r="D143" s="34"/>
      <c r="E143" s="34"/>
      <c r="F143" s="383" t="str">
        <f>IF(Content!$D$6=1,VLOOKUP(Environment!$A144,TranslationData!$A:$AA,Environment!F$1,FALSE),VLOOKUP(Environment!$A144,TranslationData!$A:$AA,Environment!F$1+13,FALSE))</f>
        <v>Assets in Kazakhstan</v>
      </c>
      <c r="G143" s="383"/>
      <c r="H143" s="383" t="str">
        <f>IF(Content!$D$6=1,VLOOKUP(Environment!$A144,TranslationData!$A:$AA,Environment!H$1,FALSE),VLOOKUP(Environment!$A144,TranslationData!$A:$AA,Environment!H$1+13,FALSE))</f>
        <v>Group total</v>
      </c>
      <c r="I143" s="383"/>
    </row>
    <row r="144" spans="1:9" ht="85.5" customHeight="1" x14ac:dyDescent="0.25">
      <c r="A144" s="220" t="s">
        <v>1213</v>
      </c>
      <c r="B144" s="113"/>
      <c r="C144" s="113"/>
      <c r="D144" s="238"/>
      <c r="E144" s="78"/>
      <c r="F144" s="239" t="str">
        <f>IF(Content!$D$6=1,VLOOKUP(Environment!$A145,TranslationData!$A:$AA,Environment!F$1,FALSE),VLOOKUP(Environment!$A145,TranslationData!$A:$AA,Environment!F$1+13,FALSE))</f>
        <v>Number of species in the direct impact area (found at the site)</v>
      </c>
      <c r="G144" s="239" t="str">
        <f>IF(Content!$D$6=1,VLOOKUP(Environment!$A145,TranslationData!$A:$AA,Environment!G$1,FALSE),VLOOKUP(Environment!$A145,TranslationData!$A:$AA,Environment!G$1+13,FALSE))</f>
        <v>Number of species in the indirect impact area (found up to 1 km away from the site)</v>
      </c>
      <c r="H144" s="239" t="str">
        <f>IF(Content!$D$6=1,VLOOKUP(Environment!$A145,TranslationData!$A:$AA,Environment!H$1,FALSE),VLOOKUP(Environment!$A145,TranslationData!$A:$AA,Environment!H$1+13,FALSE))</f>
        <v>Number of species in the direct impact
area (found
at the site)</v>
      </c>
      <c r="I144" s="239" t="str">
        <f>IF(Content!$D$6=1,VLOOKUP(Environment!$A145,TranslationData!$A:$AA,Environment!I$1,FALSE),VLOOKUP(Environment!$A145,TranslationData!$A:$AA,Environment!I$1+13,FALSE))</f>
        <v>Number of species in the indirect impact area (found up to 1 km away from the site)</v>
      </c>
    </row>
    <row r="145" spans="1:9" ht="14.25" x14ac:dyDescent="0.2">
      <c r="A145" s="245" t="s">
        <v>1214</v>
      </c>
      <c r="B145" s="185" t="str">
        <f>IF(Content!$D$6=1,VLOOKUP(Environment!$A146,TranslationData!$A:$AA,Environment!B$1,FALSE),VLOOKUP(Environment!$A146,TranslationData!$A:$AA,Environment!B$1+13,FALSE))</f>
        <v>IUCN Red List of Threatened Species</v>
      </c>
      <c r="C145" s="115"/>
      <c r="D145" s="239"/>
      <c r="E145" s="78"/>
      <c r="F145" s="110">
        <v>24</v>
      </c>
      <c r="G145" s="110">
        <v>151</v>
      </c>
      <c r="H145" s="110">
        <v>131</v>
      </c>
      <c r="I145" s="110">
        <v>452</v>
      </c>
    </row>
    <row r="146" spans="1:9" ht="11.25" customHeight="1" x14ac:dyDescent="0.25">
      <c r="A146" s="220" t="s">
        <v>716</v>
      </c>
      <c r="B146" s="110" t="str">
        <f>IF(Content!$D$6=1,VLOOKUP(Environment!$A147,TranslationData!$A:$AA,Environment!B$1,FALSE),VLOOKUP(Environment!$A147,TranslationData!$A:$AA,Environment!B$1+13,FALSE))</f>
        <v>Critically endangered</v>
      </c>
      <c r="C146" s="113"/>
      <c r="D146" s="238"/>
      <c r="E146" s="78"/>
      <c r="F146" s="110">
        <v>0</v>
      </c>
      <c r="G146" s="110">
        <v>0</v>
      </c>
      <c r="H146" s="110">
        <v>0</v>
      </c>
      <c r="I146" s="110">
        <v>5</v>
      </c>
    </row>
    <row r="147" spans="1:9" ht="11.25" customHeight="1" x14ac:dyDescent="0.2">
      <c r="A147" s="220" t="s">
        <v>720</v>
      </c>
      <c r="B147" s="110" t="str">
        <f>IF(Content!$D$6=1,VLOOKUP(Environment!$A148,TranslationData!$A:$AA,Environment!B$1,FALSE),VLOOKUP(Environment!$A148,TranslationData!$A:$AA,Environment!B$1+13,FALSE))</f>
        <v>Endangered</v>
      </c>
      <c r="C147" s="110"/>
      <c r="D147" s="240"/>
      <c r="E147" s="78"/>
      <c r="F147" s="110">
        <v>0</v>
      </c>
      <c r="G147" s="110">
        <v>1</v>
      </c>
      <c r="H147" s="110">
        <v>0</v>
      </c>
      <c r="I147" s="110">
        <v>3</v>
      </c>
    </row>
    <row r="148" spans="1:9" ht="11.25" customHeight="1" x14ac:dyDescent="0.2">
      <c r="A148" s="220" t="s">
        <v>721</v>
      </c>
      <c r="B148" s="110" t="str">
        <f>IF(Content!$D$6=1,VLOOKUP(Environment!$A149,TranslationData!$A:$AA,Environment!B$1,FALSE),VLOOKUP(Environment!$A149,TranslationData!$A:$AA,Environment!B$1+13,FALSE))</f>
        <v>Vulnerable</v>
      </c>
      <c r="C148" s="110"/>
      <c r="D148" s="240"/>
      <c r="E148" s="78"/>
      <c r="F148" s="110">
        <v>0</v>
      </c>
      <c r="G148" s="110">
        <v>6</v>
      </c>
      <c r="H148" s="110">
        <v>3</v>
      </c>
      <c r="I148" s="110">
        <v>14</v>
      </c>
    </row>
    <row r="149" spans="1:9" ht="11.25" customHeight="1" x14ac:dyDescent="0.2">
      <c r="A149" s="220" t="s">
        <v>722</v>
      </c>
      <c r="B149" s="110" t="str">
        <f>IF(Content!$D$6=1,VLOOKUP(Environment!$A150,TranslationData!$A:$AA,Environment!B$1,FALSE),VLOOKUP(Environment!$A150,TranslationData!$A:$AA,Environment!B$1+13,FALSE))</f>
        <v>Near threatened</v>
      </c>
      <c r="C149" s="110"/>
      <c r="D149" s="240"/>
      <c r="E149" s="78"/>
      <c r="F149" s="110">
        <v>0</v>
      </c>
      <c r="G149" s="110">
        <v>3</v>
      </c>
      <c r="H149" s="110">
        <v>3</v>
      </c>
      <c r="I149" s="110">
        <v>14</v>
      </c>
    </row>
    <row r="150" spans="1:9" ht="11.25" customHeight="1" x14ac:dyDescent="0.2">
      <c r="A150" s="220" t="s">
        <v>723</v>
      </c>
      <c r="B150" s="110" t="str">
        <f>IF(Content!$D$6=1,VLOOKUP(Environment!$A151,TranslationData!$A:$AA,Environment!B$1,FALSE),VLOOKUP(Environment!$A151,TranslationData!$A:$AA,Environment!B$1+13,FALSE))</f>
        <v>Least concern</v>
      </c>
      <c r="C150" s="110"/>
      <c r="D150" s="240"/>
      <c r="E150" s="78"/>
      <c r="F150" s="110">
        <v>24</v>
      </c>
      <c r="G150" s="110">
        <v>141</v>
      </c>
      <c r="H150" s="110">
        <v>125</v>
      </c>
      <c r="I150" s="110">
        <v>416</v>
      </c>
    </row>
    <row r="151" spans="1:9" ht="11.25" customHeight="1" x14ac:dyDescent="0.2">
      <c r="A151" s="220" t="s">
        <v>724</v>
      </c>
      <c r="B151" s="185" t="str">
        <f>IF(Content!$D$6=1,VLOOKUP(Environment!$A152,TranslationData!$A:$AA,Environment!B$1,FALSE),VLOOKUP(Environment!$A152,TranslationData!$A:$AA,Environment!B$1+13,FALSE))</f>
        <v>National Red Lists</v>
      </c>
      <c r="C151" s="110"/>
      <c r="D151" s="240"/>
      <c r="E151" s="78"/>
      <c r="F151" s="110">
        <v>0</v>
      </c>
      <c r="G151" s="110">
        <v>20</v>
      </c>
      <c r="H151" s="110">
        <v>2</v>
      </c>
      <c r="I151" s="110">
        <v>64</v>
      </c>
    </row>
    <row r="152" spans="1:9" ht="11.25" customHeight="1" x14ac:dyDescent="0.2">
      <c r="A152" s="220" t="s">
        <v>717</v>
      </c>
      <c r="B152" s="110" t="str">
        <f>IF(Content!$D$6=1,VLOOKUP(Environment!$A153,TranslationData!$A:$AA,Environment!B$1,FALSE),VLOOKUP(Environment!$A153,TranslationData!$A:$AA,Environment!B$1+13,FALSE))</f>
        <v>Red Data Book</v>
      </c>
      <c r="C152" s="110"/>
      <c r="D152" s="240"/>
      <c r="E152" s="78"/>
      <c r="F152" s="110">
        <v>0</v>
      </c>
      <c r="G152" s="110">
        <v>18</v>
      </c>
      <c r="H152" s="110">
        <v>1</v>
      </c>
      <c r="I152" s="110">
        <v>61</v>
      </c>
    </row>
    <row r="153" spans="1:9" ht="11.25" customHeight="1" x14ac:dyDescent="0.25">
      <c r="A153" s="220" t="s">
        <v>718</v>
      </c>
      <c r="B153" s="110" t="str">
        <f>IF(Content!$D$6=1,VLOOKUP(Environment!$A154,TranslationData!$A:$AA,Environment!B$1,FALSE),VLOOKUP(Environment!$A154,TranslationData!$A:$AA,Environment!B$1+13,FALSE))</f>
        <v>Endemic species</v>
      </c>
      <c r="C153" s="110"/>
      <c r="D153" s="240"/>
      <c r="F153" s="110">
        <v>0</v>
      </c>
      <c r="G153" s="110">
        <v>2</v>
      </c>
      <c r="H153" s="110">
        <v>1</v>
      </c>
      <c r="I153" s="110">
        <v>3</v>
      </c>
    </row>
    <row r="154" spans="1:9" ht="11.25" customHeight="1" x14ac:dyDescent="0.25">
      <c r="A154" s="220" t="s">
        <v>719</v>
      </c>
      <c r="C154" s="110"/>
      <c r="D154" s="240"/>
    </row>
    <row r="155" spans="1:9" ht="18" x14ac:dyDescent="0.25">
      <c r="A155" s="220" t="s">
        <v>658</v>
      </c>
      <c r="B155" s="13" t="str">
        <f>IF(Content!$D$6=1,VLOOKUP(Environment!$A155,TranslationData!$A:$AA,Environment!B$1,FALSE),VLOOKUP(Environment!$A155,TranslationData!$A:$AA,Environment!B$1+13,FALSE))</f>
        <v>Principal consumables</v>
      </c>
      <c r="C155" s="14"/>
      <c r="D155" s="237"/>
      <c r="E155" s="15"/>
      <c r="F155" s="15"/>
    </row>
    <row r="156" spans="1:9" ht="11.25" customHeight="1" x14ac:dyDescent="0.2">
      <c r="B156" s="23"/>
      <c r="C156" s="8"/>
      <c r="D156" s="30"/>
      <c r="E156" s="30"/>
      <c r="F156" s="30"/>
    </row>
    <row r="157" spans="1:9" ht="11.25" customHeight="1" x14ac:dyDescent="0.2">
      <c r="A157" s="220" t="s">
        <v>659</v>
      </c>
      <c r="B157" s="337" t="str">
        <f>IF(Content!$D$6=1,VLOOKUP(Environment!$A157,TranslationData!$A:$AA,Environment!B$1,FALSE),VLOOKUP(Environment!$A157,TranslationData!$A:$AA,Environment!B$1+13,FALSE))</f>
        <v>Principal consumables</v>
      </c>
      <c r="C157" s="334"/>
      <c r="D157" s="201"/>
      <c r="E157" s="334"/>
      <c r="F157" s="334"/>
      <c r="G157" s="334"/>
      <c r="H157" s="378" t="s">
        <v>2456</v>
      </c>
      <c r="I157" s="378"/>
    </row>
    <row r="158" spans="1:9" ht="11.25" customHeight="1" x14ac:dyDescent="0.25">
      <c r="A158" s="220" t="s">
        <v>660</v>
      </c>
      <c r="B158" s="138" t="str">
        <f>IF(Content!$D$6=1,VLOOKUP(Environment!$A158,TranslationData!$A:$AA,Environment!B$1,FALSE),VLOOKUP(Environment!$A158,TranslationData!$A:$AA,Environment!B$1+13,FALSE))</f>
        <v>Group total</v>
      </c>
      <c r="C158" s="82"/>
      <c r="D158" s="227"/>
      <c r="E158" s="82"/>
      <c r="F158" s="82"/>
      <c r="G158" s="82"/>
    </row>
    <row r="159" spans="1:9" ht="11.25" customHeight="1" x14ac:dyDescent="0.25">
      <c r="A159" s="220" t="s">
        <v>662</v>
      </c>
      <c r="B159" s="24" t="str">
        <f>IF(Content!$D$6=1,VLOOKUP(Environment!$A159,TranslationData!$A:$AA,Environment!B$1,FALSE),VLOOKUP(Environment!$A159,TranslationData!$A:$AA,Environment!B$1+13,FALSE))</f>
        <v>Lime</v>
      </c>
      <c r="C159" s="82"/>
      <c r="D159" s="30" t="str">
        <f>IF(Content!$D$6=1,VLOOKUP(Environment!$A159,TranslationData!$A:$AA,Environment!D$1,FALSE),VLOOKUP(Environment!$A159,TranslationData!$A:$AA,Environment!D$1+13,FALSE))</f>
        <v>t</v>
      </c>
      <c r="E159" s="78">
        <v>71898.95</v>
      </c>
      <c r="F159" s="78">
        <v>77080.724000000002</v>
      </c>
      <c r="G159" s="78">
        <v>70968.305999999997</v>
      </c>
      <c r="H159" s="78">
        <v>73035.62</v>
      </c>
      <c r="I159" s="78">
        <v>80216</v>
      </c>
    </row>
    <row r="160" spans="1:9" ht="11.25" customHeight="1" x14ac:dyDescent="0.25">
      <c r="A160" s="220" t="s">
        <v>663</v>
      </c>
      <c r="B160" s="24" t="str">
        <f>IF(Content!$D$6=1,VLOOKUP(Environment!$A160,TranslationData!$A:$AA,Environment!B$1,FALSE),VLOOKUP(Environment!$A160,TranslationData!$A:$AA,Environment!B$1+13,FALSE))</f>
        <v>Cement and concrete</v>
      </c>
      <c r="C160" s="8"/>
      <c r="D160" s="30" t="str">
        <f>IF(Content!$D$6=1,VLOOKUP(Environment!$A160,TranslationData!$A:$AA,Environment!D$1,FALSE),VLOOKUP(Environment!$A160,TranslationData!$A:$AA,Environment!D$1+13,FALSE))</f>
        <v>t</v>
      </c>
      <c r="E160" s="78">
        <v>34846</v>
      </c>
      <c r="F160" s="78">
        <v>48464</v>
      </c>
      <c r="G160" s="78">
        <v>43592.693400000004</v>
      </c>
      <c r="H160" s="78">
        <v>61986.996400000004</v>
      </c>
      <c r="I160" s="78">
        <v>75314</v>
      </c>
    </row>
    <row r="161" spans="1:9" ht="11.25" customHeight="1" x14ac:dyDescent="0.25">
      <c r="A161" s="220" t="s">
        <v>664</v>
      </c>
      <c r="B161" s="24" t="str">
        <f>IF(Content!$D$6=1,VLOOKUP(Environment!$A161,TranslationData!$A:$AA,Environment!B$1,FALSE),VLOOKUP(Environment!$A161,TranslationData!$A:$AA,Environment!B$1+13,FALSE))</f>
        <v>Quicklime</v>
      </c>
      <c r="C161" s="8"/>
      <c r="D161" s="30" t="str">
        <f>IF(Content!$D$6=1,VLOOKUP(Environment!$A161,TranslationData!$A:$AA,Environment!D$1,FALSE),VLOOKUP(Environment!$A161,TranslationData!$A:$AA,Environment!D$1+13,FALSE))</f>
        <v>t</v>
      </c>
      <c r="E161" s="78">
        <v>28217.050000000003</v>
      </c>
      <c r="F161" s="78">
        <v>32148.275999999998</v>
      </c>
      <c r="G161" s="78">
        <v>37216.103595</v>
      </c>
      <c r="H161" s="78">
        <v>43044.491999999998</v>
      </c>
      <c r="I161" s="78">
        <v>43989</v>
      </c>
    </row>
    <row r="162" spans="1:9" ht="11.25" customHeight="1" x14ac:dyDescent="0.25">
      <c r="A162" s="220" t="s">
        <v>665</v>
      </c>
      <c r="B162" s="24" t="str">
        <f>IF(Content!$D$6=1,VLOOKUP(Environment!$A162,TranslationData!$A:$AA,Environment!B$1,FALSE),VLOOKUP(Environment!$A162,TranslationData!$A:$AA,Environment!B$1+13,FALSE))</f>
        <v>Grinding body</v>
      </c>
      <c r="C162" s="8"/>
      <c r="D162" s="30" t="str">
        <f>IF(Content!$D$6=1,VLOOKUP(Environment!$A162,TranslationData!$A:$AA,Environment!D$1,FALSE),VLOOKUP(Environment!$A162,TranslationData!$A:$AA,Environment!D$1+13,FALSE))</f>
        <v>t</v>
      </c>
      <c r="E162" s="78">
        <v>17359.544000000002</v>
      </c>
      <c r="F162" s="78">
        <v>17015.963500000002</v>
      </c>
      <c r="G162" s="78">
        <v>17271.657228100001</v>
      </c>
      <c r="H162" s="78">
        <v>19027.459999999995</v>
      </c>
      <c r="I162" s="78">
        <v>17200</v>
      </c>
    </row>
    <row r="163" spans="1:9" ht="11.25" customHeight="1" x14ac:dyDescent="0.25">
      <c r="A163" s="220" t="s">
        <v>666</v>
      </c>
      <c r="B163" s="24" t="str">
        <f>IF(Content!$D$6=1,VLOOKUP(Environment!$A163,TranslationData!$A:$AA,Environment!B$1,FALSE),VLOOKUP(Environment!$A163,TranslationData!$A:$AA,Environment!B$1+13,FALSE))</f>
        <v xml:space="preserve">Sodium cyanide </v>
      </c>
      <c r="C163" s="8"/>
      <c r="D163" s="30" t="str">
        <f>IF(Content!$D$6=1,VLOOKUP(Environment!$A163,TranslationData!$A:$AA,Environment!D$1,FALSE),VLOOKUP(Environment!$A163,TranslationData!$A:$AA,Environment!D$1+13,FALSE))</f>
        <v>t</v>
      </c>
      <c r="E163" s="78">
        <v>8201.8379999999997</v>
      </c>
      <c r="F163" s="78">
        <v>8131.9950119000005</v>
      </c>
      <c r="G163" s="78">
        <v>8497.5779984608889</v>
      </c>
      <c r="H163" s="78">
        <v>9521.9865700000009</v>
      </c>
      <c r="I163" s="78">
        <v>9629</v>
      </c>
    </row>
    <row r="164" spans="1:9" ht="11.25" customHeight="1" x14ac:dyDescent="0.25">
      <c r="A164" s="220" t="s">
        <v>667</v>
      </c>
      <c r="B164" s="160" t="str">
        <f>IF(Content!$D$6=1,VLOOKUP(Environment!$A164,TranslationData!$A:$AA,Environment!B$1,FALSE),VLOOKUP(Environment!$A164,TranslationData!$A:$AA,Environment!B$1+13,FALSE))</f>
        <v>Flotation reagents</v>
      </c>
      <c r="C164" s="141"/>
      <c r="D164" s="30" t="str">
        <f>IF(Content!$D$6=1,VLOOKUP(Environment!$A164,TranslationData!$A:$AA,Environment!D$1,FALSE),VLOOKUP(Environment!$A164,TranslationData!$A:$AA,Environment!D$1+13,FALSE))</f>
        <v>t</v>
      </c>
      <c r="E164" s="83">
        <v>4193</v>
      </c>
      <c r="F164" s="83">
        <v>5383</v>
      </c>
      <c r="G164" s="78">
        <v>6201.4032669999988</v>
      </c>
      <c r="H164" s="78">
        <v>6995.076</v>
      </c>
      <c r="I164" s="78">
        <v>5355</v>
      </c>
    </row>
    <row r="165" spans="1:9" ht="11.25" customHeight="1" x14ac:dyDescent="0.25">
      <c r="A165" s="220" t="s">
        <v>668</v>
      </c>
      <c r="B165" s="24" t="str">
        <f>IF(Content!$D$6=1,VLOOKUP(Environment!$A165,TranslationData!$A:$AA,Environment!B$1,FALSE),VLOOKUP(Environment!$A165,TranslationData!$A:$AA,Environment!B$1+13,FALSE))</f>
        <v>Soda</v>
      </c>
      <c r="C165" s="8"/>
      <c r="D165" s="30" t="str">
        <f>IF(Content!$D$6=1,VLOOKUP(Environment!$A165,TranslationData!$A:$AA,Environment!D$1,FALSE),VLOOKUP(Environment!$A165,TranslationData!$A:$AA,Environment!D$1+13,FALSE))</f>
        <v>t</v>
      </c>
      <c r="E165" s="83">
        <v>8722.8827000000001</v>
      </c>
      <c r="F165" s="83">
        <v>5843.9925000000003</v>
      </c>
      <c r="G165" s="78">
        <v>6827.2852500000008</v>
      </c>
      <c r="H165" s="78">
        <v>6039.4856499999996</v>
      </c>
      <c r="I165" s="78">
        <v>4318</v>
      </c>
    </row>
    <row r="166" spans="1:9" ht="11.25" customHeight="1" x14ac:dyDescent="0.25">
      <c r="A166" s="220" t="s">
        <v>669</v>
      </c>
      <c r="B166" s="24" t="str">
        <f>IF(Content!$D$6=1,VLOOKUP(Environment!$A166,TranslationData!$A:$AA,Environment!B$1,FALSE),VLOOKUP(Environment!$A166,TranslationData!$A:$AA,Environment!B$1+13,FALSE))</f>
        <v>Ammonium nitrate</v>
      </c>
      <c r="C166" s="8"/>
      <c r="D166" s="30" t="str">
        <f>IF(Content!$D$6=1,VLOOKUP(Environment!$A166,TranslationData!$A:$AA,Environment!D$1,FALSE),VLOOKUP(Environment!$A166,TranslationData!$A:$AA,Environment!D$1+13,FALSE))</f>
        <v>t</v>
      </c>
      <c r="E166" s="78" t="s">
        <v>73</v>
      </c>
      <c r="F166" s="83">
        <v>2804.8595918111</v>
      </c>
      <c r="G166" s="78">
        <v>3877</v>
      </c>
      <c r="H166" s="78">
        <v>5069.6754000000001</v>
      </c>
      <c r="I166" s="78">
        <v>5206</v>
      </c>
    </row>
    <row r="167" spans="1:9" ht="11.25" customHeight="1" x14ac:dyDescent="0.25">
      <c r="A167" s="220" t="s">
        <v>670</v>
      </c>
      <c r="B167" s="24" t="str">
        <f>IF(Content!$D$6=1,VLOOKUP(Environment!$A167,TranslationData!$A:$AA,Environment!B$1,FALSE),VLOOKUP(Environment!$A167,TranslationData!$A:$AA,Environment!B$1+13,FALSE))</f>
        <v>Granulite</v>
      </c>
      <c r="C167" s="8"/>
      <c r="D167" s="30" t="str">
        <f>IF(Content!$D$6=1,VLOOKUP(Environment!$A167,TranslationData!$A:$AA,Environment!D$1,FALSE),VLOOKUP(Environment!$A167,TranslationData!$A:$AA,Environment!D$1+13,FALSE))</f>
        <v>t</v>
      </c>
      <c r="E167" s="78" t="s">
        <v>73</v>
      </c>
      <c r="F167" s="83">
        <v>5488</v>
      </c>
      <c r="G167" s="78">
        <v>5416</v>
      </c>
      <c r="H167" s="78">
        <v>4576.1880000000001</v>
      </c>
      <c r="I167" s="78">
        <v>4816</v>
      </c>
    </row>
    <row r="168" spans="1:9" ht="11.25" customHeight="1" x14ac:dyDescent="0.25">
      <c r="A168" s="220" t="s">
        <v>671</v>
      </c>
      <c r="B168" s="24" t="str">
        <f>IF(Content!$D$6=1,VLOOKUP(Environment!$A168,TranslationData!$A:$AA,Environment!B$1,FALSE),VLOOKUP(Environment!$A168,TranslationData!$A:$AA,Environment!B$1+13,FALSE))</f>
        <v xml:space="preserve">Perhydrol </v>
      </c>
      <c r="C168" s="8"/>
      <c r="D168" s="30" t="str">
        <f>IF(Content!$D$6=1,VLOOKUP(Environment!$A168,TranslationData!$A:$AA,Environment!D$1,FALSE),VLOOKUP(Environment!$A168,TranslationData!$A:$AA,Environment!D$1+13,FALSE))</f>
        <v>t</v>
      </c>
      <c r="E168" s="83">
        <v>5495.8069999999998</v>
      </c>
      <c r="F168" s="83">
        <v>6227.4246800000001</v>
      </c>
      <c r="G168" s="78">
        <v>5469.2111999999997</v>
      </c>
      <c r="H168" s="78">
        <v>4059.471</v>
      </c>
      <c r="I168" s="78">
        <v>3968</v>
      </c>
    </row>
    <row r="169" spans="1:9" ht="11.25" customHeight="1" x14ac:dyDescent="0.25">
      <c r="A169" s="220" t="s">
        <v>661</v>
      </c>
      <c r="B169" s="138" t="str">
        <f>IF(Content!$D$6=1,VLOOKUP(Environment!$A169,TranslationData!$A:$AA,Environment!B$1,FALSE),VLOOKUP(Environment!$A169,TranslationData!$A:$AA,Environment!B$1+13,FALSE))</f>
        <v>Assets in Kazakhstan</v>
      </c>
      <c r="C169" s="82"/>
      <c r="D169" s="227"/>
      <c r="E169" s="82"/>
      <c r="F169" s="82"/>
      <c r="G169" s="82"/>
    </row>
    <row r="170" spans="1:9" ht="11.25" customHeight="1" x14ac:dyDescent="0.25">
      <c r="A170" s="220" t="s">
        <v>672</v>
      </c>
      <c r="B170" s="160" t="str">
        <f>IF(Content!$D$6=1,VLOOKUP(Environment!$A170,TranslationData!$A:$AA,Environment!B$1,FALSE),VLOOKUP(Environment!$A170,TranslationData!$A:$AA,Environment!B$1+13,FALSE))</f>
        <v>Lime</v>
      </c>
      <c r="C170" s="82"/>
      <c r="D170" s="30" t="str">
        <f>IF(Content!$D$6=1,VLOOKUP(Environment!$A170,TranslationData!$A:$AA,Environment!D$1,FALSE),VLOOKUP(Environment!$A170,TranslationData!$A:$AA,Environment!D$1+13,FALSE))</f>
        <v>t</v>
      </c>
      <c r="E170" s="78">
        <v>0</v>
      </c>
      <c r="F170" s="78">
        <v>0</v>
      </c>
      <c r="G170" s="78">
        <v>0</v>
      </c>
      <c r="H170" s="78">
        <v>0</v>
      </c>
      <c r="I170" s="78">
        <v>0</v>
      </c>
    </row>
    <row r="171" spans="1:9" ht="11.25" customHeight="1" x14ac:dyDescent="0.25">
      <c r="A171" s="220" t="s">
        <v>673</v>
      </c>
      <c r="B171" s="160" t="str">
        <f>IF(Content!$D$6=1,VLOOKUP(Environment!$A171,TranslationData!$A:$AA,Environment!B$1,FALSE),VLOOKUP(Environment!$A171,TranslationData!$A:$AA,Environment!B$1+13,FALSE))</f>
        <v>Cement and concrete</v>
      </c>
      <c r="C171" s="141"/>
      <c r="D171" s="30" t="str">
        <f>IF(Content!$D$6=1,VLOOKUP(Environment!$A171,TranslationData!$A:$AA,Environment!D$1,FALSE),VLOOKUP(Environment!$A171,TranslationData!$A:$AA,Environment!D$1+13,FALSE))</f>
        <v>t</v>
      </c>
      <c r="E171" s="78">
        <v>0</v>
      </c>
      <c r="F171" s="78">
        <v>0</v>
      </c>
      <c r="G171" s="78">
        <v>0</v>
      </c>
      <c r="H171" s="78">
        <v>0</v>
      </c>
      <c r="I171" s="78">
        <v>0</v>
      </c>
    </row>
    <row r="172" spans="1:9" ht="11.25" customHeight="1" x14ac:dyDescent="0.25">
      <c r="A172" s="220" t="s">
        <v>674</v>
      </c>
      <c r="B172" s="160" t="str">
        <f>IF(Content!$D$6=1,VLOOKUP(Environment!$A172,TranslationData!$A:$AA,Environment!B$1,FALSE),VLOOKUP(Environment!$A172,TranslationData!$A:$AA,Environment!B$1+13,FALSE))</f>
        <v>Quicklime</v>
      </c>
      <c r="C172" s="141"/>
      <c r="D172" s="30" t="str">
        <f>IF(Content!$D$6=1,VLOOKUP(Environment!$A172,TranslationData!$A:$AA,Environment!D$1,FALSE),VLOOKUP(Environment!$A172,TranslationData!$A:$AA,Environment!D$1+13,FALSE))</f>
        <v>t</v>
      </c>
      <c r="E172" s="78">
        <v>6662</v>
      </c>
      <c r="F172" s="78">
        <v>5430</v>
      </c>
      <c r="G172" s="78">
        <v>5498</v>
      </c>
      <c r="H172" s="78">
        <v>6053</v>
      </c>
      <c r="I172" s="78">
        <v>5843</v>
      </c>
    </row>
    <row r="173" spans="1:9" ht="11.25" customHeight="1" x14ac:dyDescent="0.25">
      <c r="A173" s="220" t="s">
        <v>675</v>
      </c>
      <c r="B173" s="160" t="str">
        <f>IF(Content!$D$6=1,VLOOKUP(Environment!$A173,TranslationData!$A:$AA,Environment!B$1,FALSE),VLOOKUP(Environment!$A173,TranslationData!$A:$AA,Environment!B$1+13,FALSE))</f>
        <v>Grinding body</v>
      </c>
      <c r="C173" s="141"/>
      <c r="D173" s="30" t="str">
        <f>IF(Content!$D$6=1,VLOOKUP(Environment!$A173,TranslationData!$A:$AA,Environment!D$1,FALSE),VLOOKUP(Environment!$A173,TranslationData!$A:$AA,Environment!D$1+13,FALSE))</f>
        <v>t</v>
      </c>
      <c r="E173" s="78">
        <v>7483</v>
      </c>
      <c r="F173" s="78">
        <v>6744</v>
      </c>
      <c r="G173" s="78">
        <v>6655</v>
      </c>
      <c r="H173" s="78">
        <v>6514</v>
      </c>
      <c r="I173" s="78">
        <v>6721</v>
      </c>
    </row>
    <row r="174" spans="1:9" ht="11.25" customHeight="1" x14ac:dyDescent="0.25">
      <c r="A174" s="220" t="s">
        <v>676</v>
      </c>
      <c r="B174" s="160" t="str">
        <f>IF(Content!$D$6=1,VLOOKUP(Environment!$A174,TranslationData!$A:$AA,Environment!B$1,FALSE),VLOOKUP(Environment!$A174,TranslationData!$A:$AA,Environment!B$1+13,FALSE))</f>
        <v xml:space="preserve">Sodium cyanide </v>
      </c>
      <c r="C174" s="141"/>
      <c r="D174" s="30" t="str">
        <f>IF(Content!$D$6=1,VLOOKUP(Environment!$A174,TranslationData!$A:$AA,Environment!D$1,FALSE),VLOOKUP(Environment!$A174,TranslationData!$A:$AA,Environment!D$1+13,FALSE))</f>
        <v>t</v>
      </c>
      <c r="E174" s="78">
        <v>3251</v>
      </c>
      <c r="F174" s="78">
        <v>3427</v>
      </c>
      <c r="G174" s="78">
        <v>3964</v>
      </c>
      <c r="H174" s="78">
        <v>4280</v>
      </c>
      <c r="I174" s="78">
        <v>4027</v>
      </c>
    </row>
    <row r="175" spans="1:9" ht="11.25" customHeight="1" x14ac:dyDescent="0.25">
      <c r="A175" s="220" t="s">
        <v>677</v>
      </c>
      <c r="B175" s="160" t="str">
        <f>IF(Content!$D$6=1,VLOOKUP(Environment!$A175,TranslationData!$A:$AA,Environment!B$1,FALSE),VLOOKUP(Environment!$A175,TranslationData!$A:$AA,Environment!B$1+13,FALSE))</f>
        <v>Flotation reagents</v>
      </c>
      <c r="C175" s="141"/>
      <c r="D175" s="30" t="str">
        <f>IF(Content!$D$6=1,VLOOKUP(Environment!$A175,TranslationData!$A:$AA,Environment!D$1,FALSE),VLOOKUP(Environment!$A175,TranslationData!$A:$AA,Environment!D$1+13,FALSE))</f>
        <v>t</v>
      </c>
      <c r="E175" s="83">
        <v>2179</v>
      </c>
      <c r="F175" s="83">
        <v>5139</v>
      </c>
      <c r="G175" s="78">
        <v>3115</v>
      </c>
      <c r="H175" s="78">
        <v>2962</v>
      </c>
      <c r="I175" s="78">
        <v>2294</v>
      </c>
    </row>
    <row r="176" spans="1:9" ht="11.25" customHeight="1" x14ac:dyDescent="0.25">
      <c r="A176" s="220" t="s">
        <v>678</v>
      </c>
      <c r="B176" s="160" t="str">
        <f>IF(Content!$D$6=1,VLOOKUP(Environment!$A176,TranslationData!$A:$AA,Environment!B$1,FALSE),VLOOKUP(Environment!$A176,TranslationData!$A:$AA,Environment!B$1+13,FALSE))</f>
        <v>Soda</v>
      </c>
      <c r="C176" s="141"/>
      <c r="D176" s="30" t="str">
        <f>IF(Content!$D$6=1,VLOOKUP(Environment!$A176,TranslationData!$A:$AA,Environment!D$1,FALSE),VLOOKUP(Environment!$A176,TranslationData!$A:$AA,Environment!D$1+13,FALSE))</f>
        <v>t</v>
      </c>
      <c r="E176" s="83">
        <v>4780</v>
      </c>
      <c r="F176" s="83">
        <v>3456</v>
      </c>
      <c r="G176" s="78">
        <v>4946</v>
      </c>
      <c r="H176" s="78">
        <v>4279</v>
      </c>
      <c r="I176" s="78">
        <v>4167</v>
      </c>
    </row>
    <row r="177" spans="1:9" ht="11.25" customHeight="1" x14ac:dyDescent="0.25">
      <c r="A177" s="220" t="s">
        <v>679</v>
      </c>
      <c r="B177" s="160" t="str">
        <f>IF(Content!$D$6=1,VLOOKUP(Environment!$A177,TranslationData!$A:$AA,Environment!B$1,FALSE),VLOOKUP(Environment!$A177,TranslationData!$A:$AA,Environment!B$1+13,FALSE))</f>
        <v>Ammonium nitrate</v>
      </c>
      <c r="C177" s="141"/>
      <c r="D177" s="30" t="str">
        <f>IF(Content!$D$6=1,VLOOKUP(Environment!$A177,TranslationData!$A:$AA,Environment!D$1,FALSE),VLOOKUP(Environment!$A177,TranslationData!$A:$AA,Environment!D$1+13,FALSE))</f>
        <v>t</v>
      </c>
      <c r="E177" s="78">
        <v>0</v>
      </c>
      <c r="F177" s="83">
        <v>0</v>
      </c>
      <c r="G177" s="78">
        <v>0</v>
      </c>
      <c r="H177" s="78">
        <v>0</v>
      </c>
      <c r="I177" s="78">
        <v>0</v>
      </c>
    </row>
    <row r="178" spans="1:9" ht="11.25" customHeight="1" x14ac:dyDescent="0.25">
      <c r="A178" s="220" t="s">
        <v>680</v>
      </c>
      <c r="B178" s="160" t="str">
        <f>IF(Content!$D$6=1,VLOOKUP(Environment!$A178,TranslationData!$A:$AA,Environment!B$1,FALSE),VLOOKUP(Environment!$A178,TranslationData!$A:$AA,Environment!B$1+13,FALSE))</f>
        <v>Granulite</v>
      </c>
      <c r="C178" s="141"/>
      <c r="D178" s="30" t="str">
        <f>IF(Content!$D$6=1,VLOOKUP(Environment!$A178,TranslationData!$A:$AA,Environment!D$1,FALSE),VLOOKUP(Environment!$A178,TranslationData!$A:$AA,Environment!D$1+13,FALSE))</f>
        <v>t</v>
      </c>
      <c r="E178" s="78">
        <v>0</v>
      </c>
      <c r="F178" s="83">
        <v>0</v>
      </c>
      <c r="G178" s="78">
        <v>0</v>
      </c>
      <c r="H178" s="78">
        <v>0</v>
      </c>
      <c r="I178" s="78">
        <v>0</v>
      </c>
    </row>
    <row r="179" spans="1:9" ht="11.25" customHeight="1" x14ac:dyDescent="0.25">
      <c r="A179" s="220" t="s">
        <v>681</v>
      </c>
      <c r="B179" s="160" t="str">
        <f>IF(Content!$D$6=1,VLOOKUP(Environment!$A179,TranslationData!$A:$AA,Environment!B$1,FALSE),VLOOKUP(Environment!$A179,TranslationData!$A:$AA,Environment!B$1+13,FALSE))</f>
        <v xml:space="preserve">Perhydrol </v>
      </c>
      <c r="C179" s="141"/>
      <c r="D179" s="30" t="str">
        <f>IF(Content!$D$6=1,VLOOKUP(Environment!$A179,TranslationData!$A:$AA,Environment!D$1,FALSE),VLOOKUP(Environment!$A179,TranslationData!$A:$AA,Environment!D$1+13,FALSE))</f>
        <v>t</v>
      </c>
      <c r="E179" s="83">
        <v>5496</v>
      </c>
      <c r="F179" s="83">
        <v>5315</v>
      </c>
      <c r="G179" s="78">
        <v>5469</v>
      </c>
      <c r="H179" s="78">
        <v>4059</v>
      </c>
      <c r="I179" s="78">
        <v>3968</v>
      </c>
    </row>
    <row r="180" spans="1:9" ht="11.25" customHeight="1" x14ac:dyDescent="0.25">
      <c r="H180" s="78"/>
      <c r="I180" s="78"/>
    </row>
    <row r="181" spans="1:9" ht="18" x14ac:dyDescent="0.25">
      <c r="A181" s="220" t="s">
        <v>725</v>
      </c>
      <c r="B181" s="13" t="str">
        <f>IF(Content!$D$6=1,VLOOKUP(Environment!$A181,TranslationData!$A:$AA,Environment!B$1,FALSE),VLOOKUP(Environment!$A181,TranslationData!$A:$AA,Environment!B$1+13,FALSE))</f>
        <v>Environmental expenditures</v>
      </c>
      <c r="C181" s="14"/>
      <c r="D181" s="237"/>
      <c r="E181" s="15"/>
      <c r="F181" s="15"/>
      <c r="H181" s="78"/>
      <c r="I181" s="78"/>
    </row>
    <row r="182" spans="1:9" ht="11.25" customHeight="1" x14ac:dyDescent="0.25">
      <c r="A182" s="220"/>
      <c r="B182" s="24"/>
      <c r="C182" s="8"/>
      <c r="D182" s="30"/>
      <c r="E182" s="30"/>
      <c r="F182" s="30"/>
    </row>
    <row r="183" spans="1:9" ht="11.25" customHeight="1" x14ac:dyDescent="0.2">
      <c r="A183" s="220" t="s">
        <v>726</v>
      </c>
      <c r="B183" s="337" t="str">
        <f>IF(Content!$D$6=1,VLOOKUP(Environment!$A183,TranslationData!$A:$AA,Environment!B$1,FALSE),VLOOKUP(Environment!$A183,TranslationData!$A:$AA,Environment!B$1+13,FALSE))</f>
        <v>Total environmental expenditures</v>
      </c>
      <c r="C183" s="334"/>
      <c r="D183" s="201"/>
      <c r="E183" s="334"/>
      <c r="F183" s="334"/>
      <c r="G183" s="334"/>
      <c r="H183" s="378" t="s">
        <v>2435</v>
      </c>
      <c r="I183" s="378"/>
    </row>
    <row r="184" spans="1:9" ht="11.25" customHeight="1" x14ac:dyDescent="0.25">
      <c r="A184" s="220" t="s">
        <v>727</v>
      </c>
      <c r="B184" s="52" t="str">
        <f>IF(Content!$D$6=1,VLOOKUP(Environment!$A184,TranslationData!$A:$AA,Environment!B$1,FALSE),VLOOKUP(Environment!$A184,TranslationData!$A:$AA,Environment!B$1+13,FALSE))</f>
        <v>Group-wide expenditures, including:</v>
      </c>
      <c r="C184" s="8"/>
      <c r="D184" s="30" t="str">
        <f>IF(Content!$D$6=1,VLOOKUP(Environment!$A184,TranslationData!$A:$AA,Environment!D$1,FALSE),VLOOKUP(Environment!$A184,TranslationData!$A:$AA,Environment!D$1+13,FALSE))</f>
        <v>$ thousand</v>
      </c>
      <c r="E184" s="118">
        <v>35021.267307460388</v>
      </c>
      <c r="F184" s="118">
        <v>27853.037273017559</v>
      </c>
      <c r="G184" s="118">
        <v>46102</v>
      </c>
      <c r="H184" s="118">
        <v>46649</v>
      </c>
      <c r="I184" s="118">
        <v>38369</v>
      </c>
    </row>
    <row r="185" spans="1:9" ht="11.25" customHeight="1" x14ac:dyDescent="0.25">
      <c r="A185" s="220" t="s">
        <v>729</v>
      </c>
      <c r="B185" s="23" t="str">
        <f>IF(Content!$D$6=1,VLOOKUP(Environment!$A185,TranslationData!$A:$AA,Environment!B$1,FALSE),VLOOKUP(Environment!$A185,TranslationData!$A:$AA,Environment!B$1+13,FALSE))</f>
        <v>Water</v>
      </c>
      <c r="C185" s="8"/>
      <c r="D185" s="30" t="str">
        <f>IF(Content!$D$6=1,VLOOKUP(Environment!$A185,TranslationData!$A:$AA,Environment!D$1,FALSE),VLOOKUP(Environment!$A185,TranslationData!$A:$AA,Environment!D$1+13,FALSE))</f>
        <v>$ thousand</v>
      </c>
      <c r="E185" s="57">
        <v>19583.27686651835</v>
      </c>
      <c r="F185" s="57">
        <v>2846.5227462888156</v>
      </c>
      <c r="G185" s="57">
        <v>2719</v>
      </c>
      <c r="H185" s="57">
        <v>21325</v>
      </c>
      <c r="I185" s="57">
        <v>18993</v>
      </c>
    </row>
    <row r="186" spans="1:9" ht="11.25" customHeight="1" x14ac:dyDescent="0.25">
      <c r="A186" s="220" t="s">
        <v>730</v>
      </c>
      <c r="B186" s="23" t="str">
        <f>IF(Content!$D$6=1,VLOOKUP(Environment!$A186,TranslationData!$A:$AA,Environment!B$1,FALSE),VLOOKUP(Environment!$A186,TranslationData!$A:$AA,Environment!B$1+13,FALSE))</f>
        <v>Land [4]</v>
      </c>
      <c r="C186" s="8"/>
      <c r="D186" s="30" t="str">
        <f>IF(Content!$D$6=1,VLOOKUP(Environment!$A186,TranslationData!$A:$AA,Environment!D$1,FALSE),VLOOKUP(Environment!$A186,TranslationData!$A:$AA,Environment!D$1+13,FALSE))</f>
        <v>$ thousand</v>
      </c>
      <c r="E186" s="57">
        <f>1167.48881851129+6953.5128722415</f>
        <v>8121.0016907527897</v>
      </c>
      <c r="F186" s="57">
        <v>16798.220392074785</v>
      </c>
      <c r="G186" s="57">
        <v>17132</v>
      </c>
      <c r="H186" s="57">
        <v>4866</v>
      </c>
      <c r="I186" s="57">
        <v>696</v>
      </c>
    </row>
    <row r="187" spans="1:9" ht="11.25" customHeight="1" x14ac:dyDescent="0.25">
      <c r="A187" s="220" t="s">
        <v>731</v>
      </c>
      <c r="B187" s="23" t="str">
        <f>IF(Content!$D$6=1,VLOOKUP(Environment!$A187,TranslationData!$A:$AA,Environment!B$1,FALSE),VLOOKUP(Environment!$A187,TranslationData!$A:$AA,Environment!B$1+13,FALSE))</f>
        <v>Waste</v>
      </c>
      <c r="C187" s="8"/>
      <c r="D187" s="30" t="str">
        <f>IF(Content!$D$6=1,VLOOKUP(Environment!$A187,TranslationData!$A:$AA,Environment!D$1,FALSE),VLOOKUP(Environment!$A187,TranslationData!$A:$AA,Environment!D$1+13,FALSE))</f>
        <v>$ thousand</v>
      </c>
      <c r="E187" s="57">
        <v>4575.6963451662814</v>
      </c>
      <c r="F187" s="57">
        <v>5226.1710576049618</v>
      </c>
      <c r="G187" s="57">
        <v>23810</v>
      </c>
      <c r="H187" s="57">
        <v>11448</v>
      </c>
      <c r="I187" s="57">
        <v>10975</v>
      </c>
    </row>
    <row r="188" spans="1:9" ht="11.25" customHeight="1" x14ac:dyDescent="0.25">
      <c r="A188" s="220" t="s">
        <v>732</v>
      </c>
      <c r="B188" s="23" t="str">
        <f>IF(Content!$D$6=1,VLOOKUP(Environment!$A188,TranslationData!$A:$AA,Environment!B$1,FALSE),VLOOKUP(Environment!$A188,TranslationData!$A:$AA,Environment!B$1+13,FALSE))</f>
        <v>Air quality</v>
      </c>
      <c r="C188" s="8"/>
      <c r="D188" s="30" t="str">
        <f>IF(Content!$D$6=1,VLOOKUP(Environment!$A188,TranslationData!$A:$AA,Environment!D$1,FALSE),VLOOKUP(Environment!$A188,TranslationData!$A:$AA,Environment!D$1+13,FALSE))</f>
        <v>$ thousand</v>
      </c>
      <c r="E188" s="57">
        <v>2116.9957418269614</v>
      </c>
      <c r="F188" s="57">
        <v>2103.1380962131834</v>
      </c>
      <c r="G188" s="57">
        <v>1359</v>
      </c>
      <c r="H188" s="57">
        <v>7419</v>
      </c>
      <c r="I188" s="57">
        <v>3532</v>
      </c>
    </row>
    <row r="189" spans="1:9" ht="11.25" customHeight="1" x14ac:dyDescent="0.25">
      <c r="A189" s="220" t="s">
        <v>733</v>
      </c>
      <c r="B189" s="144" t="str">
        <f>IF(Content!$D$6=1,VLOOKUP(Environment!$A189,TranslationData!$A:$AA,Environment!B$1,FALSE),VLOOKUP(Environment!$A189,TranslationData!$A:$AA,Environment!B$1+13,FALSE))</f>
        <v>Biodiversity</v>
      </c>
      <c r="C189" s="141"/>
      <c r="D189" s="30" t="str">
        <f>IF(Content!$D$6=1,VLOOKUP(Environment!$A189,TranslationData!$A:$AA,Environment!D$1,FALSE),VLOOKUP(Environment!$A189,TranslationData!$A:$AA,Environment!D$1+13,FALSE))</f>
        <v>$ thousand</v>
      </c>
      <c r="E189" s="57" t="s">
        <v>73</v>
      </c>
      <c r="F189" s="57" t="s">
        <v>73</v>
      </c>
      <c r="G189" s="57" t="s">
        <v>73</v>
      </c>
      <c r="H189" s="57" t="s">
        <v>73</v>
      </c>
      <c r="I189" s="57">
        <v>442</v>
      </c>
    </row>
    <row r="190" spans="1:9" ht="11.25" customHeight="1" x14ac:dyDescent="0.25">
      <c r="A190" s="220" t="s">
        <v>735</v>
      </c>
      <c r="B190" s="23" t="str">
        <f>IF(Content!$D$6=1,VLOOKUP(Environment!$A190,TranslationData!$A:$AA,Environment!B$1,FALSE),VLOOKUP(Environment!$A190,TranslationData!$A:$AA,Environment!B$1+13,FALSE))</f>
        <v>Other [5]</v>
      </c>
      <c r="C190" s="8"/>
      <c r="D190" s="30" t="str">
        <f>IF(Content!$D$6=1,VLOOKUP(Environment!$A190,TranslationData!$A:$AA,Environment!D$1,FALSE),VLOOKUP(Environment!$A190,TranslationData!$A:$AA,Environment!D$1+13,FALSE))</f>
        <v>$ thousand</v>
      </c>
      <c r="E190" s="57">
        <f>E184-SUM(E185:E188)</f>
        <v>624.29666319600801</v>
      </c>
      <c r="F190" s="57">
        <v>878.98498083581046</v>
      </c>
      <c r="G190" s="57">
        <v>1082</v>
      </c>
      <c r="H190" s="57">
        <v>1589</v>
      </c>
      <c r="I190" s="57">
        <v>3731</v>
      </c>
    </row>
    <row r="191" spans="1:9" ht="11.25" customHeight="1" x14ac:dyDescent="0.25">
      <c r="A191" s="220" t="s">
        <v>737</v>
      </c>
      <c r="B191" s="24" t="str">
        <f>IF(Content!$D$6=1,VLOOKUP(Environment!$A191,TranslationData!$A:$AA,Environment!B$1,FALSE),VLOOKUP(Environment!$A191,TranslationData!$A:$AA,Environment!B$1+13,FALSE))</f>
        <v>Share of environmental expenditures in revenue</v>
      </c>
      <c r="C191" s="8"/>
      <c r="D191" s="30" t="str">
        <f>IF(Content!$D$6=1,VLOOKUP(Environment!$A191,TranslationData!$A:$AA,Environment!D$1,FALSE),VLOOKUP(Environment!$A191,TranslationData!$A:$AA,Environment!D$1+13,FALSE))</f>
        <v>%</v>
      </c>
      <c r="E191" s="427">
        <v>1.5599999999999998</v>
      </c>
      <c r="F191" s="427">
        <v>0.97</v>
      </c>
      <c r="G191" s="427">
        <v>1.6</v>
      </c>
      <c r="H191" s="427">
        <v>1.6650000000000003</v>
      </c>
      <c r="I191" s="427">
        <v>1.27</v>
      </c>
    </row>
    <row r="192" spans="1:9" ht="11.25" customHeight="1" x14ac:dyDescent="0.25">
      <c r="A192" s="220" t="s">
        <v>728</v>
      </c>
      <c r="B192" s="138" t="str">
        <f>IF(Content!$D$6=1,VLOOKUP(Environment!$A192,TranslationData!$A:$AA,Environment!B$1,FALSE),VLOOKUP(Environment!$A192,TranslationData!$A:$AA,Environment!B$1+13,FALSE))</f>
        <v>Expenditures in Kazakhstan segment, including:</v>
      </c>
      <c r="C192" s="141"/>
      <c r="D192" s="30" t="str">
        <f>IF(Content!$D$6=1,VLOOKUP(Environment!$A192,TranslationData!$A:$AA,Environment!D$1,FALSE),VLOOKUP(Environment!$A192,TranslationData!$A:$AA,Environment!D$1+13,FALSE))</f>
        <v>$ thousand</v>
      </c>
      <c r="E192" s="118">
        <v>1687</v>
      </c>
      <c r="F192" s="118">
        <v>2551</v>
      </c>
      <c r="G192" s="118">
        <v>1982</v>
      </c>
      <c r="H192" s="118">
        <v>2559</v>
      </c>
      <c r="I192" s="118">
        <v>2188</v>
      </c>
    </row>
    <row r="193" spans="1:9" ht="11.25" customHeight="1" x14ac:dyDescent="0.25">
      <c r="A193" s="220" t="s">
        <v>738</v>
      </c>
      <c r="B193" s="144" t="str">
        <f>IF(Content!$D$6=1,VLOOKUP(Environment!$A193,TranslationData!$A:$AA,Environment!B$1,FALSE),VLOOKUP(Environment!$A193,TranslationData!$A:$AA,Environment!B$1+13,FALSE))</f>
        <v>Water</v>
      </c>
      <c r="C193" s="141"/>
      <c r="D193" s="30" t="str">
        <f>IF(Content!$D$6=1,VLOOKUP(Environment!$A193,TranslationData!$A:$AA,Environment!D$1,FALSE),VLOOKUP(Environment!$A193,TranslationData!$A:$AA,Environment!D$1+13,FALSE))</f>
        <v>$ thousand</v>
      </c>
      <c r="E193" s="57">
        <v>146</v>
      </c>
      <c r="F193" s="57">
        <v>240</v>
      </c>
      <c r="G193" s="57">
        <v>227</v>
      </c>
      <c r="H193" s="57">
        <v>198</v>
      </c>
      <c r="I193" s="57">
        <v>54</v>
      </c>
    </row>
    <row r="194" spans="1:9" ht="11.25" customHeight="1" x14ac:dyDescent="0.25">
      <c r="A194" s="220" t="s">
        <v>739</v>
      </c>
      <c r="B194" s="144" t="str">
        <f>IF(Content!$D$6=1,VLOOKUP(Environment!$A194,TranslationData!$A:$AA,Environment!B$1,FALSE),VLOOKUP(Environment!$A194,TranslationData!$A:$AA,Environment!B$1+13,FALSE))</f>
        <v>Land [4]</v>
      </c>
      <c r="C194" s="141"/>
      <c r="D194" s="30" t="str">
        <f>IF(Content!$D$6=1,VLOOKUP(Environment!$A194,TranslationData!$A:$AA,Environment!D$1,FALSE),VLOOKUP(Environment!$A194,TranslationData!$A:$AA,Environment!D$1+13,FALSE))</f>
        <v>$ thousand</v>
      </c>
      <c r="E194" s="57">
        <v>324</v>
      </c>
      <c r="F194" s="57">
        <v>802</v>
      </c>
      <c r="G194" s="57">
        <v>324</v>
      </c>
      <c r="H194" s="57">
        <v>833</v>
      </c>
      <c r="I194" s="57">
        <v>62</v>
      </c>
    </row>
    <row r="195" spans="1:9" ht="11.25" customHeight="1" x14ac:dyDescent="0.25">
      <c r="A195" s="220" t="s">
        <v>740</v>
      </c>
      <c r="B195" s="144" t="str">
        <f>IF(Content!$D$6=1,VLOOKUP(Environment!$A195,TranslationData!$A:$AA,Environment!B$1,FALSE),VLOOKUP(Environment!$A195,TranslationData!$A:$AA,Environment!B$1+13,FALSE))</f>
        <v>Waste</v>
      </c>
      <c r="C195" s="141"/>
      <c r="D195" s="30" t="str">
        <f>IF(Content!$D$6=1,VLOOKUP(Environment!$A195,TranslationData!$A:$AA,Environment!D$1,FALSE),VLOOKUP(Environment!$A195,TranslationData!$A:$AA,Environment!D$1+13,FALSE))</f>
        <v>$ thousand</v>
      </c>
      <c r="E195" s="57">
        <v>104</v>
      </c>
      <c r="F195" s="57">
        <v>457</v>
      </c>
      <c r="G195" s="57">
        <v>122</v>
      </c>
      <c r="H195" s="57">
        <v>108</v>
      </c>
      <c r="I195" s="57">
        <v>133</v>
      </c>
    </row>
    <row r="196" spans="1:9" ht="11.25" customHeight="1" x14ac:dyDescent="0.25">
      <c r="A196" s="220" t="s">
        <v>741</v>
      </c>
      <c r="B196" s="144" t="str">
        <f>IF(Content!$D$6=1,VLOOKUP(Environment!$A196,TranslationData!$A:$AA,Environment!B$1,FALSE),VLOOKUP(Environment!$A196,TranslationData!$A:$AA,Environment!B$1+13,FALSE))</f>
        <v>Air quality</v>
      </c>
      <c r="C196" s="141"/>
      <c r="D196" s="30" t="str">
        <f>IF(Content!$D$6=1,VLOOKUP(Environment!$A196,TranslationData!$A:$AA,Environment!D$1,FALSE),VLOOKUP(Environment!$A196,TranslationData!$A:$AA,Environment!D$1+13,FALSE))</f>
        <v>$ thousand</v>
      </c>
      <c r="E196" s="57">
        <v>998</v>
      </c>
      <c r="F196" s="57">
        <v>862</v>
      </c>
      <c r="G196" s="57">
        <v>1089</v>
      </c>
      <c r="H196" s="57">
        <v>1188</v>
      </c>
      <c r="I196" s="57">
        <v>1265</v>
      </c>
    </row>
    <row r="197" spans="1:9" ht="11.25" customHeight="1" x14ac:dyDescent="0.25">
      <c r="A197" s="220" t="s">
        <v>742</v>
      </c>
      <c r="B197" s="144" t="str">
        <f>IF(Content!$D$6=1,VLOOKUP(Environment!$A197,TranslationData!$A:$AA,Environment!B$1,FALSE),VLOOKUP(Environment!$A197,TranslationData!$A:$AA,Environment!B$1+13,FALSE))</f>
        <v>Biodiversity</v>
      </c>
      <c r="C197" s="141"/>
      <c r="D197" s="30" t="str">
        <f>IF(Content!$D$6=1,VLOOKUP(Environment!$A197,TranslationData!$A:$AA,Environment!D$1,FALSE),VLOOKUP(Environment!$A197,TranslationData!$A:$AA,Environment!D$1+13,FALSE))</f>
        <v>$ thousand</v>
      </c>
      <c r="E197" s="57">
        <v>8</v>
      </c>
      <c r="F197" s="57">
        <v>10</v>
      </c>
      <c r="G197" s="57">
        <v>9</v>
      </c>
      <c r="H197" s="57">
        <v>40</v>
      </c>
      <c r="I197" s="57">
        <v>79</v>
      </c>
    </row>
    <row r="198" spans="1:9" ht="11.25" customHeight="1" x14ac:dyDescent="0.25">
      <c r="A198" s="220" t="s">
        <v>743</v>
      </c>
      <c r="B198" s="144" t="str">
        <f>IF(Content!$D$6=1,VLOOKUP(Environment!$A198,TranslationData!$A:$AA,Environment!B$1,FALSE),VLOOKUP(Environment!$A198,TranslationData!$A:$AA,Environment!B$1+13,FALSE))</f>
        <v>Other [5]</v>
      </c>
      <c r="C198" s="141"/>
      <c r="D198" s="30" t="str">
        <f>IF(Content!$D$6=1,VLOOKUP(Environment!$A198,TranslationData!$A:$AA,Environment!D$1,FALSE),VLOOKUP(Environment!$A198,TranslationData!$A:$AA,Environment!D$1+13,FALSE))</f>
        <v>$ thousand</v>
      </c>
      <c r="E198" s="57">
        <v>108</v>
      </c>
      <c r="F198" s="57">
        <v>180</v>
      </c>
      <c r="G198" s="57">
        <v>210</v>
      </c>
      <c r="H198" s="57">
        <v>192</v>
      </c>
      <c r="I198" s="57">
        <v>595</v>
      </c>
    </row>
    <row r="199" spans="1:9" ht="11.25" customHeight="1" x14ac:dyDescent="0.25">
      <c r="A199" s="220" t="s">
        <v>744</v>
      </c>
      <c r="B199" s="160" t="str">
        <f>IF(Content!$D$6=1,VLOOKUP(Environment!$A199,TranslationData!$A:$AA,Environment!B$1,FALSE),VLOOKUP(Environment!$A199,TranslationData!$A:$AA,Environment!B$1+13,FALSE))</f>
        <v>Share of environmental expenditures in revenue</v>
      </c>
      <c r="C199" s="141"/>
      <c r="D199" s="30" t="str">
        <f>IF(Content!$D$6=1,VLOOKUP(Environment!$A199,TranslationData!$A:$AA,Environment!D$1,FALSE),VLOOKUP(Environment!$A199,TranslationData!$A:$AA,Environment!D$1+13,FALSE))</f>
        <v>%</v>
      </c>
      <c r="E199" s="76">
        <f>E192/681/1000*100</f>
        <v>0.24772393538913365</v>
      </c>
      <c r="F199" s="76">
        <f>F192/940/1000*100</f>
        <v>0.27138297872340422</v>
      </c>
      <c r="G199" s="76">
        <f>G192/983/1000*100</f>
        <v>0.20162767039674465</v>
      </c>
      <c r="H199" s="76">
        <f>H192/933/1000*100</f>
        <v>0.27427652733118968</v>
      </c>
      <c r="I199" s="76">
        <f>I192/893/1000*100</f>
        <v>0.24501679731243003</v>
      </c>
    </row>
    <row r="200" spans="1:9" ht="11.25" customHeight="1" x14ac:dyDescent="0.25">
      <c r="A200" s="220"/>
      <c r="B200" s="23"/>
      <c r="C200" s="8"/>
      <c r="D200" s="30"/>
      <c r="E200" s="30"/>
      <c r="F200" s="30"/>
    </row>
    <row r="201" spans="1:9" ht="11.25" customHeight="1" x14ac:dyDescent="0.2">
      <c r="A201" s="220"/>
      <c r="B201" s="144"/>
      <c r="C201" s="141"/>
      <c r="D201" s="30"/>
      <c r="E201" s="30"/>
      <c r="F201" s="30"/>
      <c r="H201" s="384" t="s">
        <v>2435</v>
      </c>
      <c r="I201" s="384"/>
    </row>
    <row r="202" spans="1:9" ht="45" x14ac:dyDescent="0.2">
      <c r="A202" s="235" t="s">
        <v>754</v>
      </c>
      <c r="B202" s="382" t="str">
        <f>IF(Content!$D$6=1,VLOOKUP(Environment!$A202,TranslationData!$A:$AA,Environment!B$1,FALSE),VLOOKUP(Environment!$A202,TranslationData!$A:$AA,Environment!B$1+13,FALSE))</f>
        <v>Environmental expenditures by type in Kazakhstan segment in 2023 (operational/capital)</v>
      </c>
      <c r="C202" s="382"/>
      <c r="D202" s="382"/>
      <c r="E202" s="187"/>
      <c r="F202" s="187" t="str">
        <f>IF(Content!$D$6=1,VLOOKUP(Environment!$A202,TranslationData!$A:$AA,Environment!F$1,FALSE),VLOOKUP(Environment!$A202,TranslationData!$A:$AA,Environment!F$1+13,FALSE))</f>
        <v>Capital, $ thousand</v>
      </c>
      <c r="G202" s="187" t="str">
        <f>IF(Content!$D$6=1,VLOOKUP(Environment!$A202,TranslationData!$A:$AA,Environment!G$1,FALSE),VLOOKUP(Environment!$A202,TranslationData!$A:$AA,Environment!G$1+13,FALSE))</f>
        <v>Operational, $ thousand</v>
      </c>
      <c r="H202" s="187" t="str">
        <f>IF(Content!$D$6=1,VLOOKUP(Environment!$A202,TranslationData!$A:$AA,Environment!H$1,FALSE),VLOOKUP(Environment!$A202,TranslationData!$A:$AA,Environment!H$1+13,FALSE))</f>
        <v>Share of capital expenditures in total, %</v>
      </c>
      <c r="I202" s="187" t="str">
        <f>IF(Content!$D$6=1,VLOOKUP(Environment!$A202,TranslationData!$A:$AA,Environment!I$1,FALSE),VLOOKUP(Environment!$A202,TranslationData!$A:$AA,Environment!I$1+13,FALSE))</f>
        <v>Share of operational expenditures in total, %</v>
      </c>
    </row>
    <row r="203" spans="1:9" ht="14.25" x14ac:dyDescent="0.25">
      <c r="A203" s="220"/>
      <c r="B203" s="24"/>
      <c r="C203" s="8"/>
      <c r="D203" s="80"/>
      <c r="E203" s="32"/>
      <c r="F203" s="80"/>
      <c r="G203" s="80"/>
      <c r="H203" s="80"/>
      <c r="I203" s="80"/>
    </row>
    <row r="204" spans="1:9" ht="11.25" customHeight="1" x14ac:dyDescent="0.2">
      <c r="A204" s="235" t="s">
        <v>755</v>
      </c>
      <c r="B204" s="24" t="str">
        <f>IF(Content!$D$6=1,VLOOKUP(Environment!$A204,TranslationData!$A:$AA,Environment!B$1,FALSE),VLOOKUP(Environment!$A204,TranslationData!$A:$AA,Environment!B$1+13,FALSE))</f>
        <v>Overall expenditires, including:</v>
      </c>
      <c r="C204" s="8"/>
      <c r="D204" s="114"/>
      <c r="E204" s="32"/>
      <c r="F204" s="114">
        <v>23</v>
      </c>
      <c r="G204" s="114">
        <v>2165</v>
      </c>
      <c r="H204" s="188">
        <v>1</v>
      </c>
      <c r="I204" s="188">
        <v>99</v>
      </c>
    </row>
    <row r="205" spans="1:9" ht="11.25" customHeight="1" x14ac:dyDescent="0.2">
      <c r="A205" s="235" t="s">
        <v>756</v>
      </c>
      <c r="B205" s="144" t="str">
        <f>IF(Content!$D$6=1,VLOOKUP(Environment!$A205,TranslationData!$A:$AA,Environment!B$1,FALSE),VLOOKUP(Environment!$A205,TranslationData!$A:$AA,Environment!B$1+13,FALSE))</f>
        <v>Water</v>
      </c>
      <c r="C205" s="8"/>
      <c r="D205" s="105"/>
      <c r="E205" s="32"/>
      <c r="F205" s="105">
        <v>0</v>
      </c>
      <c r="G205" s="105">
        <v>54</v>
      </c>
      <c r="H205" s="188">
        <v>0</v>
      </c>
      <c r="I205" s="188">
        <v>100</v>
      </c>
    </row>
    <row r="206" spans="1:9" ht="11.25" customHeight="1" x14ac:dyDescent="0.2">
      <c r="A206" s="235" t="s">
        <v>757</v>
      </c>
      <c r="B206" s="144" t="str">
        <f>IF(Content!$D$6=1,VLOOKUP(Environment!$A206,TranslationData!$A:$AA,Environment!B$1,FALSE),VLOOKUP(Environment!$A206,TranslationData!$A:$AA,Environment!B$1+13,FALSE))</f>
        <v>Land [4]</v>
      </c>
      <c r="C206" s="8"/>
      <c r="D206" s="105"/>
      <c r="E206" s="32"/>
      <c r="F206" s="105">
        <v>0</v>
      </c>
      <c r="G206" s="105">
        <v>62</v>
      </c>
      <c r="H206" s="188">
        <v>0</v>
      </c>
      <c r="I206" s="188">
        <v>100</v>
      </c>
    </row>
    <row r="207" spans="1:9" ht="11.25" customHeight="1" x14ac:dyDescent="0.2">
      <c r="A207" s="235" t="s">
        <v>758</v>
      </c>
      <c r="B207" s="144" t="str">
        <f>IF(Content!$D$6=1,VLOOKUP(Environment!$A207,TranslationData!$A:$AA,Environment!B$1,FALSE),VLOOKUP(Environment!$A207,TranslationData!$A:$AA,Environment!B$1+13,FALSE))</f>
        <v>Waste</v>
      </c>
      <c r="C207" s="8"/>
      <c r="D207" s="105"/>
      <c r="E207" s="32"/>
      <c r="F207" s="105">
        <v>0</v>
      </c>
      <c r="G207" s="105">
        <v>133</v>
      </c>
      <c r="H207" s="188">
        <v>0</v>
      </c>
      <c r="I207" s="188">
        <v>100</v>
      </c>
    </row>
    <row r="208" spans="1:9" ht="11.25" customHeight="1" x14ac:dyDescent="0.2">
      <c r="A208" s="235" t="s">
        <v>759</v>
      </c>
      <c r="B208" s="144" t="str">
        <f>IF(Content!$D$6=1,VLOOKUP(Environment!$A208,TranslationData!$A:$AA,Environment!B$1,FALSE),VLOOKUP(Environment!$A208,TranslationData!$A:$AA,Environment!B$1+13,FALSE))</f>
        <v>Air quality</v>
      </c>
      <c r="C208" s="8"/>
      <c r="D208" s="105"/>
      <c r="E208" s="32"/>
      <c r="F208" s="105">
        <v>0</v>
      </c>
      <c r="G208" s="105">
        <v>1265</v>
      </c>
      <c r="H208" s="188">
        <v>0</v>
      </c>
      <c r="I208" s="188">
        <v>100</v>
      </c>
    </row>
    <row r="209" spans="1:77" ht="11.25" customHeight="1" x14ac:dyDescent="0.2">
      <c r="A209" s="235" t="s">
        <v>760</v>
      </c>
      <c r="B209" s="144" t="str">
        <f>IF(Content!$D$6=1,VLOOKUP(Environment!$A209,TranslationData!$A:$AA,Environment!B$1,FALSE),VLOOKUP(Environment!$A209,TranslationData!$A:$AA,Environment!B$1+13,FALSE))</f>
        <v>Biodiversity</v>
      </c>
      <c r="C209" s="141"/>
      <c r="D209" s="105"/>
      <c r="E209" s="32"/>
      <c r="F209" s="105">
        <v>23</v>
      </c>
      <c r="G209" s="105">
        <v>56</v>
      </c>
      <c r="H209" s="188">
        <v>29</v>
      </c>
      <c r="I209" s="188">
        <v>71</v>
      </c>
    </row>
    <row r="210" spans="1:77" ht="11.25" customHeight="1" x14ac:dyDescent="0.2">
      <c r="A210" s="235" t="s">
        <v>761</v>
      </c>
      <c r="B210" s="144" t="str">
        <f>IF(Content!$D$6=1,VLOOKUP(Environment!$A210,TranslationData!$A:$AA,Environment!B$1,FALSE),VLOOKUP(Environment!$A210,TranslationData!$A:$AA,Environment!B$1+13,FALSE))</f>
        <v>Other [5]</v>
      </c>
      <c r="C210" s="8"/>
      <c r="D210" s="105"/>
      <c r="E210" s="32"/>
      <c r="F210" s="105">
        <v>0</v>
      </c>
      <c r="G210" s="105">
        <v>595</v>
      </c>
      <c r="H210" s="188">
        <v>0</v>
      </c>
      <c r="I210" s="188">
        <v>100</v>
      </c>
    </row>
    <row r="211" spans="1:77" customFormat="1" ht="11.25" customHeight="1" x14ac:dyDescent="0.25">
      <c r="A211" s="220"/>
      <c r="B211" s="28"/>
      <c r="C211" s="29"/>
      <c r="D211" s="34"/>
      <c r="E211" s="29"/>
      <c r="F211" s="29"/>
      <c r="G211" s="29"/>
      <c r="H211" s="29"/>
      <c r="I211" s="147"/>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8"/>
      <c r="BG211" s="33"/>
      <c r="BH211" s="33"/>
      <c r="BI211" s="33"/>
      <c r="BJ211" s="33"/>
      <c r="BK211" s="33"/>
      <c r="BL211" s="33"/>
      <c r="BM211" s="33"/>
      <c r="BN211" s="33"/>
      <c r="BO211" s="33"/>
      <c r="BP211" s="33"/>
      <c r="BQ211" s="33"/>
      <c r="BR211" s="33"/>
      <c r="BS211" s="33"/>
      <c r="BT211" s="33"/>
      <c r="BU211" s="33"/>
      <c r="BV211" s="33"/>
      <c r="BW211" s="33"/>
      <c r="BX211" s="33"/>
      <c r="BY211" s="33"/>
    </row>
    <row r="212" spans="1:77" customFormat="1" ht="11.25" customHeight="1" x14ac:dyDescent="0.25">
      <c r="A212" s="220"/>
      <c r="B212" s="81"/>
      <c r="C212" s="82"/>
      <c r="D212" s="227"/>
      <c r="E212" s="82"/>
      <c r="F212" s="82"/>
      <c r="G212" s="19"/>
      <c r="H212" s="19"/>
      <c r="I212" s="125"/>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8"/>
      <c r="BG212" s="33"/>
      <c r="BH212" s="33"/>
      <c r="BI212" s="33"/>
      <c r="BJ212" s="33"/>
      <c r="BK212" s="33"/>
      <c r="BL212" s="33"/>
      <c r="BM212" s="33"/>
      <c r="BN212" s="33"/>
      <c r="BO212" s="33"/>
      <c r="BP212" s="33"/>
      <c r="BQ212" s="33"/>
      <c r="BR212" s="33"/>
      <c r="BS212" s="33"/>
      <c r="BT212" s="33"/>
      <c r="BU212" s="33"/>
      <c r="BV212" s="33"/>
      <c r="BW212" s="33"/>
      <c r="BX212" s="33"/>
      <c r="BY212" s="33"/>
    </row>
    <row r="213" spans="1:77" ht="11.25" customHeight="1" x14ac:dyDescent="0.25">
      <c r="A213" s="220" t="s">
        <v>992</v>
      </c>
      <c r="B213" s="24" t="str">
        <f>IF(Content!$D$6=1,VLOOKUP(Environment!$A213,TranslationData!$A:$AA,Environment!B$1,FALSE),VLOOKUP(Environment!$A213,TranslationData!$A:$AA,Environment!B$1+13,FALSE))</f>
        <v>Notes:</v>
      </c>
      <c r="C213" s="8"/>
      <c r="D213" s="30"/>
      <c r="E213" s="32"/>
      <c r="F213" s="32"/>
    </row>
    <row r="214" spans="1:77" ht="11.25" customHeight="1" x14ac:dyDescent="0.25">
      <c r="A214" s="220" t="s">
        <v>1007</v>
      </c>
      <c r="B214" s="143" t="str">
        <f>IF(Content!$D$6=1,VLOOKUP(Environment!$A214,TranslationData!$A:$AA,Environment!B$1,FALSE),VLOOKUP(Environment!$A214,TranslationData!$A:$AA,Environment!B$1+13,FALSE))</f>
        <v>[1] Does not include water used for non-technological purposes.</v>
      </c>
      <c r="C214" s="143"/>
      <c r="D214" s="143"/>
      <c r="E214" s="143"/>
      <c r="F214" s="143"/>
      <c r="G214" s="143"/>
    </row>
    <row r="215" spans="1:77" ht="11.25" customHeight="1" x14ac:dyDescent="0.25">
      <c r="A215" s="220" t="s">
        <v>1008</v>
      </c>
      <c r="B215" s="143" t="str">
        <f>IF(Content!$D$6=1,VLOOKUP(Environment!$A215,TranslationData!$A:$AA,Environment!B$1,FALSE),VLOOKUP(Environment!$A215,TranslationData!$A:$AA,Environment!B$1+13,FALSE))</f>
        <v>[2] Data for 2021 was restated due to the improvements of waste accounting procedures.</v>
      </c>
      <c r="C215" s="143"/>
      <c r="D215" s="143"/>
      <c r="E215" s="143"/>
      <c r="F215" s="143"/>
      <c r="G215" s="143"/>
    </row>
    <row r="216" spans="1:77" ht="11.25" customHeight="1" x14ac:dyDescent="0.25">
      <c r="A216" s="220" t="s">
        <v>1009</v>
      </c>
      <c r="B216" s="160" t="str">
        <f>IF(Content!$D$6=1,VLOOKUP(Environment!$A216,TranslationData!$A:$AA,Environment!B$1,FALSE),VLOOKUP(Environment!$A216,TranslationData!$A:$AA,Environment!B$1+13,FALSE))</f>
        <v>[3] Increase in 2022-2023 is explained by the regulatory changes of tailings waste classification.</v>
      </c>
      <c r="C216" s="141"/>
      <c r="D216" s="30"/>
      <c r="E216" s="32"/>
      <c r="F216" s="32"/>
    </row>
    <row r="217" spans="1:77" ht="11.25" customHeight="1" x14ac:dyDescent="0.25">
      <c r="A217" s="220" t="s">
        <v>1010</v>
      </c>
      <c r="B217" s="143" t="str">
        <f>IF(Content!$D$6=1,VLOOKUP(Environment!$A217,TranslationData!$A:$AA,Environment!B$1,FALSE),VLOOKUP(Environment!$A217,TranslationData!$A:$AA,Environment!B$1+13,FALSE))</f>
        <v>[4] Including rehabilitation activities.</v>
      </c>
      <c r="C217" s="143"/>
      <c r="D217" s="143"/>
      <c r="E217" s="143"/>
      <c r="F217" s="143"/>
      <c r="G217" s="143"/>
    </row>
    <row r="218" spans="1:77" ht="11.25" customHeight="1" x14ac:dyDescent="0.25">
      <c r="A218" s="220" t="s">
        <v>1011</v>
      </c>
      <c r="B218" s="143" t="str">
        <f>IF(Content!$D$6=1,VLOOKUP(Environment!$A218,TranslationData!$A:$AA,Environment!B$1,FALSE),VLOOKUP(Environment!$A218,TranslationData!$A:$AA,Environment!B$1+13,FALSE))</f>
        <v>[5] Including scientific research and noise pollution.</v>
      </c>
      <c r="C218" s="143"/>
      <c r="D218" s="143"/>
      <c r="E218" s="143"/>
      <c r="F218" s="143"/>
      <c r="G218" s="143"/>
    </row>
    <row r="219" spans="1:77" ht="11.25" customHeight="1" x14ac:dyDescent="0.25">
      <c r="A219" s="220"/>
      <c r="B219" s="381"/>
      <c r="C219" s="381"/>
      <c r="D219" s="381"/>
      <c r="E219" s="381"/>
      <c r="F219" s="381"/>
      <c r="G219" s="381"/>
    </row>
    <row r="220" spans="1:77" ht="11.25" customHeight="1" x14ac:dyDescent="0.25">
      <c r="A220" s="220"/>
      <c r="B220" s="24"/>
      <c r="C220" s="8"/>
      <c r="D220" s="30"/>
      <c r="E220" s="32"/>
      <c r="F220" s="32"/>
    </row>
    <row r="221" spans="1:77" ht="11.25" customHeight="1" x14ac:dyDescent="0.25">
      <c r="A221" s="220"/>
      <c r="B221" s="24"/>
      <c r="C221" s="8"/>
      <c r="D221" s="30"/>
      <c r="E221" s="32"/>
      <c r="F221" s="32"/>
    </row>
    <row r="222" spans="1:77" ht="11.25" customHeight="1" x14ac:dyDescent="0.25">
      <c r="A222" s="220"/>
      <c r="B222" s="24"/>
      <c r="C222" s="8"/>
      <c r="D222" s="30"/>
      <c r="E222" s="32"/>
      <c r="F222" s="32"/>
    </row>
    <row r="223" spans="1:77" ht="14.25" x14ac:dyDescent="0.25">
      <c r="A223" s="220"/>
      <c r="B223" s="24"/>
      <c r="C223" s="8"/>
      <c r="D223" s="30"/>
      <c r="E223" s="32"/>
      <c r="F223" s="32"/>
    </row>
    <row r="224" spans="1:77" ht="14.25" x14ac:dyDescent="0.25">
      <c r="A224" s="220"/>
      <c r="B224" s="24"/>
      <c r="C224" s="8"/>
      <c r="D224" s="30"/>
      <c r="E224" s="32"/>
      <c r="F224" s="32"/>
    </row>
    <row r="225" spans="1:6" ht="14.25" x14ac:dyDescent="0.25">
      <c r="A225" s="220"/>
      <c r="B225" s="24"/>
      <c r="C225" s="8"/>
      <c r="D225" s="30"/>
      <c r="E225" s="32"/>
      <c r="F225" s="32"/>
    </row>
    <row r="226" spans="1:6" ht="14.25" x14ac:dyDescent="0.25">
      <c r="A226" s="220"/>
      <c r="B226" s="24"/>
      <c r="C226" s="8"/>
      <c r="D226" s="30"/>
      <c r="E226" s="32"/>
      <c r="F226" s="32"/>
    </row>
    <row r="227" spans="1:6" ht="14.25" x14ac:dyDescent="0.25">
      <c r="A227" s="220"/>
      <c r="B227" s="24"/>
      <c r="C227" s="8"/>
      <c r="D227" s="30"/>
      <c r="E227" s="32"/>
      <c r="F227" s="32"/>
    </row>
    <row r="228" spans="1:6" ht="14.25" x14ac:dyDescent="0.25">
      <c r="A228" s="220"/>
      <c r="B228" s="24"/>
      <c r="C228" s="8"/>
      <c r="D228" s="30"/>
      <c r="E228" s="32"/>
      <c r="F228" s="32"/>
    </row>
    <row r="229" spans="1:6" ht="14.25" x14ac:dyDescent="0.25">
      <c r="A229" s="220"/>
      <c r="B229" s="24"/>
      <c r="C229" s="8"/>
      <c r="D229" s="30"/>
      <c r="E229" s="32"/>
      <c r="F229" s="32"/>
    </row>
    <row r="230" spans="1:6" ht="14.25" x14ac:dyDescent="0.25">
      <c r="A230" s="220"/>
      <c r="B230" s="24"/>
      <c r="C230" s="8"/>
      <c r="D230" s="30"/>
      <c r="E230" s="32"/>
      <c r="F230" s="32"/>
    </row>
    <row r="231" spans="1:6" ht="14.25" x14ac:dyDescent="0.25">
      <c r="A231" s="220"/>
      <c r="B231" s="24"/>
      <c r="C231" s="8"/>
      <c r="D231" s="30"/>
      <c r="E231" s="32"/>
      <c r="F231" s="32"/>
    </row>
    <row r="232" spans="1:6" ht="14.25" x14ac:dyDescent="0.25">
      <c r="A232" s="220"/>
      <c r="B232" s="24"/>
      <c r="C232" s="8"/>
      <c r="D232" s="30"/>
      <c r="E232" s="32"/>
      <c r="F232" s="32"/>
    </row>
    <row r="233" spans="1:6" ht="14.25" x14ac:dyDescent="0.25">
      <c r="A233" s="220"/>
      <c r="B233" s="24"/>
      <c r="C233" s="8"/>
      <c r="D233" s="30"/>
      <c r="E233" s="32"/>
      <c r="F233" s="32"/>
    </row>
    <row r="234" spans="1:6" ht="14.25" x14ac:dyDescent="0.25">
      <c r="A234" s="220"/>
      <c r="B234" s="24"/>
      <c r="C234" s="8"/>
      <c r="D234" s="30"/>
      <c r="E234" s="32"/>
      <c r="F234" s="32"/>
    </row>
    <row r="235" spans="1:6" ht="14.25" x14ac:dyDescent="0.25">
      <c r="A235" s="220"/>
      <c r="B235" s="24"/>
      <c r="C235" s="8"/>
      <c r="D235" s="30"/>
      <c r="E235" s="32"/>
      <c r="F235" s="32"/>
    </row>
    <row r="236" spans="1:6" ht="14.25" x14ac:dyDescent="0.25">
      <c r="A236" s="220"/>
      <c r="B236" s="24"/>
      <c r="C236" s="8"/>
      <c r="D236" s="30"/>
      <c r="E236" s="32"/>
      <c r="F236" s="32"/>
    </row>
    <row r="237" spans="1:6" ht="14.25" x14ac:dyDescent="0.25">
      <c r="A237" s="220"/>
      <c r="B237" s="24"/>
      <c r="C237" s="8"/>
      <c r="D237" s="30"/>
      <c r="E237" s="32"/>
      <c r="F237" s="32"/>
    </row>
    <row r="238" spans="1:6" ht="14.25" x14ac:dyDescent="0.25">
      <c r="A238" s="220"/>
      <c r="B238" s="24"/>
      <c r="C238" s="8"/>
      <c r="D238" s="30"/>
      <c r="E238" s="32"/>
      <c r="F238" s="32"/>
    </row>
    <row r="239" spans="1:6" ht="14.25" x14ac:dyDescent="0.25">
      <c r="A239" s="220"/>
      <c r="B239" s="24"/>
      <c r="C239" s="8"/>
      <c r="D239" s="30"/>
      <c r="E239" s="32"/>
      <c r="F239" s="32"/>
    </row>
    <row r="240" spans="1:6" ht="14.25" x14ac:dyDescent="0.25">
      <c r="A240" s="220"/>
      <c r="B240" s="24"/>
      <c r="C240" s="8"/>
      <c r="D240" s="30"/>
      <c r="E240" s="32"/>
      <c r="F240" s="32"/>
    </row>
    <row r="241" spans="1:6" ht="14.25" x14ac:dyDescent="0.25">
      <c r="A241" s="220"/>
      <c r="B241" s="24"/>
      <c r="C241" s="8"/>
      <c r="D241" s="30"/>
      <c r="E241" s="32"/>
      <c r="F241" s="32"/>
    </row>
    <row r="242" spans="1:6" ht="14.25" x14ac:dyDescent="0.25">
      <c r="A242" s="220"/>
      <c r="B242" s="24"/>
      <c r="C242" s="8"/>
      <c r="D242" s="30"/>
      <c r="E242" s="32"/>
      <c r="F242" s="32"/>
    </row>
    <row r="243" spans="1:6" ht="14.25" x14ac:dyDescent="0.25">
      <c r="A243" s="220"/>
      <c r="B243" s="24"/>
      <c r="C243" s="8"/>
      <c r="D243" s="30"/>
      <c r="E243" s="32"/>
      <c r="F243" s="32"/>
    </row>
    <row r="244" spans="1:6" ht="14.25" x14ac:dyDescent="0.25">
      <c r="A244" s="220"/>
      <c r="B244" s="24"/>
      <c r="C244" s="8"/>
      <c r="D244" s="30"/>
      <c r="E244" s="32"/>
      <c r="F244" s="32"/>
    </row>
    <row r="245" spans="1:6" ht="14.25" x14ac:dyDescent="0.25">
      <c r="A245" s="220"/>
      <c r="B245" s="24"/>
      <c r="C245" s="8"/>
      <c r="D245" s="30"/>
      <c r="E245" s="32"/>
      <c r="F245" s="32"/>
    </row>
    <row r="246" spans="1:6" ht="14.25" x14ac:dyDescent="0.25">
      <c r="A246" s="220"/>
      <c r="B246" s="24"/>
      <c r="C246" s="8"/>
      <c r="D246" s="30"/>
      <c r="E246" s="32"/>
      <c r="F246" s="32"/>
    </row>
    <row r="247" spans="1:6" ht="14.25" x14ac:dyDescent="0.25">
      <c r="A247" s="220"/>
      <c r="B247" s="24"/>
      <c r="C247" s="8"/>
      <c r="D247" s="30"/>
      <c r="E247" s="32"/>
      <c r="F247" s="32"/>
    </row>
    <row r="248" spans="1:6" ht="14.25" x14ac:dyDescent="0.25">
      <c r="A248" s="220"/>
      <c r="B248" s="24"/>
      <c r="C248" s="8"/>
      <c r="D248" s="30"/>
      <c r="E248" s="32"/>
      <c r="F248" s="32"/>
    </row>
    <row r="249" spans="1:6" ht="14.25" x14ac:dyDescent="0.25">
      <c r="A249" s="220"/>
      <c r="B249" s="24"/>
      <c r="C249" s="8"/>
      <c r="D249" s="30"/>
      <c r="E249" s="32"/>
      <c r="F249" s="32"/>
    </row>
    <row r="250" spans="1:6" ht="14.25" x14ac:dyDescent="0.25">
      <c r="A250" s="220"/>
      <c r="B250" s="24"/>
      <c r="C250" s="8"/>
      <c r="D250" s="30"/>
      <c r="E250" s="32"/>
      <c r="F250" s="32"/>
    </row>
    <row r="251" spans="1:6" ht="14.25" x14ac:dyDescent="0.25">
      <c r="A251" s="220"/>
      <c r="B251" s="24"/>
      <c r="C251" s="8"/>
      <c r="D251" s="30"/>
      <c r="E251" s="32"/>
      <c r="F251" s="32"/>
    </row>
    <row r="252" spans="1:6" ht="14.25" x14ac:dyDescent="0.25">
      <c r="A252" s="220"/>
      <c r="B252" s="24"/>
      <c r="C252" s="8"/>
      <c r="D252" s="30"/>
      <c r="E252" s="32"/>
      <c r="F252" s="32"/>
    </row>
    <row r="253" spans="1:6" ht="14.25" x14ac:dyDescent="0.25">
      <c r="A253" s="220"/>
      <c r="B253" s="24"/>
      <c r="C253" s="8"/>
      <c r="D253" s="30"/>
      <c r="E253" s="32"/>
      <c r="F253" s="32"/>
    </row>
    <row r="254" spans="1:6" ht="14.25" x14ac:dyDescent="0.25">
      <c r="A254" s="220"/>
      <c r="B254" s="24"/>
      <c r="C254" s="8"/>
      <c r="D254" s="30"/>
      <c r="E254" s="32"/>
      <c r="F254" s="32"/>
    </row>
    <row r="255" spans="1:6" ht="14.25" x14ac:dyDescent="0.25">
      <c r="A255" s="220"/>
      <c r="B255" s="24"/>
      <c r="C255" s="8"/>
      <c r="D255" s="30"/>
      <c r="E255" s="32"/>
      <c r="F255" s="32"/>
    </row>
    <row r="256" spans="1:6" ht="14.25" x14ac:dyDescent="0.25">
      <c r="A256" s="220"/>
      <c r="B256" s="24"/>
      <c r="C256" s="8"/>
      <c r="D256" s="30"/>
      <c r="E256" s="32"/>
      <c r="F256" s="32"/>
    </row>
    <row r="257" spans="1:6" ht="14.25" x14ac:dyDescent="0.25">
      <c r="A257" s="220"/>
      <c r="B257" s="24"/>
      <c r="C257" s="8"/>
      <c r="D257" s="30"/>
      <c r="E257" s="32"/>
      <c r="F257" s="32"/>
    </row>
    <row r="258" spans="1:6" ht="14.25" x14ac:dyDescent="0.25">
      <c r="A258" s="220"/>
      <c r="B258" s="24"/>
      <c r="C258" s="8"/>
      <c r="D258" s="30"/>
      <c r="E258" s="32"/>
      <c r="F258" s="32"/>
    </row>
    <row r="259" spans="1:6" ht="14.25" x14ac:dyDescent="0.25">
      <c r="A259" s="220"/>
      <c r="B259" s="24"/>
      <c r="C259" s="8"/>
      <c r="D259" s="30"/>
      <c r="E259" s="32"/>
      <c r="F259" s="32"/>
    </row>
    <row r="260" spans="1:6" ht="14.25" x14ac:dyDescent="0.25">
      <c r="A260" s="220"/>
      <c r="B260" s="24"/>
      <c r="C260" s="8"/>
      <c r="D260" s="30"/>
      <c r="E260" s="32"/>
      <c r="F260" s="32"/>
    </row>
    <row r="261" spans="1:6" ht="14.25" x14ac:dyDescent="0.25">
      <c r="A261" s="220"/>
      <c r="B261" s="24"/>
      <c r="C261" s="8"/>
      <c r="D261" s="30"/>
      <c r="E261" s="32"/>
      <c r="F261" s="32"/>
    </row>
    <row r="262" spans="1:6" ht="14.25" x14ac:dyDescent="0.25">
      <c r="A262" s="220"/>
      <c r="B262" s="24"/>
      <c r="C262" s="8"/>
      <c r="D262" s="30"/>
      <c r="E262" s="32"/>
      <c r="F262" s="32"/>
    </row>
    <row r="263" spans="1:6" ht="14.25" x14ac:dyDescent="0.25">
      <c r="A263" s="220"/>
      <c r="B263" s="24"/>
      <c r="C263" s="8"/>
      <c r="D263" s="30"/>
      <c r="E263" s="32"/>
      <c r="F263" s="32"/>
    </row>
    <row r="264" spans="1:6" ht="14.25" x14ac:dyDescent="0.25">
      <c r="A264" s="220"/>
      <c r="B264" s="24"/>
      <c r="C264" s="8"/>
      <c r="D264" s="30"/>
      <c r="E264" s="32"/>
      <c r="F264" s="32"/>
    </row>
    <row r="265" spans="1:6" ht="14.25" x14ac:dyDescent="0.25">
      <c r="A265" s="220"/>
      <c r="B265" s="24"/>
      <c r="C265" s="8"/>
      <c r="D265" s="30"/>
      <c r="E265" s="32"/>
      <c r="F265" s="32"/>
    </row>
    <row r="266" spans="1:6" ht="14.25" x14ac:dyDescent="0.25">
      <c r="A266" s="220"/>
      <c r="B266" s="24"/>
      <c r="C266" s="8"/>
      <c r="D266" s="30"/>
      <c r="E266" s="32"/>
      <c r="F266" s="32"/>
    </row>
    <row r="267" spans="1:6" ht="14.25" x14ac:dyDescent="0.25">
      <c r="A267" s="220"/>
      <c r="B267" s="24"/>
      <c r="C267" s="8"/>
      <c r="D267" s="30"/>
      <c r="E267" s="32"/>
      <c r="F267" s="32"/>
    </row>
    <row r="268" spans="1:6" ht="14.25" x14ac:dyDescent="0.25">
      <c r="A268" s="220"/>
      <c r="B268" s="24"/>
      <c r="C268" s="8"/>
      <c r="D268" s="30"/>
      <c r="E268" s="32"/>
      <c r="F268" s="32"/>
    </row>
    <row r="269" spans="1:6" ht="14.25" x14ac:dyDescent="0.25">
      <c r="A269" s="220"/>
      <c r="B269" s="24"/>
      <c r="C269" s="8"/>
      <c r="D269" s="30"/>
      <c r="E269" s="32"/>
      <c r="F269" s="32"/>
    </row>
    <row r="270" spans="1:6" ht="14.25" x14ac:dyDescent="0.25">
      <c r="A270" s="220"/>
      <c r="B270" s="24"/>
      <c r="C270" s="8"/>
      <c r="D270" s="30"/>
      <c r="E270" s="32"/>
      <c r="F270" s="32"/>
    </row>
    <row r="271" spans="1:6" ht="14.25" x14ac:dyDescent="0.25">
      <c r="A271" s="220"/>
      <c r="B271" s="24"/>
      <c r="C271" s="8"/>
      <c r="D271" s="30"/>
      <c r="E271" s="32"/>
      <c r="F271" s="32"/>
    </row>
    <row r="272" spans="1:6" ht="14.25" x14ac:dyDescent="0.25">
      <c r="A272" s="220"/>
      <c r="B272" s="24"/>
      <c r="C272" s="8"/>
      <c r="D272" s="30"/>
      <c r="E272" s="32"/>
      <c r="F272" s="32"/>
    </row>
    <row r="273" spans="1:6" ht="14.25" x14ac:dyDescent="0.25">
      <c r="A273" s="220"/>
      <c r="B273" s="24"/>
      <c r="C273" s="8"/>
      <c r="D273" s="30"/>
      <c r="E273" s="32"/>
      <c r="F273" s="32"/>
    </row>
    <row r="274" spans="1:6" ht="14.25" x14ac:dyDescent="0.25">
      <c r="A274" s="220"/>
      <c r="B274" s="24"/>
      <c r="C274" s="8"/>
      <c r="D274" s="30"/>
      <c r="E274" s="32"/>
      <c r="F274" s="32"/>
    </row>
    <row r="275" spans="1:6" ht="14.25" x14ac:dyDescent="0.25">
      <c r="A275" s="220"/>
      <c r="B275" s="24"/>
      <c r="C275" s="8"/>
      <c r="D275" s="30"/>
      <c r="E275" s="32"/>
      <c r="F275" s="32"/>
    </row>
    <row r="276" spans="1:6" ht="14.25" x14ac:dyDescent="0.25">
      <c r="A276" s="220"/>
      <c r="B276" s="24"/>
      <c r="C276" s="8"/>
      <c r="D276" s="30"/>
      <c r="E276" s="32"/>
      <c r="F276" s="32"/>
    </row>
    <row r="277" spans="1:6" ht="14.25" x14ac:dyDescent="0.25">
      <c r="A277" s="220"/>
      <c r="B277" s="24"/>
      <c r="C277" s="8"/>
      <c r="D277" s="30"/>
      <c r="E277" s="32"/>
      <c r="F277" s="32"/>
    </row>
    <row r="278" spans="1:6" ht="14.25" x14ac:dyDescent="0.25">
      <c r="A278" s="220"/>
      <c r="B278" s="24"/>
      <c r="C278" s="8"/>
      <c r="D278" s="30"/>
      <c r="E278" s="32"/>
      <c r="F278" s="32"/>
    </row>
    <row r="279" spans="1:6" ht="14.25" x14ac:dyDescent="0.25">
      <c r="A279" s="220"/>
      <c r="B279" s="24"/>
      <c r="C279" s="8"/>
      <c r="D279" s="30"/>
      <c r="E279" s="32"/>
      <c r="F279" s="32"/>
    </row>
    <row r="280" spans="1:6" ht="14.25" x14ac:dyDescent="0.25">
      <c r="A280" s="220"/>
      <c r="B280" s="24"/>
      <c r="C280" s="8"/>
      <c r="D280" s="30"/>
      <c r="E280" s="32"/>
      <c r="F280" s="32"/>
    </row>
    <row r="281" spans="1:6" ht="14.25" x14ac:dyDescent="0.25">
      <c r="A281" s="220"/>
      <c r="B281" s="24"/>
      <c r="C281" s="8"/>
      <c r="D281" s="30"/>
      <c r="E281" s="32"/>
      <c r="F281" s="32"/>
    </row>
    <row r="282" spans="1:6" ht="14.25" x14ac:dyDescent="0.25">
      <c r="A282" s="220"/>
      <c r="B282" s="24"/>
      <c r="C282" s="8"/>
      <c r="D282" s="30"/>
      <c r="E282" s="32"/>
      <c r="F282" s="32"/>
    </row>
    <row r="283" spans="1:6" ht="14.25" x14ac:dyDescent="0.25">
      <c r="A283" s="220"/>
      <c r="B283" s="24"/>
      <c r="C283" s="8"/>
      <c r="D283" s="30"/>
      <c r="E283" s="32"/>
      <c r="F283" s="32"/>
    </row>
    <row r="284" spans="1:6" ht="14.25" x14ac:dyDescent="0.25">
      <c r="A284" s="220"/>
      <c r="B284" s="24"/>
      <c r="C284" s="8"/>
      <c r="D284" s="30"/>
      <c r="E284" s="32"/>
      <c r="F284" s="32"/>
    </row>
    <row r="285" spans="1:6" ht="14.25" x14ac:dyDescent="0.25">
      <c r="A285" s="220"/>
      <c r="B285" s="24"/>
      <c r="C285" s="8"/>
      <c r="D285" s="30"/>
      <c r="E285" s="32"/>
      <c r="F285" s="32"/>
    </row>
    <row r="286" spans="1:6" ht="14.25" x14ac:dyDescent="0.25">
      <c r="A286" s="220"/>
      <c r="B286" s="24"/>
      <c r="C286" s="8"/>
      <c r="D286" s="30"/>
      <c r="E286" s="32"/>
      <c r="F286" s="32"/>
    </row>
    <row r="287" spans="1:6" ht="14.25" x14ac:dyDescent="0.25">
      <c r="A287" s="220"/>
      <c r="B287" s="24"/>
      <c r="C287" s="8"/>
      <c r="D287" s="30"/>
      <c r="E287" s="32"/>
      <c r="F287" s="32"/>
    </row>
    <row r="288" spans="1:6" ht="14.25" x14ac:dyDescent="0.25">
      <c r="A288" s="220"/>
      <c r="B288" s="24"/>
      <c r="C288" s="8"/>
      <c r="D288" s="30"/>
      <c r="E288" s="32"/>
      <c r="F288" s="32"/>
    </row>
    <row r="289" spans="1:6" ht="14.25" x14ac:dyDescent="0.25">
      <c r="A289" s="220"/>
      <c r="B289" s="24"/>
      <c r="C289" s="8"/>
      <c r="D289" s="30"/>
      <c r="E289" s="32"/>
      <c r="F289" s="32"/>
    </row>
    <row r="290" spans="1:6" ht="14.25" x14ac:dyDescent="0.25">
      <c r="A290" s="220"/>
      <c r="B290" s="24"/>
      <c r="C290" s="8"/>
      <c r="D290" s="30"/>
      <c r="E290" s="32"/>
      <c r="F290" s="32"/>
    </row>
    <row r="291" spans="1:6" ht="14.25" x14ac:dyDescent="0.25">
      <c r="A291" s="220"/>
      <c r="B291" s="24"/>
      <c r="C291" s="8"/>
      <c r="D291" s="30"/>
      <c r="E291" s="32"/>
      <c r="F291" s="32"/>
    </row>
    <row r="292" spans="1:6" ht="14.25" x14ac:dyDescent="0.25">
      <c r="A292" s="220"/>
      <c r="B292" s="24"/>
      <c r="C292" s="8"/>
      <c r="D292" s="30"/>
      <c r="E292" s="32"/>
      <c r="F292" s="32"/>
    </row>
    <row r="293" spans="1:6" ht="14.25" x14ac:dyDescent="0.25">
      <c r="A293" s="220"/>
      <c r="B293" s="24"/>
      <c r="C293" s="8"/>
      <c r="D293" s="30"/>
      <c r="E293" s="32"/>
      <c r="F293" s="32"/>
    </row>
    <row r="294" spans="1:6" ht="14.25" x14ac:dyDescent="0.25">
      <c r="A294" s="220"/>
      <c r="B294" s="24"/>
      <c r="C294" s="8"/>
      <c r="D294" s="30"/>
      <c r="E294" s="32"/>
      <c r="F294" s="32"/>
    </row>
    <row r="295" spans="1:6" ht="14.25" x14ac:dyDescent="0.25">
      <c r="A295" s="220"/>
      <c r="B295" s="24"/>
      <c r="C295" s="8"/>
      <c r="D295" s="30"/>
      <c r="E295" s="32"/>
      <c r="F295" s="32"/>
    </row>
    <row r="296" spans="1:6" ht="14.25" x14ac:dyDescent="0.25">
      <c r="A296" s="220"/>
      <c r="B296" s="24"/>
      <c r="C296" s="8"/>
      <c r="D296" s="30"/>
      <c r="E296" s="32"/>
      <c r="F296" s="32"/>
    </row>
    <row r="297" spans="1:6" ht="14.25" x14ac:dyDescent="0.25">
      <c r="A297" s="220"/>
      <c r="B297" s="24"/>
      <c r="C297" s="8"/>
      <c r="D297" s="30"/>
      <c r="E297" s="32"/>
      <c r="F297" s="32"/>
    </row>
    <row r="298" spans="1:6" ht="14.25" x14ac:dyDescent="0.25">
      <c r="A298" s="220"/>
      <c r="B298" s="24"/>
      <c r="C298" s="8"/>
      <c r="D298" s="30"/>
      <c r="E298" s="32"/>
      <c r="F298" s="32"/>
    </row>
    <row r="299" spans="1:6" ht="14.25" x14ac:dyDescent="0.25">
      <c r="A299" s="220"/>
      <c r="B299" s="24"/>
      <c r="C299" s="8"/>
      <c r="D299" s="30"/>
      <c r="E299" s="32"/>
      <c r="F299" s="32"/>
    </row>
    <row r="300" spans="1:6" ht="14.25" x14ac:dyDescent="0.25">
      <c r="A300" s="220"/>
      <c r="B300" s="24"/>
      <c r="C300" s="8"/>
      <c r="D300" s="30"/>
      <c r="E300" s="32"/>
      <c r="F300" s="32"/>
    </row>
    <row r="301" spans="1:6" ht="14.25" x14ac:dyDescent="0.25">
      <c r="A301" s="220"/>
      <c r="B301" s="24"/>
      <c r="C301" s="8"/>
      <c r="D301" s="30"/>
      <c r="E301" s="32"/>
      <c r="F301" s="32"/>
    </row>
    <row r="302" spans="1:6" ht="14.25" x14ac:dyDescent="0.25">
      <c r="A302" s="220"/>
      <c r="B302" s="24"/>
      <c r="C302" s="8"/>
      <c r="D302" s="30"/>
      <c r="E302" s="32"/>
      <c r="F302" s="32"/>
    </row>
    <row r="303" spans="1:6" ht="14.25" x14ac:dyDescent="0.25">
      <c r="A303" s="220"/>
      <c r="B303" s="24"/>
      <c r="C303" s="8"/>
      <c r="D303" s="30"/>
      <c r="E303" s="32"/>
      <c r="F303" s="32"/>
    </row>
    <row r="304" spans="1:6" ht="14.25" x14ac:dyDescent="0.25">
      <c r="A304" s="220"/>
      <c r="B304" s="24"/>
      <c r="C304" s="8"/>
      <c r="D304" s="30"/>
      <c r="E304" s="32"/>
      <c r="F304" s="32"/>
    </row>
    <row r="305" spans="1:6" ht="14.25" x14ac:dyDescent="0.25">
      <c r="A305" s="220"/>
      <c r="B305" s="24"/>
      <c r="C305" s="8"/>
      <c r="D305" s="30"/>
      <c r="E305" s="32"/>
      <c r="F305" s="32"/>
    </row>
    <row r="306" spans="1:6" ht="14.25" x14ac:dyDescent="0.25">
      <c r="A306" s="220"/>
      <c r="B306" s="24"/>
      <c r="C306" s="8"/>
      <c r="D306" s="30"/>
      <c r="E306" s="32"/>
      <c r="F306" s="32"/>
    </row>
    <row r="307" spans="1:6" ht="14.25" x14ac:dyDescent="0.25">
      <c r="A307" s="220"/>
      <c r="B307" s="24"/>
      <c r="C307" s="8"/>
      <c r="D307" s="30"/>
      <c r="E307" s="32"/>
      <c r="F307" s="32"/>
    </row>
    <row r="308" spans="1:6" ht="14.25" x14ac:dyDescent="0.25">
      <c r="A308" s="220"/>
      <c r="B308" s="24"/>
      <c r="C308" s="8"/>
      <c r="D308" s="30"/>
      <c r="E308" s="32"/>
      <c r="F308" s="32"/>
    </row>
    <row r="309" spans="1:6" ht="14.25" x14ac:dyDescent="0.25">
      <c r="A309" s="220"/>
      <c r="B309" s="24"/>
      <c r="C309" s="8"/>
      <c r="D309" s="30"/>
      <c r="E309" s="32"/>
      <c r="F309" s="32"/>
    </row>
    <row r="310" spans="1:6" ht="14.25" x14ac:dyDescent="0.25">
      <c r="A310" s="220"/>
      <c r="B310" s="24"/>
      <c r="C310" s="8"/>
      <c r="D310" s="30"/>
      <c r="E310" s="32"/>
      <c r="F310" s="32"/>
    </row>
    <row r="311" spans="1:6" ht="14.25" x14ac:dyDescent="0.25">
      <c r="A311" s="220"/>
      <c r="B311" s="24"/>
      <c r="C311" s="8"/>
      <c r="D311" s="30"/>
      <c r="E311" s="32"/>
      <c r="F311" s="32"/>
    </row>
    <row r="312" spans="1:6" ht="14.25" x14ac:dyDescent="0.25">
      <c r="A312" s="220"/>
      <c r="B312" s="24"/>
      <c r="C312" s="8"/>
      <c r="D312" s="30"/>
      <c r="E312" s="32"/>
      <c r="F312" s="32"/>
    </row>
    <row r="313" spans="1:6" ht="14.25" x14ac:dyDescent="0.25">
      <c r="A313" s="220"/>
      <c r="B313" s="24"/>
      <c r="C313" s="8"/>
      <c r="D313" s="30"/>
      <c r="E313" s="32"/>
      <c r="F313" s="32"/>
    </row>
    <row r="314" spans="1:6" ht="14.25" x14ac:dyDescent="0.25">
      <c r="A314" s="220"/>
      <c r="B314" s="24"/>
      <c r="C314" s="8"/>
      <c r="D314" s="30"/>
      <c r="E314" s="32"/>
      <c r="F314" s="32"/>
    </row>
    <row r="315" spans="1:6" ht="14.25" x14ac:dyDescent="0.25">
      <c r="A315" s="220"/>
      <c r="B315" s="24"/>
      <c r="C315" s="8"/>
      <c r="D315" s="30"/>
      <c r="E315" s="32"/>
      <c r="F315" s="32"/>
    </row>
    <row r="316" spans="1:6" ht="14.25" x14ac:dyDescent="0.25">
      <c r="A316" s="220"/>
      <c r="B316" s="24"/>
      <c r="C316" s="8"/>
      <c r="D316" s="30"/>
      <c r="E316" s="32"/>
      <c r="F316" s="32"/>
    </row>
    <row r="317" spans="1:6" ht="14.25" x14ac:dyDescent="0.25">
      <c r="A317" s="220"/>
      <c r="B317" s="24"/>
      <c r="C317" s="8"/>
      <c r="D317" s="30"/>
      <c r="E317" s="32"/>
      <c r="F317" s="32"/>
    </row>
    <row r="318" spans="1:6" ht="14.25" x14ac:dyDescent="0.25">
      <c r="A318" s="220"/>
      <c r="B318" s="24"/>
      <c r="C318" s="8"/>
      <c r="D318" s="30"/>
      <c r="E318" s="32"/>
      <c r="F318" s="32"/>
    </row>
    <row r="319" spans="1:6" ht="14.25" x14ac:dyDescent="0.25">
      <c r="A319" s="220"/>
      <c r="B319" s="24"/>
      <c r="C319" s="8"/>
      <c r="D319" s="30"/>
      <c r="E319" s="32"/>
      <c r="F319" s="32"/>
    </row>
    <row r="320" spans="1:6" ht="14.25" x14ac:dyDescent="0.25">
      <c r="A320" s="220"/>
      <c r="B320" s="24"/>
      <c r="C320" s="8"/>
      <c r="D320" s="30"/>
      <c r="E320" s="32"/>
      <c r="F320" s="32"/>
    </row>
    <row r="321" spans="1:6" ht="14.25" x14ac:dyDescent="0.25">
      <c r="A321" s="220"/>
      <c r="B321" s="24"/>
      <c r="C321" s="8"/>
      <c r="D321" s="30"/>
      <c r="E321" s="32"/>
      <c r="F321" s="32"/>
    </row>
    <row r="322" spans="1:6" ht="14.25" x14ac:dyDescent="0.25">
      <c r="A322" s="220"/>
      <c r="B322" s="24"/>
      <c r="C322" s="8"/>
      <c r="D322" s="30"/>
      <c r="E322" s="32"/>
      <c r="F322" s="32"/>
    </row>
    <row r="323" spans="1:6" ht="14.25" x14ac:dyDescent="0.25">
      <c r="A323" s="220"/>
      <c r="B323" s="24"/>
      <c r="C323" s="8"/>
      <c r="D323" s="30"/>
      <c r="E323" s="32"/>
      <c r="F323" s="32"/>
    </row>
    <row r="324" spans="1:6" ht="14.25" x14ac:dyDescent="0.25">
      <c r="A324" s="220"/>
      <c r="B324" s="24"/>
      <c r="C324" s="8"/>
      <c r="D324" s="30"/>
      <c r="E324" s="32"/>
      <c r="F324" s="32"/>
    </row>
    <row r="325" spans="1:6" ht="14.25" x14ac:dyDescent="0.25">
      <c r="A325" s="220"/>
      <c r="B325" s="24"/>
      <c r="C325" s="8"/>
      <c r="D325" s="30"/>
      <c r="E325" s="32"/>
      <c r="F325" s="32"/>
    </row>
    <row r="326" spans="1:6" ht="14.25" x14ac:dyDescent="0.25">
      <c r="A326" s="220"/>
      <c r="B326" s="24"/>
      <c r="C326" s="8"/>
      <c r="D326" s="30"/>
      <c r="E326" s="32"/>
      <c r="F326" s="32"/>
    </row>
    <row r="327" spans="1:6" ht="14.25" x14ac:dyDescent="0.25">
      <c r="A327" s="220"/>
      <c r="B327" s="24"/>
      <c r="C327" s="8"/>
      <c r="D327" s="30"/>
      <c r="E327" s="32"/>
      <c r="F327" s="32"/>
    </row>
    <row r="328" spans="1:6" ht="14.25" x14ac:dyDescent="0.25">
      <c r="A328" s="220"/>
      <c r="B328" s="24"/>
      <c r="C328" s="8"/>
      <c r="D328" s="30"/>
      <c r="E328" s="32"/>
      <c r="F328" s="32"/>
    </row>
    <row r="329" spans="1:6" ht="14.25" x14ac:dyDescent="0.25">
      <c r="A329" s="220"/>
      <c r="B329" s="24"/>
      <c r="C329" s="8"/>
      <c r="D329" s="30"/>
      <c r="E329" s="32"/>
      <c r="F329" s="32"/>
    </row>
    <row r="330" spans="1:6" ht="14.25" x14ac:dyDescent="0.25">
      <c r="A330" s="220"/>
      <c r="B330" s="24"/>
      <c r="C330" s="8"/>
      <c r="D330" s="30"/>
      <c r="E330" s="32"/>
      <c r="F330" s="32"/>
    </row>
    <row r="331" spans="1:6" ht="14.25" x14ac:dyDescent="0.25">
      <c r="A331" s="220"/>
      <c r="B331" s="24"/>
      <c r="C331" s="8"/>
      <c r="D331" s="30"/>
      <c r="E331" s="32"/>
      <c r="F331" s="32"/>
    </row>
    <row r="332" spans="1:6" ht="14.25" x14ac:dyDescent="0.25">
      <c r="A332" s="220"/>
      <c r="B332" s="24"/>
      <c r="C332" s="8"/>
      <c r="D332" s="30"/>
      <c r="E332" s="32"/>
      <c r="F332" s="32"/>
    </row>
    <row r="333" spans="1:6" ht="14.25" x14ac:dyDescent="0.25">
      <c r="A333" s="220"/>
      <c r="B333" s="24"/>
      <c r="C333" s="8"/>
      <c r="D333" s="30"/>
      <c r="E333" s="32"/>
      <c r="F333" s="32"/>
    </row>
    <row r="334" spans="1:6" ht="14.25" x14ac:dyDescent="0.25">
      <c r="A334" s="220"/>
      <c r="B334" s="24"/>
      <c r="C334" s="8"/>
      <c r="D334" s="30"/>
      <c r="E334" s="32"/>
      <c r="F334" s="32"/>
    </row>
    <row r="335" spans="1:6" ht="14.25" x14ac:dyDescent="0.25">
      <c r="A335" s="220"/>
      <c r="B335" s="24"/>
      <c r="C335" s="8"/>
      <c r="D335" s="30"/>
      <c r="E335" s="32"/>
      <c r="F335" s="32"/>
    </row>
    <row r="336" spans="1:6" ht="14.25" x14ac:dyDescent="0.25">
      <c r="A336" s="220"/>
      <c r="B336" s="24"/>
      <c r="C336" s="8"/>
      <c r="D336" s="30"/>
      <c r="E336" s="32"/>
      <c r="F336" s="32"/>
    </row>
    <row r="337" spans="1:6" ht="14.25" x14ac:dyDescent="0.25">
      <c r="A337" s="220"/>
      <c r="B337" s="24"/>
      <c r="C337" s="8"/>
      <c r="D337" s="30"/>
      <c r="E337" s="32"/>
      <c r="F337" s="32"/>
    </row>
    <row r="338" spans="1:6" ht="14.25" x14ac:dyDescent="0.25">
      <c r="A338" s="220"/>
      <c r="B338" s="24"/>
      <c r="C338" s="8"/>
      <c r="D338" s="30"/>
      <c r="E338" s="32"/>
      <c r="F338" s="32"/>
    </row>
    <row r="339" spans="1:6" ht="14.25" x14ac:dyDescent="0.25">
      <c r="A339" s="220"/>
      <c r="B339" s="24"/>
      <c r="C339" s="8"/>
      <c r="D339" s="30"/>
      <c r="E339" s="32"/>
      <c r="F339" s="32"/>
    </row>
    <row r="340" spans="1:6" ht="14.25" x14ac:dyDescent="0.25">
      <c r="A340" s="220"/>
      <c r="B340" s="24"/>
      <c r="C340" s="8"/>
      <c r="D340" s="30"/>
      <c r="E340" s="32"/>
      <c r="F340" s="32"/>
    </row>
    <row r="341" spans="1:6" ht="14.25" x14ac:dyDescent="0.25">
      <c r="A341" s="220"/>
      <c r="B341" s="24"/>
      <c r="C341" s="8"/>
      <c r="D341" s="30"/>
      <c r="E341" s="32"/>
      <c r="F341" s="32"/>
    </row>
    <row r="342" spans="1:6" ht="14.25" x14ac:dyDescent="0.25">
      <c r="A342" s="220"/>
      <c r="B342" s="24"/>
      <c r="C342" s="8"/>
      <c r="D342" s="30"/>
      <c r="E342" s="32"/>
      <c r="F342" s="32"/>
    </row>
    <row r="343" spans="1:6" ht="14.25" x14ac:dyDescent="0.25">
      <c r="A343" s="220"/>
      <c r="B343" s="24"/>
      <c r="C343" s="8"/>
      <c r="D343" s="30"/>
      <c r="E343" s="32"/>
      <c r="F343" s="32"/>
    </row>
    <row r="344" spans="1:6" ht="14.25" x14ac:dyDescent="0.25">
      <c r="A344" s="220"/>
      <c r="B344" s="24"/>
      <c r="C344" s="8"/>
      <c r="D344" s="30"/>
      <c r="E344" s="32"/>
      <c r="F344" s="32"/>
    </row>
    <row r="345" spans="1:6" ht="14.25" x14ac:dyDescent="0.25">
      <c r="A345" s="220"/>
      <c r="B345" s="24"/>
      <c r="C345" s="8"/>
      <c r="D345" s="30"/>
      <c r="E345" s="32"/>
      <c r="F345" s="32"/>
    </row>
    <row r="346" spans="1:6" ht="14.25" x14ac:dyDescent="0.25">
      <c r="A346" s="220"/>
      <c r="B346" s="24"/>
      <c r="C346" s="8"/>
      <c r="D346" s="30"/>
      <c r="E346" s="32"/>
      <c r="F346" s="32"/>
    </row>
    <row r="347" spans="1:6" ht="14.25" x14ac:dyDescent="0.25">
      <c r="A347" s="220"/>
      <c r="B347" s="24"/>
      <c r="C347" s="8"/>
      <c r="D347" s="30"/>
      <c r="E347" s="32"/>
      <c r="F347" s="32"/>
    </row>
    <row r="348" spans="1:6" ht="14.25" x14ac:dyDescent="0.25">
      <c r="A348" s="220"/>
      <c r="B348" s="24"/>
      <c r="C348" s="8"/>
      <c r="D348" s="30"/>
      <c r="E348" s="32"/>
      <c r="F348" s="32"/>
    </row>
    <row r="349" spans="1:6" ht="14.25" x14ac:dyDescent="0.25">
      <c r="A349" s="220"/>
      <c r="B349" s="24"/>
      <c r="C349" s="8"/>
      <c r="D349" s="30"/>
      <c r="E349" s="32"/>
      <c r="F349" s="32"/>
    </row>
    <row r="350" spans="1:6" ht="14.25" x14ac:dyDescent="0.25">
      <c r="A350" s="220"/>
      <c r="B350" s="24"/>
      <c r="C350" s="8"/>
      <c r="D350" s="30"/>
      <c r="E350" s="32"/>
      <c r="F350" s="32"/>
    </row>
    <row r="351" spans="1:6" ht="14.25" x14ac:dyDescent="0.25">
      <c r="A351" s="220"/>
      <c r="B351" s="24"/>
      <c r="C351" s="8"/>
      <c r="D351" s="30"/>
      <c r="E351" s="32"/>
      <c r="F351" s="32"/>
    </row>
    <row r="352" spans="1:6" ht="14.25" x14ac:dyDescent="0.25">
      <c r="A352" s="220"/>
      <c r="B352" s="24"/>
      <c r="C352" s="8"/>
      <c r="D352" s="30"/>
      <c r="E352" s="32"/>
      <c r="F352" s="32"/>
    </row>
    <row r="353" spans="1:6" ht="14.25" x14ac:dyDescent="0.25">
      <c r="A353" s="220"/>
      <c r="B353" s="24"/>
      <c r="C353" s="8"/>
      <c r="D353" s="30"/>
      <c r="E353" s="32"/>
      <c r="F353" s="32"/>
    </row>
    <row r="354" spans="1:6" ht="14.25" x14ac:dyDescent="0.25">
      <c r="A354" s="220"/>
      <c r="B354" s="24"/>
      <c r="C354" s="8"/>
      <c r="D354" s="30"/>
      <c r="E354" s="32"/>
      <c r="F354" s="32"/>
    </row>
    <row r="355" spans="1:6" ht="14.25" x14ac:dyDescent="0.25">
      <c r="A355" s="220"/>
      <c r="B355" s="24"/>
      <c r="C355" s="8"/>
      <c r="D355" s="30"/>
      <c r="E355" s="32"/>
      <c r="F355" s="32"/>
    </row>
    <row r="356" spans="1:6" ht="14.25" x14ac:dyDescent="0.25">
      <c r="A356" s="220"/>
      <c r="B356" s="24"/>
      <c r="C356" s="8"/>
      <c r="D356" s="30"/>
      <c r="E356" s="32"/>
      <c r="F356" s="32"/>
    </row>
    <row r="357" spans="1:6" ht="14.25" x14ac:dyDescent="0.25">
      <c r="A357" s="220"/>
      <c r="B357" s="24"/>
      <c r="C357" s="8"/>
      <c r="D357" s="30"/>
      <c r="E357" s="32"/>
      <c r="F357" s="32"/>
    </row>
    <row r="358" spans="1:6" ht="14.25" x14ac:dyDescent="0.25">
      <c r="A358" s="220"/>
      <c r="B358" s="24"/>
      <c r="C358" s="8"/>
      <c r="D358" s="30"/>
      <c r="E358" s="32"/>
      <c r="F358" s="32"/>
    </row>
    <row r="359" spans="1:6" ht="14.25" x14ac:dyDescent="0.25">
      <c r="A359" s="220"/>
      <c r="B359" s="24"/>
      <c r="C359" s="8"/>
      <c r="D359" s="30"/>
      <c r="E359" s="32"/>
      <c r="F359" s="32"/>
    </row>
    <row r="360" spans="1:6" ht="14.25" x14ac:dyDescent="0.25">
      <c r="A360" s="220"/>
      <c r="B360" s="24"/>
      <c r="C360" s="8"/>
      <c r="D360" s="30"/>
      <c r="E360" s="32"/>
      <c r="F360" s="32"/>
    </row>
    <row r="361" spans="1:6" ht="14.25" x14ac:dyDescent="0.25">
      <c r="A361" s="220"/>
      <c r="B361" s="24"/>
      <c r="C361" s="8"/>
      <c r="D361" s="30"/>
      <c r="E361" s="32"/>
      <c r="F361" s="32"/>
    </row>
    <row r="362" spans="1:6" ht="14.25" x14ac:dyDescent="0.25">
      <c r="A362" s="220"/>
      <c r="B362" s="24"/>
      <c r="C362" s="8"/>
      <c r="D362" s="30"/>
      <c r="E362" s="32"/>
      <c r="F362" s="32"/>
    </row>
    <row r="363" spans="1:6" ht="14.25" x14ac:dyDescent="0.25">
      <c r="A363" s="220"/>
      <c r="B363" s="24"/>
      <c r="C363" s="8"/>
      <c r="D363" s="30"/>
      <c r="E363" s="32"/>
      <c r="F363" s="32"/>
    </row>
    <row r="364" spans="1:6" ht="14.25" x14ac:dyDescent="0.25">
      <c r="A364" s="220"/>
      <c r="B364" s="24"/>
      <c r="C364" s="8"/>
      <c r="D364" s="30"/>
      <c r="E364" s="32"/>
      <c r="F364" s="32"/>
    </row>
    <row r="365" spans="1:6" ht="14.25" x14ac:dyDescent="0.25">
      <c r="A365" s="220"/>
      <c r="B365" s="24"/>
      <c r="C365" s="8"/>
      <c r="D365" s="30"/>
      <c r="E365" s="32"/>
      <c r="F365" s="32"/>
    </row>
    <row r="366" spans="1:6" ht="14.25" x14ac:dyDescent="0.25">
      <c r="A366" s="220"/>
      <c r="B366" s="24"/>
      <c r="C366" s="8"/>
      <c r="D366" s="30"/>
      <c r="E366" s="32"/>
      <c r="F366" s="32"/>
    </row>
    <row r="367" spans="1:6" ht="14.25" x14ac:dyDescent="0.25">
      <c r="A367" s="220"/>
      <c r="B367" s="24"/>
      <c r="C367" s="8"/>
      <c r="D367" s="30"/>
      <c r="E367" s="32"/>
      <c r="F367" s="32"/>
    </row>
    <row r="368" spans="1:6" ht="14.25" x14ac:dyDescent="0.25">
      <c r="A368" s="220"/>
      <c r="B368" s="24"/>
      <c r="C368" s="8"/>
      <c r="D368" s="30"/>
      <c r="E368" s="32"/>
      <c r="F368" s="32"/>
    </row>
    <row r="369" spans="1:6" ht="14.25" x14ac:dyDescent="0.25">
      <c r="A369" s="220"/>
      <c r="B369" s="24"/>
      <c r="C369" s="8"/>
      <c r="D369" s="30"/>
      <c r="E369" s="32"/>
      <c r="F369" s="32"/>
    </row>
    <row r="370" spans="1:6" ht="14.25" x14ac:dyDescent="0.25">
      <c r="A370" s="220"/>
      <c r="B370" s="24"/>
      <c r="C370" s="8"/>
      <c r="D370" s="30"/>
      <c r="E370" s="32"/>
      <c r="F370" s="32"/>
    </row>
    <row r="371" spans="1:6" ht="14.25" x14ac:dyDescent="0.25">
      <c r="A371" s="220"/>
      <c r="B371" s="24"/>
      <c r="C371" s="8"/>
      <c r="D371" s="30"/>
      <c r="E371" s="32"/>
      <c r="F371" s="32"/>
    </row>
    <row r="372" spans="1:6" ht="14.25" x14ac:dyDescent="0.25">
      <c r="A372" s="220"/>
      <c r="B372" s="24"/>
      <c r="C372" s="8"/>
      <c r="D372" s="30"/>
      <c r="E372" s="32"/>
      <c r="F372" s="32"/>
    </row>
    <row r="373" spans="1:6" ht="14.25" x14ac:dyDescent="0.25">
      <c r="A373" s="220"/>
      <c r="B373" s="24"/>
      <c r="C373" s="8"/>
      <c r="D373" s="30"/>
      <c r="E373" s="32"/>
      <c r="F373" s="32"/>
    </row>
    <row r="374" spans="1:6" ht="14.25" x14ac:dyDescent="0.25">
      <c r="A374" s="220"/>
      <c r="B374" s="24"/>
      <c r="C374" s="8"/>
      <c r="D374" s="30"/>
      <c r="E374" s="32"/>
      <c r="F374" s="32"/>
    </row>
    <row r="375" spans="1:6" ht="14.25" x14ac:dyDescent="0.25">
      <c r="A375" s="220"/>
      <c r="B375" s="24"/>
      <c r="C375" s="8"/>
      <c r="D375" s="30"/>
      <c r="E375" s="32"/>
      <c r="F375" s="32"/>
    </row>
    <row r="376" spans="1:6" ht="14.25" x14ac:dyDescent="0.25">
      <c r="A376" s="220"/>
      <c r="B376" s="24"/>
      <c r="C376" s="8"/>
      <c r="D376" s="30"/>
      <c r="E376" s="32"/>
      <c r="F376" s="32"/>
    </row>
    <row r="377" spans="1:6" ht="14.25" x14ac:dyDescent="0.25">
      <c r="A377" s="220"/>
      <c r="B377" s="24"/>
      <c r="C377" s="8"/>
      <c r="D377" s="30"/>
      <c r="E377" s="32"/>
      <c r="F377" s="32"/>
    </row>
    <row r="378" spans="1:6" ht="14.25" x14ac:dyDescent="0.25">
      <c r="A378" s="220"/>
      <c r="B378" s="24"/>
      <c r="C378" s="8"/>
      <c r="D378" s="30"/>
      <c r="E378" s="32"/>
      <c r="F378" s="32"/>
    </row>
    <row r="379" spans="1:6" ht="14.25" x14ac:dyDescent="0.25">
      <c r="A379" s="220"/>
      <c r="B379" s="24"/>
      <c r="C379" s="8"/>
      <c r="D379" s="30"/>
      <c r="E379" s="32"/>
      <c r="F379" s="32"/>
    </row>
    <row r="380" spans="1:6" ht="14.25" x14ac:dyDescent="0.25">
      <c r="A380" s="220"/>
      <c r="B380" s="24"/>
      <c r="C380" s="8"/>
      <c r="D380" s="30"/>
      <c r="E380" s="32"/>
      <c r="F380" s="32"/>
    </row>
    <row r="381" spans="1:6" ht="14.25" x14ac:dyDescent="0.25">
      <c r="A381" s="220"/>
      <c r="B381" s="24"/>
      <c r="C381" s="8"/>
      <c r="D381" s="30"/>
      <c r="E381" s="32"/>
      <c r="F381" s="32"/>
    </row>
    <row r="382" spans="1:6" ht="14.25" x14ac:dyDescent="0.25">
      <c r="A382" s="220"/>
      <c r="B382" s="24"/>
      <c r="C382" s="8"/>
      <c r="D382" s="30"/>
      <c r="E382" s="32"/>
      <c r="F382" s="32"/>
    </row>
    <row r="383" spans="1:6" ht="14.25" x14ac:dyDescent="0.25">
      <c r="A383" s="220"/>
      <c r="B383" s="24"/>
      <c r="C383" s="8"/>
      <c r="D383" s="30"/>
      <c r="E383" s="32"/>
      <c r="F383" s="32"/>
    </row>
    <row r="384" spans="1:6" ht="14.25" x14ac:dyDescent="0.25">
      <c r="A384" s="220"/>
      <c r="B384" s="24"/>
      <c r="C384" s="8"/>
      <c r="D384" s="30"/>
      <c r="E384" s="32"/>
      <c r="F384" s="32"/>
    </row>
    <row r="385" spans="1:6" ht="14.25" x14ac:dyDescent="0.25">
      <c r="A385" s="220"/>
      <c r="B385" s="24"/>
      <c r="C385" s="8"/>
      <c r="D385" s="30"/>
      <c r="E385" s="32"/>
      <c r="F385" s="32"/>
    </row>
    <row r="386" spans="1:6" ht="14.25" x14ac:dyDescent="0.25">
      <c r="A386" s="220"/>
      <c r="B386" s="24"/>
      <c r="C386" s="8"/>
      <c r="D386" s="30"/>
      <c r="E386" s="32"/>
      <c r="F386" s="32"/>
    </row>
    <row r="387" spans="1:6" ht="14.25" x14ac:dyDescent="0.25">
      <c r="A387" s="220"/>
      <c r="B387" s="24"/>
      <c r="C387" s="8"/>
      <c r="D387" s="30"/>
      <c r="E387" s="32"/>
      <c r="F387" s="32"/>
    </row>
    <row r="388" spans="1:6" ht="14.25" x14ac:dyDescent="0.25">
      <c r="A388" s="220"/>
      <c r="B388" s="24"/>
      <c r="C388" s="8"/>
      <c r="D388" s="30"/>
      <c r="E388" s="32"/>
      <c r="F388" s="32"/>
    </row>
    <row r="389" spans="1:6" ht="14.25" x14ac:dyDescent="0.25">
      <c r="A389" s="220"/>
      <c r="B389" s="24"/>
      <c r="C389" s="8"/>
      <c r="D389" s="30"/>
      <c r="E389" s="32"/>
      <c r="F389" s="32"/>
    </row>
    <row r="390" spans="1:6" ht="14.25" x14ac:dyDescent="0.25">
      <c r="A390" s="220"/>
      <c r="B390" s="24"/>
      <c r="C390" s="8"/>
      <c r="D390" s="30"/>
      <c r="E390" s="32"/>
      <c r="F390" s="32"/>
    </row>
    <row r="391" spans="1:6" ht="14.25" x14ac:dyDescent="0.25">
      <c r="A391" s="220"/>
      <c r="B391" s="24"/>
      <c r="C391" s="8"/>
      <c r="D391" s="30"/>
      <c r="E391" s="32"/>
      <c r="F391" s="32"/>
    </row>
    <row r="392" spans="1:6" ht="14.25" x14ac:dyDescent="0.25">
      <c r="A392" s="220"/>
      <c r="B392" s="24"/>
      <c r="C392" s="8"/>
      <c r="D392" s="30"/>
      <c r="E392" s="32"/>
      <c r="F392" s="32"/>
    </row>
    <row r="393" spans="1:6" ht="14.25" x14ac:dyDescent="0.25">
      <c r="A393" s="220"/>
      <c r="B393" s="24"/>
      <c r="C393" s="8"/>
      <c r="D393" s="30"/>
      <c r="E393" s="32"/>
      <c r="F393" s="32"/>
    </row>
    <row r="394" spans="1:6" ht="14.25" x14ac:dyDescent="0.25">
      <c r="A394" s="220"/>
      <c r="B394" s="24"/>
      <c r="C394" s="8"/>
      <c r="D394" s="30"/>
      <c r="E394" s="32"/>
      <c r="F394" s="32"/>
    </row>
    <row r="395" spans="1:6" ht="14.25" x14ac:dyDescent="0.25">
      <c r="A395" s="220"/>
      <c r="B395" s="24"/>
      <c r="C395" s="8"/>
      <c r="D395" s="30"/>
      <c r="E395" s="32"/>
      <c r="F395" s="32"/>
    </row>
    <row r="396" spans="1:6" ht="14.25" x14ac:dyDescent="0.25">
      <c r="A396" s="220"/>
      <c r="B396" s="24"/>
      <c r="C396" s="8"/>
      <c r="D396" s="30"/>
      <c r="E396" s="32"/>
      <c r="F396" s="32"/>
    </row>
    <row r="397" spans="1:6" ht="14.25" x14ac:dyDescent="0.25">
      <c r="A397" s="220"/>
      <c r="B397" s="24"/>
      <c r="C397" s="8"/>
      <c r="D397" s="30"/>
      <c r="E397" s="32"/>
      <c r="F397" s="32"/>
    </row>
    <row r="398" spans="1:6" ht="14.25" x14ac:dyDescent="0.25">
      <c r="A398" s="220"/>
      <c r="B398" s="24"/>
      <c r="C398" s="8"/>
      <c r="D398" s="30"/>
      <c r="E398" s="32"/>
      <c r="F398" s="32"/>
    </row>
    <row r="399" spans="1:6" ht="14.25" x14ac:dyDescent="0.25">
      <c r="A399" s="220"/>
      <c r="B399" s="24"/>
      <c r="C399" s="8"/>
      <c r="D399" s="30"/>
      <c r="E399" s="32"/>
      <c r="F399" s="32"/>
    </row>
    <row r="400" spans="1:6" ht="14.25" x14ac:dyDescent="0.25">
      <c r="A400" s="220"/>
      <c r="B400" s="24"/>
      <c r="C400" s="8"/>
      <c r="D400" s="30"/>
      <c r="E400" s="32"/>
      <c r="F400" s="32"/>
    </row>
    <row r="401" spans="1:6" ht="14.25" x14ac:dyDescent="0.25">
      <c r="A401" s="220"/>
      <c r="B401" s="24"/>
      <c r="C401" s="8"/>
      <c r="D401" s="30"/>
      <c r="E401" s="32"/>
      <c r="F401" s="32"/>
    </row>
    <row r="402" spans="1:6" ht="14.25" x14ac:dyDescent="0.25">
      <c r="A402" s="220"/>
      <c r="B402" s="24"/>
      <c r="C402" s="8"/>
      <c r="D402" s="30"/>
      <c r="E402" s="32"/>
      <c r="F402" s="32"/>
    </row>
    <row r="403" spans="1:6" ht="14.25" x14ac:dyDescent="0.25">
      <c r="A403" s="220"/>
      <c r="B403" s="24"/>
      <c r="C403" s="8"/>
      <c r="D403" s="30"/>
      <c r="E403" s="32"/>
      <c r="F403" s="32"/>
    </row>
    <row r="404" spans="1:6" ht="14.25" x14ac:dyDescent="0.25">
      <c r="A404" s="220"/>
      <c r="B404" s="24"/>
      <c r="C404" s="8"/>
      <c r="D404" s="30"/>
      <c r="E404" s="32"/>
      <c r="F404" s="32"/>
    </row>
    <row r="405" spans="1:6" ht="14.25" x14ac:dyDescent="0.25">
      <c r="A405" s="220"/>
      <c r="B405" s="24"/>
      <c r="C405" s="8"/>
      <c r="D405" s="30"/>
      <c r="E405" s="32"/>
      <c r="F405" s="32"/>
    </row>
    <row r="406" spans="1:6" ht="14.25" x14ac:dyDescent="0.25">
      <c r="A406" s="220"/>
      <c r="B406" s="24"/>
      <c r="C406" s="8"/>
      <c r="D406" s="30"/>
      <c r="E406" s="32"/>
      <c r="F406" s="32"/>
    </row>
    <row r="407" spans="1:6" ht="14.25" x14ac:dyDescent="0.25">
      <c r="A407" s="220"/>
      <c r="B407" s="24"/>
      <c r="C407" s="8"/>
      <c r="D407" s="30"/>
      <c r="E407" s="32"/>
      <c r="F407" s="32"/>
    </row>
    <row r="408" spans="1:6" ht="14.25" x14ac:dyDescent="0.25">
      <c r="A408" s="220"/>
      <c r="B408" s="24"/>
      <c r="C408" s="8"/>
      <c r="D408" s="30"/>
      <c r="E408" s="32"/>
      <c r="F408" s="32"/>
    </row>
    <row r="409" spans="1:6" ht="14.25" x14ac:dyDescent="0.25">
      <c r="A409" s="220"/>
      <c r="B409" s="24"/>
      <c r="C409" s="8"/>
      <c r="D409" s="30"/>
      <c r="E409" s="32"/>
      <c r="F409" s="32"/>
    </row>
    <row r="410" spans="1:6" ht="14.25" x14ac:dyDescent="0.25">
      <c r="A410" s="220"/>
      <c r="B410" s="24"/>
      <c r="C410" s="8"/>
      <c r="D410" s="30"/>
      <c r="E410" s="32"/>
      <c r="F410" s="32"/>
    </row>
    <row r="411" spans="1:6" ht="14.25" x14ac:dyDescent="0.25">
      <c r="A411" s="220"/>
      <c r="B411" s="24"/>
      <c r="C411" s="8"/>
      <c r="D411" s="30"/>
      <c r="E411" s="32"/>
      <c r="F411" s="32"/>
    </row>
    <row r="412" spans="1:6" ht="14.25" x14ac:dyDescent="0.25">
      <c r="A412" s="220"/>
      <c r="B412" s="24"/>
      <c r="C412" s="8"/>
      <c r="D412" s="30"/>
      <c r="E412" s="32"/>
      <c r="F412" s="32"/>
    </row>
    <row r="413" spans="1:6" ht="14.25" x14ac:dyDescent="0.25">
      <c r="A413" s="220"/>
      <c r="B413" s="24"/>
      <c r="C413" s="8"/>
      <c r="D413" s="30"/>
      <c r="E413" s="32"/>
      <c r="F413" s="32"/>
    </row>
    <row r="414" spans="1:6" ht="14.25" x14ac:dyDescent="0.25">
      <c r="A414" s="220"/>
      <c r="B414" s="24"/>
      <c r="C414" s="8"/>
      <c r="D414" s="30"/>
      <c r="E414" s="32"/>
      <c r="F414" s="32"/>
    </row>
    <row r="415" spans="1:6" ht="14.25" x14ac:dyDescent="0.25">
      <c r="A415" s="220"/>
      <c r="B415" s="24"/>
      <c r="C415" s="8"/>
      <c r="D415" s="30"/>
      <c r="E415" s="32"/>
      <c r="F415" s="32"/>
    </row>
    <row r="416" spans="1:6" ht="14.25" x14ac:dyDescent="0.25">
      <c r="A416" s="220"/>
      <c r="B416" s="24"/>
      <c r="C416" s="8"/>
      <c r="D416" s="30"/>
      <c r="E416" s="32"/>
      <c r="F416" s="32"/>
    </row>
    <row r="417" spans="1:6" ht="14.25" x14ac:dyDescent="0.25">
      <c r="A417" s="220"/>
      <c r="B417" s="24"/>
      <c r="C417" s="8"/>
      <c r="D417" s="30"/>
      <c r="E417" s="32"/>
      <c r="F417" s="32"/>
    </row>
    <row r="418" spans="1:6" ht="14.25" x14ac:dyDescent="0.25">
      <c r="A418" s="220"/>
      <c r="B418" s="24"/>
      <c r="C418" s="8"/>
      <c r="D418" s="30"/>
      <c r="E418" s="32"/>
      <c r="F418" s="32"/>
    </row>
    <row r="419" spans="1:6" ht="14.25" x14ac:dyDescent="0.25">
      <c r="A419" s="220"/>
      <c r="B419" s="24"/>
      <c r="C419" s="8"/>
      <c r="D419" s="30"/>
      <c r="E419" s="32"/>
      <c r="F419" s="32"/>
    </row>
    <row r="420" spans="1:6" ht="14.25" x14ac:dyDescent="0.25">
      <c r="A420" s="220"/>
      <c r="B420" s="24"/>
      <c r="C420" s="8"/>
      <c r="D420" s="30"/>
      <c r="E420" s="32"/>
      <c r="F420" s="32"/>
    </row>
    <row r="421" spans="1:6" ht="14.25" x14ac:dyDescent="0.25">
      <c r="A421" s="220"/>
      <c r="B421" s="24"/>
      <c r="C421" s="8"/>
      <c r="D421" s="30"/>
      <c r="E421" s="32"/>
      <c r="F421" s="32"/>
    </row>
    <row r="422" spans="1:6" ht="14.25" x14ac:dyDescent="0.25">
      <c r="A422" s="220"/>
      <c r="B422" s="24"/>
      <c r="C422" s="8"/>
      <c r="D422" s="30"/>
      <c r="E422" s="32"/>
      <c r="F422" s="32"/>
    </row>
    <row r="423" spans="1:6" ht="14.25" x14ac:dyDescent="0.25">
      <c r="A423" s="220"/>
      <c r="B423" s="24"/>
      <c r="C423" s="8"/>
      <c r="D423" s="30"/>
      <c r="E423" s="32"/>
      <c r="F423" s="32"/>
    </row>
    <row r="424" spans="1:6" ht="14.25" x14ac:dyDescent="0.25">
      <c r="A424" s="220"/>
      <c r="B424" s="24"/>
      <c r="C424" s="8"/>
      <c r="D424" s="30"/>
      <c r="E424" s="32"/>
      <c r="F424" s="32"/>
    </row>
    <row r="425" spans="1:6" ht="14.25" x14ac:dyDescent="0.25">
      <c r="A425" s="220"/>
      <c r="B425" s="24"/>
      <c r="C425" s="8"/>
      <c r="D425" s="30"/>
      <c r="E425" s="32"/>
      <c r="F425" s="32"/>
    </row>
    <row r="426" spans="1:6" ht="14.25" x14ac:dyDescent="0.25">
      <c r="A426" s="220"/>
      <c r="B426" s="24"/>
      <c r="C426" s="8"/>
      <c r="D426" s="30"/>
      <c r="E426" s="32"/>
      <c r="F426" s="32"/>
    </row>
    <row r="427" spans="1:6" ht="14.25" x14ac:dyDescent="0.25">
      <c r="A427" s="220"/>
      <c r="B427" s="24"/>
      <c r="C427" s="8"/>
      <c r="D427" s="30"/>
      <c r="E427" s="32"/>
      <c r="F427" s="32"/>
    </row>
    <row r="428" spans="1:6" ht="14.25" x14ac:dyDescent="0.25">
      <c r="A428" s="220"/>
      <c r="B428" s="24"/>
      <c r="C428" s="8"/>
      <c r="D428" s="30"/>
      <c r="E428" s="32"/>
      <c r="F428" s="32"/>
    </row>
    <row r="429" spans="1:6" ht="14.25" x14ac:dyDescent="0.25">
      <c r="A429" s="220"/>
      <c r="B429" s="24"/>
      <c r="C429" s="8"/>
      <c r="D429" s="30"/>
      <c r="E429" s="32"/>
      <c r="F429" s="32"/>
    </row>
    <row r="430" spans="1:6" ht="14.25" x14ac:dyDescent="0.25">
      <c r="A430" s="220"/>
      <c r="B430" s="24"/>
      <c r="C430" s="8"/>
      <c r="D430" s="30"/>
      <c r="E430" s="32"/>
      <c r="F430" s="32"/>
    </row>
    <row r="431" spans="1:6" ht="14.25" x14ac:dyDescent="0.25">
      <c r="A431" s="220"/>
      <c r="B431" s="24"/>
      <c r="C431" s="8"/>
      <c r="D431" s="30"/>
      <c r="E431" s="32"/>
      <c r="F431" s="32"/>
    </row>
    <row r="432" spans="1:6" ht="14.25" x14ac:dyDescent="0.25">
      <c r="A432" s="220"/>
      <c r="B432" s="24"/>
      <c r="C432" s="8"/>
      <c r="D432" s="30"/>
      <c r="E432" s="32"/>
      <c r="F432" s="32"/>
    </row>
    <row r="433" spans="1:6" ht="14.25" x14ac:dyDescent="0.25">
      <c r="A433" s="220"/>
      <c r="B433" s="24"/>
      <c r="C433" s="8"/>
      <c r="D433" s="30"/>
      <c r="E433" s="32"/>
      <c r="F433" s="32"/>
    </row>
    <row r="434" spans="1:6" ht="14.25" x14ac:dyDescent="0.25">
      <c r="A434" s="220"/>
      <c r="B434" s="24"/>
      <c r="C434" s="8"/>
      <c r="D434" s="30"/>
      <c r="E434" s="32"/>
      <c r="F434" s="32"/>
    </row>
    <row r="435" spans="1:6" ht="14.25" x14ac:dyDescent="0.25">
      <c r="A435" s="220"/>
      <c r="B435" s="24"/>
      <c r="C435" s="8"/>
      <c r="D435" s="30"/>
      <c r="E435" s="32"/>
      <c r="F435" s="32"/>
    </row>
    <row r="436" spans="1:6" ht="14.25" x14ac:dyDescent="0.25">
      <c r="A436" s="220"/>
      <c r="B436" s="24"/>
      <c r="C436" s="8"/>
      <c r="D436" s="30"/>
      <c r="E436" s="32"/>
      <c r="F436" s="32"/>
    </row>
    <row r="437" spans="1:6" ht="14.25" x14ac:dyDescent="0.25">
      <c r="A437" s="220"/>
      <c r="B437" s="24"/>
      <c r="C437" s="8"/>
      <c r="D437" s="30"/>
      <c r="E437" s="32"/>
      <c r="F437" s="32"/>
    </row>
    <row r="438" spans="1:6" ht="14.25" x14ac:dyDescent="0.25">
      <c r="A438" s="220"/>
      <c r="B438" s="24"/>
      <c r="C438" s="8"/>
      <c r="D438" s="30"/>
      <c r="E438" s="32"/>
      <c r="F438" s="32"/>
    </row>
    <row r="439" spans="1:6" ht="14.25" x14ac:dyDescent="0.25">
      <c r="A439" s="220"/>
      <c r="B439" s="24"/>
      <c r="C439" s="8"/>
      <c r="D439" s="30"/>
      <c r="E439" s="32"/>
      <c r="F439" s="32"/>
    </row>
    <row r="440" spans="1:6" ht="14.25" x14ac:dyDescent="0.25">
      <c r="A440" s="220"/>
      <c r="B440" s="24"/>
      <c r="C440" s="8"/>
      <c r="D440" s="30"/>
      <c r="E440" s="32"/>
      <c r="F440" s="32"/>
    </row>
    <row r="441" spans="1:6" ht="14.25" x14ac:dyDescent="0.25">
      <c r="A441" s="220"/>
      <c r="B441" s="24"/>
      <c r="C441" s="8"/>
      <c r="D441" s="30"/>
      <c r="E441" s="32"/>
      <c r="F441" s="32"/>
    </row>
    <row r="442" spans="1:6" ht="14.25" x14ac:dyDescent="0.25">
      <c r="A442" s="220"/>
      <c r="B442" s="24"/>
      <c r="C442" s="8"/>
      <c r="D442" s="30"/>
      <c r="E442" s="32"/>
      <c r="F442" s="32"/>
    </row>
    <row r="443" spans="1:6" ht="14.25" x14ac:dyDescent="0.25">
      <c r="A443" s="220"/>
      <c r="B443" s="24"/>
      <c r="C443" s="8"/>
      <c r="D443" s="30"/>
      <c r="E443" s="32"/>
      <c r="F443" s="32"/>
    </row>
    <row r="444" spans="1:6" ht="14.25" x14ac:dyDescent="0.25">
      <c r="A444" s="220"/>
      <c r="B444" s="24"/>
      <c r="C444" s="8"/>
      <c r="D444" s="30"/>
      <c r="E444" s="32"/>
      <c r="F444" s="32"/>
    </row>
    <row r="445" spans="1:6" ht="14.25" x14ac:dyDescent="0.25">
      <c r="A445" s="220"/>
      <c r="B445" s="24"/>
      <c r="C445" s="8"/>
      <c r="D445" s="30"/>
      <c r="E445" s="32"/>
      <c r="F445" s="32"/>
    </row>
    <row r="446" spans="1:6" ht="14.25" x14ac:dyDescent="0.25">
      <c r="A446" s="220"/>
      <c r="B446" s="24"/>
      <c r="C446" s="8"/>
      <c r="D446" s="30"/>
      <c r="E446" s="32"/>
      <c r="F446" s="32"/>
    </row>
    <row r="447" spans="1:6" ht="14.25" x14ac:dyDescent="0.25">
      <c r="A447" s="220"/>
      <c r="B447" s="24"/>
      <c r="C447" s="8"/>
      <c r="D447" s="30"/>
      <c r="E447" s="32"/>
      <c r="F447" s="32"/>
    </row>
    <row r="448" spans="1:6" ht="14.25" x14ac:dyDescent="0.25">
      <c r="A448" s="220"/>
      <c r="B448" s="24"/>
      <c r="C448" s="8"/>
      <c r="D448" s="30"/>
      <c r="E448" s="32"/>
      <c r="F448" s="32"/>
    </row>
    <row r="449" spans="1:6" ht="14.25" x14ac:dyDescent="0.25">
      <c r="A449" s="220"/>
      <c r="B449" s="24"/>
      <c r="C449" s="8"/>
      <c r="D449" s="30"/>
      <c r="E449" s="32"/>
      <c r="F449" s="32"/>
    </row>
    <row r="450" spans="1:6" ht="14.25" x14ac:dyDescent="0.25">
      <c r="A450" s="220"/>
      <c r="B450" s="24"/>
      <c r="C450" s="8"/>
      <c r="D450" s="30"/>
      <c r="E450" s="32"/>
      <c r="F450" s="32"/>
    </row>
    <row r="451" spans="1:6" ht="14.25" x14ac:dyDescent="0.25">
      <c r="A451" s="220"/>
      <c r="B451" s="24"/>
      <c r="C451" s="8"/>
      <c r="D451" s="30"/>
      <c r="E451" s="32"/>
      <c r="F451" s="32"/>
    </row>
    <row r="452" spans="1:6" ht="14.25" x14ac:dyDescent="0.25">
      <c r="A452" s="220"/>
      <c r="B452" s="24"/>
      <c r="C452" s="8"/>
      <c r="D452" s="30"/>
      <c r="E452" s="32"/>
      <c r="F452" s="32"/>
    </row>
    <row r="453" spans="1:6" ht="14.25" x14ac:dyDescent="0.25">
      <c r="A453" s="220"/>
      <c r="B453" s="24"/>
      <c r="C453" s="8"/>
      <c r="D453" s="30"/>
      <c r="E453" s="32"/>
      <c r="F453" s="32"/>
    </row>
    <row r="454" spans="1:6" ht="14.25" x14ac:dyDescent="0.25">
      <c r="A454" s="220"/>
      <c r="B454" s="24"/>
      <c r="C454" s="8"/>
      <c r="D454" s="30"/>
      <c r="E454" s="32"/>
      <c r="F454" s="32"/>
    </row>
    <row r="455" spans="1:6" ht="14.25" x14ac:dyDescent="0.25">
      <c r="A455" s="220"/>
      <c r="B455" s="24"/>
      <c r="C455" s="8"/>
      <c r="D455" s="30"/>
      <c r="E455" s="32"/>
      <c r="F455" s="32"/>
    </row>
    <row r="456" spans="1:6" ht="14.25" x14ac:dyDescent="0.25">
      <c r="A456" s="220"/>
      <c r="B456" s="24"/>
      <c r="C456" s="8"/>
      <c r="D456" s="30"/>
      <c r="E456" s="32"/>
      <c r="F456" s="32"/>
    </row>
    <row r="457" spans="1:6" ht="14.25" x14ac:dyDescent="0.25">
      <c r="A457" s="220"/>
      <c r="B457" s="24"/>
      <c r="C457" s="8"/>
      <c r="D457" s="30"/>
      <c r="E457" s="32"/>
      <c r="F457" s="32"/>
    </row>
    <row r="458" spans="1:6" ht="14.25" x14ac:dyDescent="0.25">
      <c r="A458" s="220"/>
      <c r="B458" s="24"/>
      <c r="C458" s="8"/>
      <c r="D458" s="30"/>
      <c r="E458" s="32"/>
      <c r="F458" s="32"/>
    </row>
    <row r="459" spans="1:6" ht="14.25" x14ac:dyDescent="0.25">
      <c r="A459" s="220"/>
      <c r="B459" s="24"/>
      <c r="C459" s="8"/>
      <c r="D459" s="30"/>
      <c r="E459" s="32"/>
      <c r="F459" s="32"/>
    </row>
    <row r="460" spans="1:6" ht="14.25" x14ac:dyDescent="0.25">
      <c r="A460" s="220"/>
      <c r="B460" s="24"/>
      <c r="C460" s="8"/>
      <c r="D460" s="30"/>
      <c r="E460" s="32"/>
      <c r="F460" s="32"/>
    </row>
    <row r="461" spans="1:6" ht="14.25" x14ac:dyDescent="0.25">
      <c r="A461" s="220"/>
      <c r="B461" s="24"/>
      <c r="C461" s="8"/>
      <c r="D461" s="30"/>
      <c r="E461" s="32"/>
      <c r="F461" s="32"/>
    </row>
    <row r="462" spans="1:6" ht="14.25" x14ac:dyDescent="0.25">
      <c r="A462" s="220"/>
      <c r="B462" s="24"/>
      <c r="C462" s="8"/>
      <c r="D462" s="30"/>
      <c r="E462" s="32"/>
      <c r="F462" s="32"/>
    </row>
    <row r="463" spans="1:6" ht="14.25" x14ac:dyDescent="0.25">
      <c r="A463" s="220"/>
      <c r="B463" s="24"/>
      <c r="C463" s="8"/>
      <c r="D463" s="30"/>
      <c r="E463" s="32"/>
      <c r="F463" s="32"/>
    </row>
    <row r="464" spans="1:6" ht="14.25" x14ac:dyDescent="0.25">
      <c r="A464" s="220"/>
      <c r="B464" s="24"/>
      <c r="C464" s="8"/>
      <c r="D464" s="30"/>
      <c r="E464" s="32"/>
      <c r="F464" s="32"/>
    </row>
    <row r="465" spans="1:6" ht="14.25" x14ac:dyDescent="0.25">
      <c r="A465" s="220"/>
      <c r="B465" s="24"/>
      <c r="C465" s="8"/>
      <c r="D465" s="30"/>
      <c r="E465" s="32"/>
      <c r="F465" s="32"/>
    </row>
    <row r="466" spans="1:6" ht="14.25" x14ac:dyDescent="0.25">
      <c r="A466" s="220"/>
      <c r="B466" s="24"/>
      <c r="C466" s="8"/>
      <c r="D466" s="30"/>
      <c r="E466" s="32"/>
      <c r="F466" s="32"/>
    </row>
    <row r="467" spans="1:6" ht="14.25" x14ac:dyDescent="0.25">
      <c r="A467" s="220"/>
      <c r="B467" s="24"/>
      <c r="C467" s="8"/>
      <c r="D467" s="30"/>
      <c r="E467" s="32"/>
      <c r="F467" s="32"/>
    </row>
    <row r="468" spans="1:6" ht="14.25" x14ac:dyDescent="0.25">
      <c r="A468" s="220"/>
      <c r="B468" s="24"/>
      <c r="C468" s="8"/>
      <c r="D468" s="30"/>
      <c r="E468" s="32"/>
      <c r="F468" s="32"/>
    </row>
    <row r="469" spans="1:6" ht="14.25" x14ac:dyDescent="0.25">
      <c r="A469" s="220"/>
      <c r="B469" s="24"/>
      <c r="C469" s="8"/>
      <c r="D469" s="30"/>
      <c r="E469" s="32"/>
      <c r="F469" s="32"/>
    </row>
    <row r="470" spans="1:6" ht="14.25" x14ac:dyDescent="0.25">
      <c r="A470" s="220"/>
      <c r="B470" s="24"/>
      <c r="C470" s="8"/>
      <c r="D470" s="30"/>
      <c r="E470" s="32"/>
      <c r="F470" s="32"/>
    </row>
    <row r="471" spans="1:6" ht="14.25" x14ac:dyDescent="0.25">
      <c r="A471" s="220"/>
      <c r="B471" s="24"/>
      <c r="C471" s="8"/>
      <c r="D471" s="30"/>
      <c r="E471" s="32"/>
      <c r="F471" s="32"/>
    </row>
    <row r="472" spans="1:6" ht="14.25" x14ac:dyDescent="0.25">
      <c r="A472" s="220"/>
      <c r="B472" s="24"/>
      <c r="C472" s="8"/>
      <c r="D472" s="30"/>
      <c r="E472" s="32"/>
      <c r="F472" s="32"/>
    </row>
    <row r="473" spans="1:6" ht="14.25" x14ac:dyDescent="0.25">
      <c r="A473" s="220"/>
      <c r="B473" s="24"/>
      <c r="C473" s="8"/>
      <c r="D473" s="30"/>
      <c r="E473" s="32"/>
      <c r="F473" s="32"/>
    </row>
    <row r="474" spans="1:6" ht="14.25" x14ac:dyDescent="0.25">
      <c r="A474" s="220"/>
      <c r="B474" s="24"/>
      <c r="C474" s="8"/>
      <c r="D474" s="30"/>
      <c r="E474" s="32"/>
      <c r="F474" s="32"/>
    </row>
    <row r="475" spans="1:6" ht="14.25" x14ac:dyDescent="0.25">
      <c r="A475" s="220"/>
      <c r="B475" s="24"/>
      <c r="C475" s="8"/>
      <c r="D475" s="30"/>
      <c r="E475" s="32"/>
      <c r="F475" s="32"/>
    </row>
    <row r="476" spans="1:6" ht="14.25" x14ac:dyDescent="0.25">
      <c r="A476" s="220"/>
      <c r="B476" s="24"/>
      <c r="C476" s="8"/>
      <c r="D476" s="30"/>
      <c r="E476" s="32"/>
      <c r="F476" s="32"/>
    </row>
    <row r="477" spans="1:6" ht="14.25" x14ac:dyDescent="0.25">
      <c r="A477" s="220"/>
      <c r="B477" s="24"/>
      <c r="C477" s="8"/>
      <c r="D477" s="30"/>
      <c r="E477" s="32"/>
      <c r="F477" s="32"/>
    </row>
    <row r="478" spans="1:6" ht="14.25" x14ac:dyDescent="0.25">
      <c r="A478" s="220"/>
      <c r="B478" s="24"/>
      <c r="C478" s="8"/>
      <c r="D478" s="30"/>
      <c r="E478" s="32"/>
      <c r="F478" s="32"/>
    </row>
    <row r="479" spans="1:6" ht="14.25" x14ac:dyDescent="0.25">
      <c r="A479" s="220"/>
      <c r="B479" s="24"/>
      <c r="C479" s="8"/>
      <c r="D479" s="30"/>
      <c r="E479" s="32"/>
      <c r="F479" s="32"/>
    </row>
    <row r="480" spans="1:6" ht="14.25" x14ac:dyDescent="0.25">
      <c r="A480" s="220"/>
      <c r="B480" s="24"/>
      <c r="C480" s="8"/>
      <c r="D480" s="30"/>
      <c r="E480" s="32"/>
      <c r="F480" s="32"/>
    </row>
    <row r="481" spans="1:6" ht="14.25" x14ac:dyDescent="0.25">
      <c r="A481" s="220"/>
      <c r="B481" s="24"/>
      <c r="C481" s="8"/>
      <c r="D481" s="30"/>
      <c r="E481" s="32"/>
      <c r="F481" s="32"/>
    </row>
    <row r="482" spans="1:6" ht="14.25" x14ac:dyDescent="0.25">
      <c r="A482" s="220"/>
      <c r="B482" s="24"/>
      <c r="C482" s="8"/>
      <c r="D482" s="30"/>
      <c r="E482" s="32"/>
      <c r="F482" s="32"/>
    </row>
    <row r="483" spans="1:6" ht="14.25" x14ac:dyDescent="0.25">
      <c r="A483" s="220"/>
      <c r="B483" s="24"/>
      <c r="C483" s="8"/>
      <c r="D483" s="30"/>
      <c r="E483" s="32"/>
      <c r="F483" s="32"/>
    </row>
    <row r="484" spans="1:6" ht="14.25" x14ac:dyDescent="0.25">
      <c r="A484" s="220"/>
      <c r="B484" s="24"/>
      <c r="C484" s="8"/>
      <c r="D484" s="30"/>
      <c r="E484" s="32"/>
      <c r="F484" s="32"/>
    </row>
    <row r="485" spans="1:6" ht="14.25" x14ac:dyDescent="0.25">
      <c r="A485" s="220"/>
      <c r="B485" s="24"/>
      <c r="C485" s="8"/>
      <c r="D485" s="30"/>
      <c r="E485" s="32"/>
      <c r="F485" s="32"/>
    </row>
    <row r="486" spans="1:6" ht="14.25" x14ac:dyDescent="0.25">
      <c r="A486" s="220"/>
      <c r="B486" s="24"/>
      <c r="C486" s="8"/>
      <c r="D486" s="30"/>
      <c r="E486" s="32"/>
      <c r="F486" s="32"/>
    </row>
    <row r="487" spans="1:6" ht="14.25" x14ac:dyDescent="0.25">
      <c r="A487" s="220"/>
      <c r="B487" s="24"/>
      <c r="C487" s="8"/>
      <c r="D487" s="30"/>
      <c r="E487" s="32"/>
      <c r="F487" s="32"/>
    </row>
    <row r="488" spans="1:6" ht="14.25" x14ac:dyDescent="0.25">
      <c r="A488" s="220"/>
      <c r="B488" s="24"/>
      <c r="C488" s="8"/>
      <c r="D488" s="30"/>
      <c r="E488" s="32"/>
      <c r="F488" s="32"/>
    </row>
    <row r="489" spans="1:6" ht="14.25" x14ac:dyDescent="0.25">
      <c r="A489" s="220"/>
      <c r="B489" s="24"/>
      <c r="C489" s="8"/>
      <c r="D489" s="30"/>
      <c r="E489" s="32"/>
      <c r="F489" s="32"/>
    </row>
    <row r="490" spans="1:6" ht="14.25" x14ac:dyDescent="0.25">
      <c r="A490" s="220"/>
      <c r="B490" s="24"/>
      <c r="C490" s="8"/>
      <c r="D490" s="30"/>
      <c r="E490" s="32"/>
      <c r="F490" s="32"/>
    </row>
    <row r="491" spans="1:6" ht="14.25" x14ac:dyDescent="0.25">
      <c r="A491" s="220"/>
      <c r="B491" s="24"/>
      <c r="C491" s="8"/>
      <c r="D491" s="30"/>
      <c r="E491" s="32"/>
      <c r="F491" s="32"/>
    </row>
    <row r="492" spans="1:6" ht="14.25" hidden="1" x14ac:dyDescent="0.25">
      <c r="A492" s="220"/>
      <c r="B492" s="24"/>
      <c r="C492" s="8"/>
      <c r="D492" s="30"/>
      <c r="E492" s="32"/>
      <c r="F492" s="32"/>
    </row>
    <row r="493" spans="1:6" ht="14.25" hidden="1" x14ac:dyDescent="0.25">
      <c r="A493" s="220"/>
      <c r="B493" s="24"/>
      <c r="C493" s="8"/>
      <c r="D493" s="30"/>
      <c r="E493" s="32"/>
      <c r="F493" s="32"/>
    </row>
    <row r="494" spans="1:6" ht="14.25" hidden="1" x14ac:dyDescent="0.25">
      <c r="A494" s="220"/>
      <c r="B494" s="24"/>
      <c r="C494" s="8"/>
      <c r="D494" s="30"/>
      <c r="E494" s="32"/>
      <c r="F494" s="32"/>
    </row>
    <row r="495" spans="1:6" ht="14.25" hidden="1" x14ac:dyDescent="0.25">
      <c r="A495" s="220"/>
      <c r="B495" s="24"/>
      <c r="C495" s="8"/>
      <c r="D495" s="30"/>
      <c r="E495" s="32"/>
      <c r="F495" s="32"/>
    </row>
    <row r="496" spans="1:6" ht="14.25" hidden="1" x14ac:dyDescent="0.25">
      <c r="A496" s="220"/>
      <c r="B496" s="24"/>
      <c r="C496" s="8"/>
      <c r="D496" s="30"/>
      <c r="E496" s="32"/>
      <c r="F496" s="32"/>
    </row>
    <row r="497" spans="1:6" ht="14.25" hidden="1" x14ac:dyDescent="0.25">
      <c r="A497" s="220"/>
      <c r="B497" s="24"/>
      <c r="C497" s="8"/>
      <c r="D497" s="30"/>
      <c r="E497" s="32"/>
      <c r="F497" s="32"/>
    </row>
    <row r="498" spans="1:6" ht="14.25" hidden="1" x14ac:dyDescent="0.25">
      <c r="A498" s="220"/>
      <c r="B498" s="24"/>
      <c r="C498" s="8"/>
      <c r="D498" s="30"/>
      <c r="E498" s="32"/>
      <c r="F498" s="32"/>
    </row>
    <row r="499" spans="1:6" ht="14.25" hidden="1" x14ac:dyDescent="0.25">
      <c r="A499" s="220"/>
      <c r="B499" s="24"/>
      <c r="C499" s="8"/>
      <c r="D499" s="30"/>
      <c r="E499" s="32"/>
      <c r="F499" s="32"/>
    </row>
    <row r="500" spans="1:6" ht="14.25" hidden="1" x14ac:dyDescent="0.25">
      <c r="A500" s="220"/>
      <c r="B500" s="24"/>
      <c r="C500" s="8"/>
      <c r="D500" s="30"/>
      <c r="E500" s="32"/>
      <c r="F500" s="32"/>
    </row>
    <row r="501" spans="1:6" ht="14.25" hidden="1" x14ac:dyDescent="0.25">
      <c r="A501" s="220"/>
      <c r="B501" s="24"/>
      <c r="C501" s="8"/>
      <c r="D501" s="30"/>
      <c r="E501" s="32"/>
      <c r="F501" s="32"/>
    </row>
    <row r="502" spans="1:6" ht="14.25" hidden="1" x14ac:dyDescent="0.25">
      <c r="A502" s="220"/>
      <c r="B502" s="24"/>
      <c r="C502" s="8"/>
      <c r="D502" s="30"/>
      <c r="E502" s="32"/>
      <c r="F502" s="32"/>
    </row>
    <row r="503" spans="1:6" ht="14.25" hidden="1" x14ac:dyDescent="0.25">
      <c r="A503" s="220"/>
      <c r="B503" s="24"/>
      <c r="C503" s="8"/>
      <c r="D503" s="30"/>
      <c r="E503" s="32"/>
      <c r="F503" s="32"/>
    </row>
    <row r="504" spans="1:6" ht="14.25" hidden="1" x14ac:dyDescent="0.25">
      <c r="A504" s="220"/>
      <c r="B504" s="24"/>
      <c r="C504" s="8"/>
      <c r="D504" s="30"/>
      <c r="E504" s="32"/>
      <c r="F504" s="32"/>
    </row>
    <row r="505" spans="1:6" ht="14.25" hidden="1" x14ac:dyDescent="0.25">
      <c r="A505" s="220"/>
      <c r="B505" s="24"/>
      <c r="C505" s="8"/>
      <c r="D505" s="30"/>
      <c r="E505" s="32"/>
      <c r="F505" s="32"/>
    </row>
    <row r="506" spans="1:6" ht="14.25" hidden="1" x14ac:dyDescent="0.25">
      <c r="A506" s="220"/>
      <c r="B506" s="24"/>
      <c r="C506" s="8"/>
      <c r="D506" s="30"/>
      <c r="E506" s="32"/>
      <c r="F506" s="32"/>
    </row>
    <row r="507" spans="1:6" ht="14.25" hidden="1" x14ac:dyDescent="0.25">
      <c r="A507" s="220"/>
      <c r="B507" s="24"/>
      <c r="C507" s="8"/>
      <c r="D507" s="30"/>
      <c r="E507" s="32"/>
      <c r="F507" s="32"/>
    </row>
    <row r="508" spans="1:6" ht="14.25" hidden="1" x14ac:dyDescent="0.25">
      <c r="A508" s="220"/>
      <c r="B508" s="24"/>
      <c r="C508" s="8"/>
      <c r="D508" s="30"/>
      <c r="E508" s="32"/>
      <c r="F508" s="32"/>
    </row>
    <row r="509" spans="1:6" ht="14.25" hidden="1" x14ac:dyDescent="0.25">
      <c r="A509" s="220"/>
      <c r="B509" s="24"/>
      <c r="C509" s="8"/>
      <c r="D509" s="30"/>
      <c r="E509" s="32"/>
      <c r="F509" s="32"/>
    </row>
    <row r="510" spans="1:6" ht="14.25" hidden="1" x14ac:dyDescent="0.25">
      <c r="A510" s="220"/>
      <c r="B510" s="24"/>
      <c r="C510" s="8"/>
      <c r="D510" s="30"/>
      <c r="E510" s="32"/>
      <c r="F510" s="32"/>
    </row>
    <row r="511" spans="1:6" ht="14.25" hidden="1" x14ac:dyDescent="0.25">
      <c r="A511" s="220"/>
      <c r="B511" s="24"/>
      <c r="C511" s="8"/>
      <c r="D511" s="30"/>
      <c r="E511" s="32"/>
      <c r="F511" s="32"/>
    </row>
    <row r="512" spans="1:6" ht="14.25" hidden="1" x14ac:dyDescent="0.25">
      <c r="A512" s="220"/>
      <c r="B512" s="24"/>
      <c r="C512" s="8"/>
      <c r="D512" s="30"/>
      <c r="E512" s="32"/>
      <c r="F512" s="32"/>
    </row>
    <row r="513" spans="1:6" ht="14.25" hidden="1" x14ac:dyDescent="0.25">
      <c r="A513" s="220"/>
      <c r="B513" s="24"/>
      <c r="C513" s="8"/>
      <c r="D513" s="30"/>
      <c r="E513" s="32"/>
      <c r="F513" s="32"/>
    </row>
    <row r="514" spans="1:6" ht="14.25" hidden="1" x14ac:dyDescent="0.25">
      <c r="A514" s="220"/>
      <c r="B514" s="24"/>
      <c r="C514" s="8"/>
      <c r="D514" s="30"/>
      <c r="E514" s="32"/>
      <c r="F514" s="32"/>
    </row>
    <row r="515" spans="1:6" ht="14.25" hidden="1" x14ac:dyDescent="0.25">
      <c r="A515" s="220"/>
      <c r="B515" s="24"/>
      <c r="C515" s="8"/>
      <c r="D515" s="30"/>
      <c r="E515" s="32"/>
      <c r="F515" s="32"/>
    </row>
    <row r="516" spans="1:6" ht="14.25" hidden="1" x14ac:dyDescent="0.25">
      <c r="A516" s="220"/>
      <c r="B516" s="24"/>
      <c r="C516" s="8"/>
      <c r="D516" s="30"/>
      <c r="E516" s="32"/>
      <c r="F516" s="32"/>
    </row>
    <row r="517" spans="1:6" ht="14.25" hidden="1" x14ac:dyDescent="0.25">
      <c r="A517" s="220"/>
      <c r="B517" s="24"/>
      <c r="C517" s="8"/>
      <c r="D517" s="30"/>
      <c r="E517" s="32"/>
      <c r="F517" s="32"/>
    </row>
    <row r="518" spans="1:6" ht="14.25" hidden="1" x14ac:dyDescent="0.25">
      <c r="A518" s="220"/>
      <c r="B518" s="24"/>
      <c r="C518" s="8"/>
      <c r="D518" s="30"/>
      <c r="E518" s="32"/>
      <c r="F518" s="32"/>
    </row>
    <row r="519" spans="1:6" ht="14.25" hidden="1" x14ac:dyDescent="0.25">
      <c r="A519" s="220"/>
      <c r="B519" s="24"/>
      <c r="C519" s="8"/>
      <c r="D519" s="30"/>
      <c r="E519" s="32"/>
      <c r="F519" s="32"/>
    </row>
    <row r="520" spans="1:6" ht="14.25" hidden="1" x14ac:dyDescent="0.25">
      <c r="A520" s="220"/>
      <c r="B520" s="24"/>
      <c r="C520" s="8"/>
      <c r="D520" s="30"/>
      <c r="E520" s="32"/>
      <c r="F520" s="32"/>
    </row>
    <row r="521" spans="1:6" ht="14.25" hidden="1" x14ac:dyDescent="0.25">
      <c r="A521" s="220"/>
      <c r="B521" s="24"/>
      <c r="C521" s="8"/>
      <c r="D521" s="30"/>
      <c r="E521" s="32"/>
      <c r="F521" s="32"/>
    </row>
    <row r="522" spans="1:6" ht="14.25" hidden="1" x14ac:dyDescent="0.25">
      <c r="A522" s="220"/>
      <c r="B522" s="24"/>
      <c r="C522" s="8"/>
      <c r="D522" s="30"/>
      <c r="E522" s="32"/>
      <c r="F522" s="32"/>
    </row>
    <row r="523" spans="1:6" ht="14.25" hidden="1" x14ac:dyDescent="0.25">
      <c r="A523" s="220"/>
      <c r="B523" s="24"/>
      <c r="C523" s="8"/>
      <c r="D523" s="30"/>
      <c r="E523" s="32"/>
      <c r="F523" s="32"/>
    </row>
    <row r="524" spans="1:6" ht="14.25" hidden="1" x14ac:dyDescent="0.25">
      <c r="A524" s="220"/>
      <c r="B524" s="24"/>
      <c r="C524" s="8"/>
      <c r="D524" s="30"/>
      <c r="E524" s="32"/>
      <c r="F524" s="32"/>
    </row>
    <row r="525" spans="1:6" ht="14.25" hidden="1" x14ac:dyDescent="0.25">
      <c r="A525" s="220"/>
      <c r="B525" s="24"/>
      <c r="C525" s="8"/>
      <c r="D525" s="30"/>
      <c r="E525" s="32"/>
      <c r="F525" s="32"/>
    </row>
    <row r="526" spans="1:6" ht="14.25" hidden="1" x14ac:dyDescent="0.25">
      <c r="A526" s="220"/>
      <c r="B526" s="24"/>
      <c r="C526" s="8"/>
      <c r="D526" s="30"/>
      <c r="E526" s="32"/>
      <c r="F526" s="32"/>
    </row>
    <row r="527" spans="1:6" ht="14.25" hidden="1" x14ac:dyDescent="0.25">
      <c r="A527" s="220"/>
      <c r="B527" s="24"/>
      <c r="C527" s="8"/>
      <c r="D527" s="30"/>
      <c r="E527" s="32"/>
      <c r="F527" s="32"/>
    </row>
    <row r="528" spans="1:6" ht="14.25" hidden="1" x14ac:dyDescent="0.25">
      <c r="A528" s="220"/>
      <c r="B528" s="24"/>
      <c r="C528" s="8"/>
      <c r="D528" s="30"/>
      <c r="E528" s="32"/>
      <c r="F528" s="32"/>
    </row>
    <row r="529" spans="1:6" ht="14.25" hidden="1" x14ac:dyDescent="0.25">
      <c r="A529" s="220"/>
      <c r="B529" s="24"/>
      <c r="C529" s="8"/>
      <c r="D529" s="30"/>
      <c r="E529" s="32"/>
      <c r="F529" s="32"/>
    </row>
    <row r="530" spans="1:6" ht="14.25" hidden="1" x14ac:dyDescent="0.25">
      <c r="A530" s="220"/>
      <c r="B530" s="24"/>
      <c r="C530" s="8"/>
      <c r="D530" s="30"/>
      <c r="E530" s="32"/>
      <c r="F530" s="32"/>
    </row>
    <row r="531" spans="1:6" ht="14.25" hidden="1" x14ac:dyDescent="0.25">
      <c r="A531" s="220"/>
      <c r="B531" s="24"/>
      <c r="C531" s="8"/>
      <c r="D531" s="30"/>
      <c r="E531" s="32"/>
      <c r="F531" s="32"/>
    </row>
    <row r="532" spans="1:6" ht="14.25" hidden="1" x14ac:dyDescent="0.25">
      <c r="A532" s="220"/>
      <c r="B532" s="24"/>
      <c r="C532" s="8"/>
      <c r="D532" s="30"/>
      <c r="E532" s="32"/>
      <c r="F532" s="32"/>
    </row>
    <row r="533" spans="1:6" ht="14.25" hidden="1" x14ac:dyDescent="0.25">
      <c r="A533" s="220"/>
      <c r="B533" s="24"/>
      <c r="C533" s="8"/>
      <c r="D533" s="30"/>
      <c r="E533" s="32"/>
      <c r="F533" s="32"/>
    </row>
    <row r="534" spans="1:6" ht="14.25" hidden="1" x14ac:dyDescent="0.25">
      <c r="A534" s="220"/>
      <c r="B534" s="24"/>
      <c r="C534" s="8"/>
      <c r="D534" s="30"/>
      <c r="E534" s="32"/>
      <c r="F534" s="32"/>
    </row>
    <row r="535" spans="1:6" ht="14.25" hidden="1" x14ac:dyDescent="0.25">
      <c r="A535" s="220"/>
      <c r="B535" s="24"/>
      <c r="C535" s="8"/>
      <c r="D535" s="30"/>
      <c r="E535" s="32"/>
      <c r="F535" s="32"/>
    </row>
    <row r="536" spans="1:6" ht="14.25" hidden="1" x14ac:dyDescent="0.25">
      <c r="A536" s="220"/>
      <c r="B536" s="24"/>
      <c r="C536" s="8"/>
      <c r="D536" s="30"/>
      <c r="E536" s="32"/>
      <c r="F536" s="32"/>
    </row>
    <row r="537" spans="1:6" ht="14.25" hidden="1" x14ac:dyDescent="0.25">
      <c r="A537" s="220"/>
      <c r="B537" s="24"/>
      <c r="C537" s="8"/>
      <c r="D537" s="30"/>
      <c r="E537" s="32"/>
      <c r="F537" s="32"/>
    </row>
    <row r="538" spans="1:6" ht="14.25" hidden="1" x14ac:dyDescent="0.25">
      <c r="A538" s="220"/>
      <c r="B538" s="24"/>
      <c r="C538" s="8"/>
      <c r="D538" s="30"/>
      <c r="E538" s="32"/>
      <c r="F538" s="32"/>
    </row>
    <row r="539" spans="1:6" ht="14.25" hidden="1" x14ac:dyDescent="0.25">
      <c r="A539" s="220"/>
      <c r="B539" s="24"/>
      <c r="C539" s="8"/>
      <c r="D539" s="30"/>
      <c r="E539" s="32"/>
      <c r="F539" s="32"/>
    </row>
    <row r="540" spans="1:6" ht="14.25" hidden="1" x14ac:dyDescent="0.25">
      <c r="A540" s="220"/>
      <c r="B540" s="24"/>
      <c r="C540" s="8"/>
      <c r="D540" s="30"/>
      <c r="E540" s="32"/>
      <c r="F540" s="32"/>
    </row>
    <row r="541" spans="1:6" ht="14.25" hidden="1" x14ac:dyDescent="0.25">
      <c r="A541" s="220"/>
      <c r="B541" s="24"/>
      <c r="C541" s="8"/>
      <c r="D541" s="30"/>
      <c r="E541" s="32"/>
      <c r="F541" s="32"/>
    </row>
    <row r="542" spans="1:6" ht="14.25" hidden="1" x14ac:dyDescent="0.25">
      <c r="A542" s="220"/>
      <c r="B542" s="24"/>
      <c r="C542" s="8"/>
      <c r="D542" s="30"/>
      <c r="E542" s="32"/>
      <c r="F542" s="32"/>
    </row>
    <row r="543" spans="1:6" ht="14.25" hidden="1" x14ac:dyDescent="0.25">
      <c r="A543" s="220"/>
      <c r="B543" s="24"/>
      <c r="C543" s="8"/>
      <c r="D543" s="30"/>
      <c r="E543" s="32"/>
      <c r="F543" s="32"/>
    </row>
    <row r="544" spans="1:6" ht="14.25" hidden="1" x14ac:dyDescent="0.25">
      <c r="A544" s="220"/>
      <c r="B544" s="24"/>
      <c r="C544" s="8"/>
      <c r="D544" s="30"/>
      <c r="E544" s="32"/>
      <c r="F544" s="32"/>
    </row>
    <row r="545" spans="1:6" ht="14.25" hidden="1" x14ac:dyDescent="0.25">
      <c r="A545" s="220"/>
      <c r="B545" s="24"/>
      <c r="C545" s="8"/>
      <c r="D545" s="30"/>
      <c r="E545" s="32"/>
      <c r="F545" s="32"/>
    </row>
    <row r="546" spans="1:6" ht="14.25" hidden="1" x14ac:dyDescent="0.25">
      <c r="A546" s="220"/>
      <c r="B546" s="24"/>
      <c r="C546" s="8"/>
      <c r="D546" s="30"/>
      <c r="E546" s="32"/>
      <c r="F546" s="32"/>
    </row>
    <row r="547" spans="1:6" ht="14.25" hidden="1" x14ac:dyDescent="0.25">
      <c r="A547" s="220"/>
      <c r="B547" s="24"/>
      <c r="C547" s="8"/>
      <c r="D547" s="30"/>
      <c r="E547" s="32"/>
      <c r="F547" s="32"/>
    </row>
    <row r="548" spans="1:6" ht="14.25" hidden="1" x14ac:dyDescent="0.25">
      <c r="A548" s="220"/>
      <c r="B548" s="24"/>
      <c r="C548" s="8"/>
      <c r="D548" s="30"/>
      <c r="E548" s="32"/>
      <c r="F548" s="32"/>
    </row>
    <row r="549" spans="1:6" ht="14.25" hidden="1" x14ac:dyDescent="0.25">
      <c r="A549" s="220"/>
      <c r="B549" s="24"/>
      <c r="C549" s="8"/>
      <c r="D549" s="30"/>
      <c r="E549" s="32"/>
      <c r="F549" s="32"/>
    </row>
    <row r="550" spans="1:6" ht="14.25" hidden="1" x14ac:dyDescent="0.25">
      <c r="A550" s="220"/>
      <c r="B550" s="24"/>
      <c r="C550" s="8"/>
      <c r="D550" s="30"/>
      <c r="E550" s="32"/>
      <c r="F550" s="32"/>
    </row>
    <row r="551" spans="1:6" ht="14.25" hidden="1" x14ac:dyDescent="0.25">
      <c r="A551" s="220"/>
      <c r="B551" s="24"/>
      <c r="C551" s="8"/>
      <c r="D551" s="30"/>
      <c r="E551" s="32"/>
      <c r="F551" s="32"/>
    </row>
    <row r="552" spans="1:6" ht="14.25" hidden="1" x14ac:dyDescent="0.25">
      <c r="A552" s="220"/>
      <c r="B552" s="24"/>
      <c r="C552" s="8"/>
      <c r="D552" s="30"/>
      <c r="E552" s="32"/>
      <c r="F552" s="32"/>
    </row>
    <row r="553" spans="1:6" ht="14.25" hidden="1" x14ac:dyDescent="0.25">
      <c r="A553" s="220"/>
      <c r="B553" s="24"/>
      <c r="C553" s="8"/>
      <c r="D553" s="30"/>
      <c r="E553" s="32"/>
      <c r="F553" s="32"/>
    </row>
    <row r="554" spans="1:6" ht="14.25" hidden="1" x14ac:dyDescent="0.25">
      <c r="A554" s="220"/>
      <c r="B554" s="24"/>
      <c r="C554" s="8"/>
      <c r="D554" s="30"/>
      <c r="E554" s="32"/>
      <c r="F554" s="32"/>
    </row>
    <row r="555" spans="1:6" ht="14.25" hidden="1" x14ac:dyDescent="0.25">
      <c r="A555" s="220"/>
      <c r="B555" s="24"/>
      <c r="C555" s="8"/>
      <c r="D555" s="30"/>
      <c r="E555" s="32"/>
      <c r="F555" s="32"/>
    </row>
    <row r="556" spans="1:6" ht="14.25" hidden="1" x14ac:dyDescent="0.25">
      <c r="A556" s="220"/>
      <c r="B556" s="24"/>
      <c r="C556" s="8"/>
      <c r="D556" s="30"/>
      <c r="E556" s="32"/>
      <c r="F556" s="32"/>
    </row>
    <row r="557" spans="1:6" ht="14.25" hidden="1" x14ac:dyDescent="0.25">
      <c r="A557" s="220"/>
      <c r="B557" s="24"/>
      <c r="C557" s="8"/>
      <c r="D557" s="30"/>
      <c r="E557" s="32"/>
      <c r="F557" s="32"/>
    </row>
    <row r="558" spans="1:6" ht="14.25" hidden="1" x14ac:dyDescent="0.25">
      <c r="A558" s="220"/>
      <c r="B558" s="24"/>
      <c r="C558" s="8"/>
      <c r="D558" s="30"/>
      <c r="E558" s="32"/>
      <c r="F558" s="32"/>
    </row>
    <row r="559" spans="1:6" ht="14.25" hidden="1" x14ac:dyDescent="0.25">
      <c r="A559" s="220"/>
      <c r="B559" s="24"/>
      <c r="C559" s="8"/>
      <c r="D559" s="30"/>
      <c r="E559" s="32"/>
      <c r="F559" s="32"/>
    </row>
    <row r="560" spans="1:6" ht="14.25" hidden="1" x14ac:dyDescent="0.25">
      <c r="A560" s="220"/>
      <c r="B560" s="24"/>
      <c r="C560" s="8"/>
      <c r="D560" s="30"/>
      <c r="E560" s="32"/>
      <c r="F560" s="32"/>
    </row>
    <row r="561" spans="1:6" ht="14.25" hidden="1" x14ac:dyDescent="0.25">
      <c r="A561" s="220"/>
      <c r="B561" s="24"/>
      <c r="C561" s="8"/>
      <c r="D561" s="30"/>
      <c r="E561" s="32"/>
      <c r="F561" s="32"/>
    </row>
    <row r="562" spans="1:6" ht="14.25" hidden="1" x14ac:dyDescent="0.25">
      <c r="A562" s="220"/>
      <c r="B562" s="24"/>
      <c r="C562" s="8"/>
      <c r="D562" s="30"/>
      <c r="E562" s="32"/>
      <c r="F562" s="32"/>
    </row>
    <row r="563" spans="1:6" ht="14.25" hidden="1" x14ac:dyDescent="0.25">
      <c r="A563" s="220"/>
      <c r="B563" s="24"/>
      <c r="C563" s="8"/>
      <c r="D563" s="30"/>
      <c r="E563" s="32"/>
      <c r="F563" s="32"/>
    </row>
    <row r="564" spans="1:6" ht="14.25" hidden="1" x14ac:dyDescent="0.25">
      <c r="A564" s="220"/>
      <c r="B564" s="24"/>
      <c r="C564" s="8"/>
      <c r="D564" s="30"/>
      <c r="E564" s="32"/>
      <c r="F564" s="32"/>
    </row>
    <row r="565" spans="1:6" ht="14.25" hidden="1" x14ac:dyDescent="0.25">
      <c r="A565" s="220"/>
      <c r="B565" s="24"/>
      <c r="C565" s="8"/>
      <c r="D565" s="30"/>
      <c r="E565" s="32"/>
      <c r="F565" s="32"/>
    </row>
    <row r="566" spans="1:6" ht="14.25" hidden="1" x14ac:dyDescent="0.25">
      <c r="A566" s="220"/>
      <c r="B566" s="24"/>
      <c r="C566" s="8"/>
      <c r="D566" s="30"/>
      <c r="E566" s="32"/>
      <c r="F566" s="32"/>
    </row>
    <row r="567" spans="1:6" ht="14.25" hidden="1" x14ac:dyDescent="0.25">
      <c r="A567" s="220"/>
      <c r="B567" s="24"/>
      <c r="C567" s="8"/>
      <c r="D567" s="30"/>
      <c r="E567" s="32"/>
      <c r="F567" s="32"/>
    </row>
    <row r="568" spans="1:6" ht="14.25" hidden="1" x14ac:dyDescent="0.25">
      <c r="A568" s="220"/>
      <c r="B568" s="24"/>
      <c r="C568" s="8"/>
      <c r="D568" s="30"/>
      <c r="E568" s="32"/>
      <c r="F568" s="32"/>
    </row>
    <row r="569" spans="1:6" ht="14.25" hidden="1" x14ac:dyDescent="0.25">
      <c r="A569" s="220"/>
      <c r="B569" s="24"/>
      <c r="C569" s="8"/>
      <c r="D569" s="30"/>
      <c r="E569" s="32"/>
      <c r="F569" s="32"/>
    </row>
    <row r="570" spans="1:6" ht="14.25" hidden="1" x14ac:dyDescent="0.25">
      <c r="A570" s="220"/>
      <c r="B570" s="24"/>
      <c r="C570" s="8"/>
      <c r="D570" s="30"/>
      <c r="E570" s="32"/>
      <c r="F570" s="32"/>
    </row>
    <row r="571" spans="1:6" ht="14.25" hidden="1" x14ac:dyDescent="0.25">
      <c r="A571" s="220"/>
      <c r="B571" s="24"/>
      <c r="C571" s="8"/>
      <c r="D571" s="30"/>
      <c r="E571" s="32"/>
      <c r="F571" s="32"/>
    </row>
    <row r="572" spans="1:6" ht="14.25" hidden="1" x14ac:dyDescent="0.25">
      <c r="A572" s="220"/>
      <c r="B572" s="24"/>
      <c r="C572" s="8"/>
      <c r="D572" s="30"/>
      <c r="E572" s="32"/>
      <c r="F572" s="32"/>
    </row>
    <row r="573" spans="1:6" ht="14.25" hidden="1" x14ac:dyDescent="0.25">
      <c r="A573" s="220"/>
      <c r="B573" s="24"/>
      <c r="C573" s="8"/>
      <c r="D573" s="30"/>
      <c r="E573" s="32"/>
      <c r="F573" s="32"/>
    </row>
    <row r="574" spans="1:6" ht="14.25" hidden="1" x14ac:dyDescent="0.25">
      <c r="A574" s="220"/>
      <c r="B574" s="24"/>
      <c r="C574" s="8"/>
      <c r="D574" s="30"/>
      <c r="E574" s="32"/>
      <c r="F574" s="32"/>
    </row>
    <row r="575" spans="1:6" ht="14.25" hidden="1" x14ac:dyDescent="0.25">
      <c r="A575" s="220"/>
      <c r="B575" s="24"/>
      <c r="C575" s="8"/>
      <c r="D575" s="30"/>
      <c r="E575" s="32"/>
      <c r="F575" s="32"/>
    </row>
    <row r="576" spans="1:6" ht="14.25" hidden="1" x14ac:dyDescent="0.25">
      <c r="A576" s="220"/>
      <c r="B576" s="24"/>
      <c r="C576" s="8"/>
      <c r="D576" s="30"/>
      <c r="E576" s="32"/>
      <c r="F576" s="32"/>
    </row>
    <row r="577" spans="1:6" ht="14.25" hidden="1" x14ac:dyDescent="0.25">
      <c r="A577" s="220"/>
      <c r="B577" s="24"/>
      <c r="C577" s="8"/>
      <c r="D577" s="30"/>
      <c r="E577" s="32"/>
      <c r="F577" s="32"/>
    </row>
    <row r="578" spans="1:6" ht="14.25" hidden="1" x14ac:dyDescent="0.25">
      <c r="A578" s="220"/>
      <c r="B578" s="24"/>
      <c r="C578" s="8"/>
      <c r="D578" s="30"/>
      <c r="E578" s="32"/>
      <c r="F578" s="32"/>
    </row>
    <row r="579" spans="1:6" ht="14.25" hidden="1" x14ac:dyDescent="0.25">
      <c r="A579" s="220"/>
      <c r="B579" s="24"/>
      <c r="C579" s="8"/>
      <c r="D579" s="30"/>
      <c r="E579" s="32"/>
      <c r="F579" s="32"/>
    </row>
    <row r="580" spans="1:6" ht="14.25" hidden="1" x14ac:dyDescent="0.25">
      <c r="A580" s="220"/>
      <c r="B580" s="24"/>
      <c r="C580" s="8"/>
      <c r="D580" s="30"/>
      <c r="E580" s="32"/>
      <c r="F580" s="32"/>
    </row>
    <row r="581" spans="1:6" ht="14.25" hidden="1" x14ac:dyDescent="0.25">
      <c r="A581" s="220"/>
      <c r="B581" s="24"/>
      <c r="C581" s="8"/>
      <c r="D581" s="30"/>
      <c r="E581" s="32"/>
      <c r="F581" s="32"/>
    </row>
    <row r="582" spans="1:6" ht="14.25" hidden="1" x14ac:dyDescent="0.25">
      <c r="A582" s="220"/>
      <c r="B582" s="24"/>
      <c r="C582" s="8"/>
      <c r="D582" s="30"/>
      <c r="E582" s="32"/>
      <c r="F582" s="32"/>
    </row>
    <row r="583" spans="1:6" ht="14.25" hidden="1" x14ac:dyDescent="0.25">
      <c r="A583" s="220"/>
      <c r="B583" s="24"/>
      <c r="C583" s="8"/>
      <c r="D583" s="30"/>
      <c r="E583" s="32"/>
      <c r="F583" s="32"/>
    </row>
    <row r="584" spans="1:6" ht="14.25" hidden="1" x14ac:dyDescent="0.25">
      <c r="A584" s="220"/>
      <c r="B584" s="24"/>
      <c r="C584" s="8"/>
      <c r="D584" s="30"/>
      <c r="E584" s="32"/>
      <c r="F584" s="32"/>
    </row>
    <row r="585" spans="1:6" ht="14.25" hidden="1" x14ac:dyDescent="0.25">
      <c r="A585" s="220"/>
      <c r="B585" s="24"/>
      <c r="C585" s="8"/>
      <c r="D585" s="30"/>
      <c r="E585" s="32"/>
      <c r="F585" s="32"/>
    </row>
    <row r="586" spans="1:6" ht="14.25" hidden="1" x14ac:dyDescent="0.25">
      <c r="A586" s="220"/>
      <c r="B586" s="24"/>
      <c r="C586" s="8"/>
      <c r="D586" s="30"/>
      <c r="E586" s="32"/>
      <c r="F586" s="32"/>
    </row>
    <row r="587" spans="1:6" ht="14.25" hidden="1" x14ac:dyDescent="0.25">
      <c r="A587" s="220"/>
      <c r="B587" s="24"/>
      <c r="C587" s="8"/>
      <c r="D587" s="30"/>
      <c r="E587" s="32"/>
      <c r="F587" s="32"/>
    </row>
    <row r="588" spans="1:6" ht="14.25" hidden="1" x14ac:dyDescent="0.25">
      <c r="A588" s="220"/>
      <c r="B588" s="24"/>
      <c r="C588" s="8"/>
      <c r="D588" s="30"/>
      <c r="E588" s="32"/>
      <c r="F588" s="32"/>
    </row>
    <row r="589" spans="1:6" ht="14.25" hidden="1" x14ac:dyDescent="0.25">
      <c r="A589" s="220"/>
      <c r="B589" s="24"/>
      <c r="C589" s="8"/>
      <c r="D589" s="30"/>
      <c r="E589" s="32"/>
      <c r="F589" s="32"/>
    </row>
    <row r="590" spans="1:6" ht="14.25" hidden="1" x14ac:dyDescent="0.25">
      <c r="A590" s="220"/>
      <c r="B590" s="24"/>
      <c r="C590" s="8"/>
      <c r="D590" s="30"/>
      <c r="E590" s="32"/>
      <c r="F590" s="32"/>
    </row>
    <row r="591" spans="1:6" ht="14.25" hidden="1" x14ac:dyDescent="0.25">
      <c r="A591" s="220"/>
      <c r="B591" s="24"/>
      <c r="C591" s="8"/>
      <c r="D591" s="30"/>
      <c r="E591" s="32"/>
      <c r="F591" s="32"/>
    </row>
    <row r="592" spans="1:6" ht="14.25" hidden="1" x14ac:dyDescent="0.25">
      <c r="A592" s="220"/>
      <c r="B592" s="24"/>
      <c r="C592" s="8"/>
      <c r="D592" s="30"/>
      <c r="E592" s="32"/>
      <c r="F592" s="32"/>
    </row>
    <row r="593" spans="1:6" ht="14.25" hidden="1" x14ac:dyDescent="0.25">
      <c r="A593" s="220"/>
      <c r="B593" s="24"/>
      <c r="C593" s="8"/>
      <c r="D593" s="30"/>
      <c r="E593" s="32"/>
      <c r="F593" s="32"/>
    </row>
    <row r="594" spans="1:6" ht="14.25" hidden="1" x14ac:dyDescent="0.25">
      <c r="A594" s="220"/>
      <c r="B594" s="24"/>
      <c r="C594" s="8"/>
      <c r="D594" s="30"/>
      <c r="E594" s="32"/>
      <c r="F594" s="32"/>
    </row>
    <row r="595" spans="1:6" ht="14.25" hidden="1" x14ac:dyDescent="0.25">
      <c r="A595" s="220"/>
      <c r="B595" s="24"/>
      <c r="C595" s="8"/>
      <c r="D595" s="30"/>
      <c r="E595" s="32"/>
      <c r="F595" s="32"/>
    </row>
    <row r="596" spans="1:6" ht="14.25" hidden="1" x14ac:dyDescent="0.25">
      <c r="A596" s="220"/>
      <c r="B596" s="24"/>
      <c r="C596" s="8"/>
      <c r="D596" s="30"/>
      <c r="E596" s="32"/>
      <c r="F596" s="32"/>
    </row>
    <row r="597" spans="1:6" ht="14.25" hidden="1" x14ac:dyDescent="0.25">
      <c r="A597" s="220"/>
      <c r="B597" s="24"/>
      <c r="C597" s="8"/>
      <c r="D597" s="30"/>
      <c r="E597" s="32"/>
      <c r="F597" s="32"/>
    </row>
    <row r="598" spans="1:6" ht="14.25" hidden="1" x14ac:dyDescent="0.25">
      <c r="A598" s="220"/>
      <c r="B598" s="24"/>
      <c r="C598" s="8"/>
      <c r="D598" s="30"/>
      <c r="E598" s="32"/>
      <c r="F598" s="32"/>
    </row>
    <row r="599" spans="1:6" ht="14.25" hidden="1" x14ac:dyDescent="0.25">
      <c r="A599" s="220"/>
      <c r="B599" s="24"/>
      <c r="C599" s="8"/>
      <c r="D599" s="30"/>
      <c r="E599" s="32"/>
      <c r="F599" s="32"/>
    </row>
    <row r="600" spans="1:6" ht="14.25" hidden="1" x14ac:dyDescent="0.25">
      <c r="A600" s="220"/>
      <c r="B600" s="24"/>
      <c r="C600" s="8"/>
      <c r="D600" s="30"/>
      <c r="E600" s="32"/>
      <c r="F600" s="32"/>
    </row>
    <row r="601" spans="1:6" ht="14.25" hidden="1" x14ac:dyDescent="0.25">
      <c r="A601" s="220"/>
      <c r="B601" s="24"/>
      <c r="C601" s="8"/>
      <c r="D601" s="30"/>
      <c r="E601" s="32"/>
      <c r="F601" s="32"/>
    </row>
    <row r="602" spans="1:6" ht="14.25" hidden="1" x14ac:dyDescent="0.25">
      <c r="A602" s="220"/>
      <c r="B602" s="24"/>
      <c r="C602" s="8"/>
      <c r="D602" s="30"/>
      <c r="E602" s="32"/>
      <c r="F602" s="32"/>
    </row>
    <row r="603" spans="1:6" ht="14.25" hidden="1" x14ac:dyDescent="0.25">
      <c r="A603" s="220"/>
      <c r="B603" s="24"/>
      <c r="C603" s="8"/>
      <c r="D603" s="30"/>
      <c r="E603" s="32"/>
      <c r="F603" s="32"/>
    </row>
    <row r="604" spans="1:6" ht="14.25" hidden="1" x14ac:dyDescent="0.25">
      <c r="A604" s="220"/>
      <c r="B604" s="24"/>
      <c r="C604" s="8"/>
      <c r="D604" s="30"/>
      <c r="E604" s="32"/>
      <c r="F604" s="32"/>
    </row>
    <row r="605" spans="1:6" ht="14.25" hidden="1" x14ac:dyDescent="0.25">
      <c r="A605" s="220"/>
      <c r="B605" s="24"/>
      <c r="C605" s="8"/>
      <c r="D605" s="30"/>
      <c r="E605" s="32"/>
      <c r="F605" s="32"/>
    </row>
    <row r="606" spans="1:6" ht="14.25" hidden="1" x14ac:dyDescent="0.25">
      <c r="A606" s="220"/>
      <c r="B606" s="24"/>
      <c r="C606" s="8"/>
      <c r="D606" s="30"/>
      <c r="E606" s="32"/>
      <c r="F606" s="32"/>
    </row>
    <row r="607" spans="1:6" ht="14.25" hidden="1" x14ac:dyDescent="0.25">
      <c r="A607" s="220"/>
      <c r="B607" s="24"/>
      <c r="C607" s="8"/>
      <c r="D607" s="30"/>
      <c r="E607" s="32"/>
      <c r="F607" s="32"/>
    </row>
    <row r="608" spans="1:6" ht="14.25" hidden="1" x14ac:dyDescent="0.25">
      <c r="A608" s="220"/>
      <c r="B608" s="24"/>
      <c r="C608" s="8"/>
      <c r="D608" s="30"/>
      <c r="E608" s="32"/>
      <c r="F608" s="32"/>
    </row>
    <row r="609" spans="1:6" ht="14.25" hidden="1" x14ac:dyDescent="0.25">
      <c r="A609" s="220"/>
      <c r="B609" s="24"/>
      <c r="C609" s="8"/>
      <c r="D609" s="30"/>
      <c r="E609" s="32"/>
      <c r="F609" s="32"/>
    </row>
    <row r="610" spans="1:6" ht="14.25" hidden="1" x14ac:dyDescent="0.25">
      <c r="A610" s="220"/>
      <c r="B610" s="24"/>
      <c r="C610" s="8"/>
      <c r="D610" s="30"/>
      <c r="E610" s="32"/>
      <c r="F610" s="32"/>
    </row>
    <row r="611" spans="1:6" ht="14.25" hidden="1" x14ac:dyDescent="0.25">
      <c r="A611" s="220"/>
      <c r="B611" s="24"/>
      <c r="C611" s="8"/>
      <c r="D611" s="30"/>
      <c r="E611" s="32"/>
      <c r="F611" s="32"/>
    </row>
    <row r="612" spans="1:6" ht="14.25" hidden="1" x14ac:dyDescent="0.25">
      <c r="A612" s="220"/>
      <c r="B612" s="24"/>
      <c r="C612" s="8"/>
      <c r="D612" s="30"/>
      <c r="E612" s="32"/>
      <c r="F612" s="32"/>
    </row>
    <row r="613" spans="1:6" ht="14.25" hidden="1" x14ac:dyDescent="0.25">
      <c r="A613" s="220"/>
      <c r="B613" s="24"/>
      <c r="C613" s="8"/>
      <c r="D613" s="30"/>
      <c r="E613" s="32"/>
      <c r="F613" s="32"/>
    </row>
    <row r="614" spans="1:6" ht="14.25" hidden="1" x14ac:dyDescent="0.25">
      <c r="A614" s="220"/>
      <c r="B614" s="24"/>
      <c r="C614" s="8"/>
      <c r="D614" s="30"/>
      <c r="E614" s="32"/>
      <c r="F614" s="32"/>
    </row>
    <row r="615" spans="1:6" ht="14.25" hidden="1" x14ac:dyDescent="0.25">
      <c r="A615" s="220"/>
      <c r="B615" s="24"/>
      <c r="C615" s="8"/>
      <c r="D615" s="30"/>
      <c r="E615" s="32"/>
      <c r="F615" s="32"/>
    </row>
    <row r="616" spans="1:6" ht="14.25" hidden="1" x14ac:dyDescent="0.25">
      <c r="A616" s="220"/>
      <c r="B616" s="24"/>
      <c r="C616" s="8"/>
      <c r="D616" s="30"/>
      <c r="E616" s="32"/>
      <c r="F616" s="32"/>
    </row>
    <row r="617" spans="1:6" ht="14.25" hidden="1" x14ac:dyDescent="0.25">
      <c r="A617" s="220"/>
      <c r="B617" s="24"/>
      <c r="C617" s="8"/>
      <c r="D617" s="30"/>
      <c r="E617" s="32"/>
      <c r="F617" s="32"/>
    </row>
    <row r="618" spans="1:6" ht="14.25" hidden="1" x14ac:dyDescent="0.25">
      <c r="A618" s="220"/>
      <c r="B618" s="24"/>
      <c r="C618" s="8"/>
      <c r="D618" s="30"/>
      <c r="E618" s="32"/>
      <c r="F618" s="32"/>
    </row>
    <row r="619" spans="1:6" ht="14.25" hidden="1" x14ac:dyDescent="0.25">
      <c r="A619" s="220"/>
      <c r="B619" s="24"/>
      <c r="C619" s="8"/>
      <c r="D619" s="30"/>
      <c r="E619" s="32"/>
      <c r="F619" s="32"/>
    </row>
    <row r="620" spans="1:6" ht="14.25" hidden="1" x14ac:dyDescent="0.25">
      <c r="A620" s="220"/>
      <c r="B620" s="24"/>
      <c r="C620" s="8"/>
      <c r="D620" s="30"/>
      <c r="E620" s="32"/>
      <c r="F620" s="32"/>
    </row>
    <row r="621" spans="1:6" ht="14.25" hidden="1" x14ac:dyDescent="0.25">
      <c r="A621" s="220"/>
      <c r="B621" s="24"/>
      <c r="C621" s="8"/>
      <c r="D621" s="30"/>
      <c r="E621" s="32"/>
      <c r="F621" s="32"/>
    </row>
    <row r="622" spans="1:6" ht="14.25" hidden="1" x14ac:dyDescent="0.25">
      <c r="A622" s="220"/>
      <c r="B622" s="24"/>
      <c r="C622" s="8"/>
      <c r="D622" s="30"/>
      <c r="E622" s="32"/>
      <c r="F622" s="32"/>
    </row>
    <row r="623" spans="1:6" ht="14.25" hidden="1" x14ac:dyDescent="0.25">
      <c r="A623" s="220"/>
      <c r="B623" s="24"/>
      <c r="C623" s="8"/>
      <c r="D623" s="30"/>
      <c r="E623" s="32"/>
      <c r="F623" s="32"/>
    </row>
    <row r="624" spans="1:6" ht="14.25" hidden="1" x14ac:dyDescent="0.25">
      <c r="A624" s="220"/>
      <c r="B624" s="24"/>
      <c r="C624" s="8"/>
      <c r="D624" s="30"/>
      <c r="E624" s="32"/>
      <c r="F624" s="32"/>
    </row>
    <row r="625" spans="1:6" ht="14.25" hidden="1" x14ac:dyDescent="0.25">
      <c r="A625" s="220"/>
      <c r="B625" s="24"/>
      <c r="C625" s="8"/>
      <c r="D625" s="30"/>
      <c r="E625" s="32"/>
      <c r="F625" s="32"/>
    </row>
    <row r="626" spans="1:6" ht="14.25" hidden="1" x14ac:dyDescent="0.25">
      <c r="A626" s="220"/>
      <c r="B626" s="24"/>
      <c r="C626" s="8"/>
      <c r="D626" s="30"/>
      <c r="E626" s="32"/>
      <c r="F626" s="32"/>
    </row>
    <row r="627" spans="1:6" ht="14.25" hidden="1" x14ac:dyDescent="0.25">
      <c r="A627" s="220"/>
      <c r="B627" s="24"/>
      <c r="C627" s="8"/>
      <c r="D627" s="30"/>
      <c r="E627" s="32"/>
      <c r="F627" s="32"/>
    </row>
    <row r="628" spans="1:6" ht="14.25" hidden="1" x14ac:dyDescent="0.25">
      <c r="A628" s="220"/>
      <c r="B628" s="24"/>
      <c r="C628" s="8"/>
      <c r="D628" s="30"/>
      <c r="E628" s="32"/>
      <c r="F628" s="32"/>
    </row>
    <row r="629" spans="1:6" ht="14.25" hidden="1" x14ac:dyDescent="0.25">
      <c r="A629" s="220"/>
      <c r="B629" s="24"/>
      <c r="C629" s="8"/>
      <c r="D629" s="30"/>
      <c r="E629" s="32"/>
      <c r="F629" s="32"/>
    </row>
    <row r="630" spans="1:6" ht="14.25" hidden="1" x14ac:dyDescent="0.25">
      <c r="A630" s="220"/>
      <c r="B630" s="24"/>
      <c r="C630" s="8"/>
      <c r="D630" s="30"/>
      <c r="E630" s="32"/>
      <c r="F630" s="32"/>
    </row>
    <row r="631" spans="1:6" ht="14.25" hidden="1" x14ac:dyDescent="0.25">
      <c r="A631" s="220"/>
      <c r="B631" s="24"/>
      <c r="C631" s="8"/>
      <c r="D631" s="30"/>
      <c r="E631" s="32"/>
      <c r="F631" s="32"/>
    </row>
    <row r="632" spans="1:6" ht="14.25" hidden="1" x14ac:dyDescent="0.25">
      <c r="A632" s="220"/>
      <c r="B632" s="24"/>
      <c r="C632" s="8"/>
      <c r="D632" s="30"/>
      <c r="E632" s="32"/>
      <c r="F632" s="32"/>
    </row>
    <row r="633" spans="1:6" ht="14.25" hidden="1" x14ac:dyDescent="0.25">
      <c r="A633" s="220"/>
      <c r="B633" s="24"/>
      <c r="C633" s="8"/>
      <c r="D633" s="30"/>
      <c r="E633" s="32"/>
      <c r="F633" s="32"/>
    </row>
    <row r="634" spans="1:6" ht="14.25" hidden="1" x14ac:dyDescent="0.25">
      <c r="A634" s="220"/>
      <c r="B634" s="24"/>
      <c r="C634" s="8"/>
      <c r="D634" s="30"/>
      <c r="E634" s="32"/>
      <c r="F634" s="32"/>
    </row>
    <row r="635" spans="1:6" ht="14.25" hidden="1" x14ac:dyDescent="0.25">
      <c r="A635" s="220"/>
      <c r="B635" s="24"/>
      <c r="C635" s="8"/>
      <c r="D635" s="30"/>
      <c r="E635" s="32"/>
      <c r="F635" s="32"/>
    </row>
    <row r="636" spans="1:6" ht="14.25" hidden="1" x14ac:dyDescent="0.25">
      <c r="A636" s="220"/>
      <c r="B636" s="24"/>
      <c r="C636" s="8"/>
      <c r="D636" s="30"/>
      <c r="E636" s="32"/>
      <c r="F636" s="32"/>
    </row>
    <row r="637" spans="1:6" ht="14.25" hidden="1" x14ac:dyDescent="0.25">
      <c r="A637" s="220"/>
      <c r="B637" s="24"/>
      <c r="C637" s="8"/>
      <c r="D637" s="30"/>
      <c r="E637" s="32"/>
      <c r="F637" s="32"/>
    </row>
    <row r="638" spans="1:6" ht="14.25" hidden="1" x14ac:dyDescent="0.25">
      <c r="A638" s="220"/>
      <c r="B638" s="24"/>
      <c r="C638" s="8"/>
      <c r="D638" s="30"/>
      <c r="E638" s="32"/>
      <c r="F638" s="32"/>
    </row>
    <row r="639" spans="1:6" ht="14.25" hidden="1" x14ac:dyDescent="0.25">
      <c r="A639" s="220"/>
      <c r="B639" s="24"/>
      <c r="C639" s="8"/>
      <c r="D639" s="30"/>
      <c r="E639" s="32"/>
      <c r="F639" s="32"/>
    </row>
    <row r="640" spans="1:6" ht="14.25" hidden="1" x14ac:dyDescent="0.25">
      <c r="A640" s="220"/>
      <c r="B640" s="24"/>
      <c r="C640" s="8"/>
      <c r="D640" s="30"/>
      <c r="E640" s="32"/>
      <c r="F640" s="32"/>
    </row>
    <row r="641" spans="1:6" ht="14.25" hidden="1" x14ac:dyDescent="0.25">
      <c r="A641" s="220"/>
      <c r="B641" s="24"/>
      <c r="C641" s="8"/>
      <c r="D641" s="30"/>
      <c r="E641" s="32"/>
      <c r="F641" s="32"/>
    </row>
    <row r="642" spans="1:6" ht="14.25" hidden="1" x14ac:dyDescent="0.25">
      <c r="A642" s="220"/>
      <c r="B642" s="24"/>
      <c r="C642" s="8"/>
      <c r="D642" s="30"/>
      <c r="E642" s="32"/>
      <c r="F642" s="32"/>
    </row>
    <row r="643" spans="1:6" ht="14.25" hidden="1" x14ac:dyDescent="0.25">
      <c r="A643" s="220"/>
      <c r="B643" s="24"/>
      <c r="C643" s="8"/>
      <c r="D643" s="30"/>
      <c r="E643" s="32"/>
      <c r="F643" s="32"/>
    </row>
    <row r="644" spans="1:6" ht="14.25" hidden="1" x14ac:dyDescent="0.25">
      <c r="A644" s="220"/>
      <c r="B644" s="24"/>
      <c r="C644" s="8"/>
      <c r="D644" s="30"/>
      <c r="E644" s="32"/>
      <c r="F644" s="32"/>
    </row>
    <row r="645" spans="1:6" ht="14.25" hidden="1" x14ac:dyDescent="0.25">
      <c r="A645" s="220"/>
      <c r="B645" s="24"/>
      <c r="C645" s="8"/>
      <c r="D645" s="30"/>
      <c r="E645" s="32"/>
      <c r="F645" s="32"/>
    </row>
    <row r="646" spans="1:6" ht="14.25" hidden="1" x14ac:dyDescent="0.25">
      <c r="A646" s="220"/>
      <c r="B646" s="24"/>
      <c r="C646" s="8"/>
      <c r="D646" s="30"/>
      <c r="E646" s="32"/>
      <c r="F646" s="32"/>
    </row>
    <row r="647" spans="1:6" ht="14.25" hidden="1" x14ac:dyDescent="0.25">
      <c r="A647" s="220"/>
      <c r="B647" s="24"/>
      <c r="C647" s="8"/>
      <c r="D647" s="30"/>
      <c r="E647" s="32"/>
      <c r="F647" s="32"/>
    </row>
    <row r="648" spans="1:6" ht="14.25" hidden="1" x14ac:dyDescent="0.25">
      <c r="A648" s="220"/>
      <c r="B648" s="24"/>
      <c r="C648" s="8"/>
      <c r="D648" s="30"/>
      <c r="E648" s="32"/>
      <c r="F648" s="32"/>
    </row>
    <row r="649" spans="1:6" ht="14.25" hidden="1" x14ac:dyDescent="0.25">
      <c r="A649" s="220"/>
      <c r="B649" s="24"/>
      <c r="C649" s="8"/>
      <c r="D649" s="30"/>
      <c r="E649" s="32"/>
      <c r="F649" s="32"/>
    </row>
    <row r="650" spans="1:6" ht="14.25" hidden="1" x14ac:dyDescent="0.25">
      <c r="A650" s="220"/>
      <c r="B650" s="24"/>
      <c r="C650" s="8"/>
      <c r="D650" s="30"/>
      <c r="E650" s="32"/>
      <c r="F650" s="32"/>
    </row>
    <row r="651" spans="1:6" ht="14.25" hidden="1" x14ac:dyDescent="0.25">
      <c r="A651" s="220"/>
      <c r="B651" s="24"/>
      <c r="C651" s="8"/>
      <c r="D651" s="30"/>
      <c r="E651" s="32"/>
      <c r="F651" s="32"/>
    </row>
    <row r="652" spans="1:6" ht="14.25" hidden="1" x14ac:dyDescent="0.25">
      <c r="A652" s="220"/>
      <c r="B652" s="24"/>
      <c r="C652" s="8"/>
      <c r="D652" s="30"/>
      <c r="E652" s="32"/>
      <c r="F652" s="32"/>
    </row>
    <row r="653" spans="1:6" ht="14.25" hidden="1" x14ac:dyDescent="0.25">
      <c r="A653" s="220"/>
      <c r="B653" s="24"/>
      <c r="C653" s="8"/>
      <c r="D653" s="30"/>
      <c r="E653" s="32"/>
      <c r="F653" s="32"/>
    </row>
    <row r="654" spans="1:6" ht="14.25" hidden="1" x14ac:dyDescent="0.25">
      <c r="A654" s="220"/>
      <c r="B654" s="24"/>
      <c r="C654" s="8"/>
      <c r="D654" s="30"/>
      <c r="E654" s="32"/>
      <c r="F654" s="32"/>
    </row>
    <row r="655" spans="1:6" ht="14.25" hidden="1" x14ac:dyDescent="0.25">
      <c r="A655" s="220"/>
      <c r="B655" s="24"/>
      <c r="C655" s="8"/>
      <c r="D655" s="30"/>
      <c r="E655" s="32"/>
      <c r="F655" s="32"/>
    </row>
    <row r="656" spans="1:6" ht="14.25" hidden="1" x14ac:dyDescent="0.25">
      <c r="A656" s="220"/>
      <c r="B656" s="24"/>
      <c r="C656" s="8"/>
      <c r="D656" s="30"/>
      <c r="E656" s="32"/>
      <c r="F656" s="32"/>
    </row>
    <row r="657" spans="1:6" ht="14.25" hidden="1" x14ac:dyDescent="0.25">
      <c r="A657" s="220"/>
      <c r="B657" s="24"/>
      <c r="C657" s="8"/>
      <c r="D657" s="30"/>
      <c r="E657" s="32"/>
      <c r="F657" s="32"/>
    </row>
    <row r="658" spans="1:6" ht="14.25" hidden="1" x14ac:dyDescent="0.25">
      <c r="A658" s="220"/>
      <c r="B658" s="24"/>
      <c r="C658" s="8"/>
      <c r="D658" s="30"/>
      <c r="E658" s="32"/>
      <c r="F658" s="32"/>
    </row>
    <row r="659" spans="1:6" ht="14.25" hidden="1" x14ac:dyDescent="0.25">
      <c r="A659" s="220"/>
      <c r="B659" s="24"/>
      <c r="C659" s="8"/>
      <c r="D659" s="30"/>
      <c r="E659" s="32"/>
      <c r="F659" s="32"/>
    </row>
    <row r="660" spans="1:6" ht="14.25" hidden="1" x14ac:dyDescent="0.25">
      <c r="A660" s="220"/>
      <c r="B660" s="24"/>
      <c r="C660" s="8"/>
      <c r="D660" s="30"/>
      <c r="E660" s="32"/>
      <c r="F660" s="32"/>
    </row>
    <row r="661" spans="1:6" ht="14.25" hidden="1" x14ac:dyDescent="0.25">
      <c r="A661" s="220"/>
      <c r="B661" s="24"/>
      <c r="C661" s="8"/>
      <c r="D661" s="30"/>
      <c r="E661" s="32"/>
      <c r="F661" s="32"/>
    </row>
    <row r="662" spans="1:6" ht="14.25" hidden="1" x14ac:dyDescent="0.25">
      <c r="A662" s="220"/>
      <c r="B662" s="24"/>
      <c r="C662" s="8"/>
      <c r="D662" s="30"/>
      <c r="E662" s="32"/>
      <c r="F662" s="32"/>
    </row>
    <row r="663" spans="1:6" ht="14.25" hidden="1" x14ac:dyDescent="0.25">
      <c r="A663" s="220"/>
      <c r="B663" s="24"/>
      <c r="C663" s="8"/>
      <c r="D663" s="30"/>
      <c r="E663" s="32"/>
      <c r="F663" s="32"/>
    </row>
    <row r="664" spans="1:6" ht="14.25" hidden="1" x14ac:dyDescent="0.25">
      <c r="A664" s="220"/>
      <c r="B664" s="24"/>
      <c r="C664" s="8"/>
      <c r="D664" s="30"/>
      <c r="E664" s="32"/>
      <c r="F664" s="32"/>
    </row>
    <row r="665" spans="1:6" ht="14.25" hidden="1" x14ac:dyDescent="0.25">
      <c r="A665" s="220"/>
      <c r="B665" s="24"/>
      <c r="C665" s="8"/>
      <c r="D665" s="30"/>
      <c r="E665" s="32"/>
      <c r="F665" s="32"/>
    </row>
    <row r="666" spans="1:6" ht="14.25" hidden="1" x14ac:dyDescent="0.25">
      <c r="A666" s="220"/>
      <c r="B666" s="24"/>
      <c r="C666" s="8"/>
      <c r="D666" s="30"/>
      <c r="E666" s="32"/>
      <c r="F666" s="32"/>
    </row>
    <row r="667" spans="1:6" ht="14.25" hidden="1" x14ac:dyDescent="0.25">
      <c r="A667" s="220"/>
      <c r="B667" s="24"/>
      <c r="C667" s="8"/>
      <c r="D667" s="30"/>
      <c r="E667" s="32"/>
      <c r="F667" s="32"/>
    </row>
    <row r="668" spans="1:6" ht="14.25" hidden="1" x14ac:dyDescent="0.25">
      <c r="A668" s="220"/>
      <c r="B668" s="24"/>
      <c r="C668" s="8"/>
      <c r="D668" s="30"/>
      <c r="E668" s="32"/>
      <c r="F668" s="32"/>
    </row>
    <row r="669" spans="1:6" ht="14.25" hidden="1" x14ac:dyDescent="0.25">
      <c r="A669" s="220"/>
      <c r="B669" s="24"/>
      <c r="C669" s="8"/>
      <c r="D669" s="30"/>
      <c r="E669" s="32"/>
      <c r="F669" s="32"/>
    </row>
    <row r="670" spans="1:6" ht="14.25" hidden="1" x14ac:dyDescent="0.25">
      <c r="A670" s="220"/>
      <c r="B670" s="24"/>
      <c r="C670" s="8"/>
      <c r="D670" s="30"/>
      <c r="E670" s="32"/>
      <c r="F670" s="32"/>
    </row>
    <row r="671" spans="1:6" ht="14.25" hidden="1" x14ac:dyDescent="0.25">
      <c r="A671" s="220"/>
      <c r="B671" s="24"/>
      <c r="C671" s="8"/>
      <c r="D671" s="30"/>
      <c r="E671" s="32"/>
      <c r="F671" s="32"/>
    </row>
    <row r="672" spans="1:6" ht="14.25" hidden="1" x14ac:dyDescent="0.25">
      <c r="A672" s="220"/>
      <c r="B672" s="24"/>
      <c r="C672" s="8"/>
      <c r="D672" s="30"/>
      <c r="E672" s="32"/>
      <c r="F672" s="32"/>
    </row>
    <row r="673" spans="1:6" ht="14.25" hidden="1" x14ac:dyDescent="0.25">
      <c r="A673" s="220"/>
      <c r="B673" s="24"/>
      <c r="C673" s="8"/>
      <c r="D673" s="30"/>
      <c r="E673" s="32"/>
      <c r="F673" s="32"/>
    </row>
    <row r="674" spans="1:6" ht="14.25" hidden="1" x14ac:dyDescent="0.25">
      <c r="A674" s="220"/>
      <c r="B674" s="24"/>
      <c r="C674" s="8"/>
      <c r="D674" s="30"/>
      <c r="E674" s="32"/>
      <c r="F674" s="32"/>
    </row>
    <row r="675" spans="1:6" ht="14.25" hidden="1" x14ac:dyDescent="0.25">
      <c r="A675" s="220"/>
      <c r="B675" s="24"/>
      <c r="C675" s="8"/>
      <c r="D675" s="30"/>
      <c r="E675" s="32"/>
      <c r="F675" s="32"/>
    </row>
    <row r="676" spans="1:6" ht="14.25" hidden="1" x14ac:dyDescent="0.25">
      <c r="A676" s="220"/>
      <c r="B676" s="24"/>
      <c r="C676" s="8"/>
      <c r="D676" s="30"/>
      <c r="E676" s="32"/>
      <c r="F676" s="32"/>
    </row>
    <row r="677" spans="1:6" ht="14.25" hidden="1" x14ac:dyDescent="0.25">
      <c r="A677" s="220"/>
      <c r="B677" s="24"/>
      <c r="C677" s="8"/>
      <c r="D677" s="30"/>
      <c r="E677" s="32"/>
      <c r="F677" s="32"/>
    </row>
    <row r="678" spans="1:6" ht="14.25" hidden="1" x14ac:dyDescent="0.25">
      <c r="A678" s="220"/>
      <c r="B678" s="24"/>
      <c r="C678" s="8"/>
      <c r="D678" s="30"/>
      <c r="E678" s="32"/>
      <c r="F678" s="32"/>
    </row>
    <row r="679" spans="1:6" ht="14.25" hidden="1" x14ac:dyDescent="0.25">
      <c r="A679" s="220"/>
      <c r="B679" s="24"/>
      <c r="C679" s="8"/>
      <c r="D679" s="30"/>
      <c r="E679" s="32"/>
      <c r="F679" s="32"/>
    </row>
    <row r="680" spans="1:6" ht="14.25" hidden="1" x14ac:dyDescent="0.25">
      <c r="A680" s="220"/>
      <c r="B680" s="24"/>
      <c r="C680" s="8"/>
      <c r="D680" s="30"/>
      <c r="E680" s="32"/>
      <c r="F680" s="32"/>
    </row>
    <row r="681" spans="1:6" ht="14.25" hidden="1" x14ac:dyDescent="0.25">
      <c r="A681" s="220"/>
      <c r="B681" s="24"/>
      <c r="C681" s="8"/>
      <c r="D681" s="30"/>
      <c r="E681" s="32"/>
      <c r="F681" s="32"/>
    </row>
    <row r="682" spans="1:6" ht="14.25" hidden="1" x14ac:dyDescent="0.25">
      <c r="A682" s="220"/>
      <c r="B682" s="24"/>
      <c r="C682" s="8"/>
      <c r="D682" s="30"/>
      <c r="E682" s="32"/>
      <c r="F682" s="32"/>
    </row>
    <row r="683" spans="1:6" ht="14.25" hidden="1" x14ac:dyDescent="0.25">
      <c r="A683" s="220"/>
      <c r="B683" s="24"/>
      <c r="C683" s="8"/>
      <c r="D683" s="30"/>
      <c r="E683" s="32"/>
      <c r="F683" s="32"/>
    </row>
    <row r="684" spans="1:6" ht="14.25" hidden="1" x14ac:dyDescent="0.25">
      <c r="A684" s="220"/>
      <c r="B684" s="24"/>
      <c r="C684" s="8"/>
      <c r="D684" s="30"/>
      <c r="E684" s="32"/>
      <c r="F684" s="32"/>
    </row>
    <row r="685" spans="1:6" ht="14.25" hidden="1" x14ac:dyDescent="0.25">
      <c r="A685" s="220"/>
      <c r="B685" s="24"/>
      <c r="C685" s="8"/>
      <c r="D685" s="30"/>
      <c r="E685" s="32"/>
      <c r="F685" s="32"/>
    </row>
    <row r="686" spans="1:6" ht="14.25" hidden="1" x14ac:dyDescent="0.25">
      <c r="A686" s="220"/>
      <c r="B686" s="24"/>
      <c r="C686" s="8"/>
      <c r="D686" s="30"/>
      <c r="E686" s="32"/>
      <c r="F686" s="32"/>
    </row>
    <row r="687" spans="1:6" ht="14.25" hidden="1" x14ac:dyDescent="0.25">
      <c r="A687" s="220"/>
      <c r="B687" s="24"/>
      <c r="C687" s="8"/>
      <c r="D687" s="30"/>
      <c r="E687" s="32"/>
      <c r="F687" s="32"/>
    </row>
    <row r="688" spans="1:6" ht="14.25" hidden="1" x14ac:dyDescent="0.25">
      <c r="A688" s="220"/>
      <c r="B688" s="24"/>
      <c r="C688" s="8"/>
      <c r="D688" s="30"/>
      <c r="E688" s="32"/>
      <c r="F688" s="32"/>
    </row>
    <row r="689" spans="1:6" ht="14.25" hidden="1" x14ac:dyDescent="0.25">
      <c r="A689" s="220"/>
      <c r="B689" s="24"/>
      <c r="C689" s="8"/>
      <c r="D689" s="30"/>
      <c r="E689" s="32"/>
      <c r="F689" s="32"/>
    </row>
    <row r="690" spans="1:6" ht="14.25" hidden="1" x14ac:dyDescent="0.25">
      <c r="A690" s="220"/>
      <c r="B690" s="24"/>
      <c r="C690" s="8"/>
      <c r="D690" s="30"/>
      <c r="E690" s="32"/>
      <c r="F690" s="32"/>
    </row>
    <row r="691" spans="1:6" ht="14.25" hidden="1" x14ac:dyDescent="0.25">
      <c r="A691" s="220"/>
      <c r="B691" s="24"/>
      <c r="C691" s="8"/>
      <c r="D691" s="30"/>
      <c r="E691" s="32"/>
      <c r="F691" s="32"/>
    </row>
    <row r="692" spans="1:6" ht="14.25" hidden="1" x14ac:dyDescent="0.25">
      <c r="A692" s="220"/>
      <c r="B692" s="24"/>
      <c r="C692" s="8"/>
      <c r="D692" s="30"/>
      <c r="E692" s="32"/>
      <c r="F692" s="32"/>
    </row>
    <row r="693" spans="1:6" ht="14.25" hidden="1" x14ac:dyDescent="0.25">
      <c r="A693" s="220"/>
      <c r="B693" s="24"/>
      <c r="C693" s="8"/>
      <c r="D693" s="30"/>
      <c r="E693" s="32"/>
      <c r="F693" s="32"/>
    </row>
    <row r="694" spans="1:6" ht="14.25" hidden="1" x14ac:dyDescent="0.25">
      <c r="A694" s="220"/>
      <c r="B694" s="24"/>
      <c r="C694" s="8"/>
      <c r="D694" s="30"/>
      <c r="E694" s="32"/>
      <c r="F694" s="32"/>
    </row>
    <row r="695" spans="1:6" ht="14.25" hidden="1" x14ac:dyDescent="0.25">
      <c r="A695" s="220"/>
      <c r="B695" s="24"/>
      <c r="C695" s="8"/>
      <c r="D695" s="30"/>
      <c r="E695" s="32"/>
      <c r="F695" s="32"/>
    </row>
    <row r="696" spans="1:6" ht="14.25" hidden="1" x14ac:dyDescent="0.25">
      <c r="A696" s="220"/>
      <c r="B696" s="24"/>
      <c r="C696" s="8"/>
      <c r="D696" s="30"/>
      <c r="E696" s="32"/>
      <c r="F696" s="32"/>
    </row>
    <row r="697" spans="1:6" ht="14.25" hidden="1" x14ac:dyDescent="0.25">
      <c r="A697" s="220"/>
      <c r="B697" s="24"/>
      <c r="C697" s="8"/>
      <c r="D697" s="30"/>
      <c r="E697" s="32"/>
      <c r="F697" s="32"/>
    </row>
    <row r="698" spans="1:6" ht="14.25" hidden="1" x14ac:dyDescent="0.25">
      <c r="A698" s="220"/>
      <c r="B698" s="24"/>
      <c r="C698" s="8"/>
      <c r="D698" s="30"/>
      <c r="E698" s="32"/>
      <c r="F698" s="32"/>
    </row>
    <row r="699" spans="1:6" ht="14.25" hidden="1" x14ac:dyDescent="0.25">
      <c r="A699" s="220"/>
      <c r="B699" s="24"/>
      <c r="C699" s="8"/>
      <c r="D699" s="30"/>
      <c r="E699" s="32"/>
      <c r="F699" s="32"/>
    </row>
    <row r="700" spans="1:6" ht="14.25" hidden="1" x14ac:dyDescent="0.25">
      <c r="A700" s="220"/>
      <c r="B700" s="24"/>
      <c r="C700" s="8"/>
      <c r="D700" s="30"/>
      <c r="E700" s="32"/>
      <c r="F700" s="32"/>
    </row>
    <row r="701" spans="1:6" ht="14.25" hidden="1" x14ac:dyDescent="0.25">
      <c r="A701" s="220"/>
      <c r="B701" s="24"/>
      <c r="C701" s="8"/>
      <c r="D701" s="30"/>
      <c r="E701" s="32"/>
      <c r="F701" s="32"/>
    </row>
    <row r="702" spans="1:6" ht="14.25" hidden="1" x14ac:dyDescent="0.25">
      <c r="A702" s="220"/>
      <c r="B702" s="24"/>
      <c r="C702" s="8"/>
      <c r="D702" s="30"/>
      <c r="E702" s="32"/>
      <c r="F702" s="32"/>
    </row>
    <row r="703" spans="1:6" ht="14.25" hidden="1" x14ac:dyDescent="0.25">
      <c r="A703" s="220"/>
      <c r="B703" s="24"/>
      <c r="C703" s="8"/>
      <c r="D703" s="30"/>
      <c r="E703" s="32"/>
      <c r="F703" s="32"/>
    </row>
    <row r="704" spans="1:6" ht="14.25" hidden="1" x14ac:dyDescent="0.25">
      <c r="A704" s="220"/>
      <c r="B704" s="24"/>
      <c r="C704" s="8"/>
      <c r="D704" s="30"/>
      <c r="E704" s="32"/>
      <c r="F704" s="32"/>
    </row>
    <row r="705" spans="1:6" ht="14.25" hidden="1" x14ac:dyDescent="0.25">
      <c r="A705" s="220"/>
      <c r="B705" s="24"/>
      <c r="C705" s="8"/>
      <c r="D705" s="30"/>
      <c r="E705" s="32"/>
      <c r="F705" s="32"/>
    </row>
    <row r="706" spans="1:6" ht="14.25" hidden="1" x14ac:dyDescent="0.25">
      <c r="A706" s="220"/>
      <c r="B706" s="24"/>
      <c r="C706" s="8"/>
      <c r="D706" s="30"/>
      <c r="E706" s="32"/>
      <c r="F706" s="32"/>
    </row>
    <row r="707" spans="1:6" ht="14.25" hidden="1" x14ac:dyDescent="0.25">
      <c r="A707" s="220"/>
      <c r="B707" s="24"/>
      <c r="C707" s="8"/>
      <c r="D707" s="30"/>
      <c r="E707" s="32"/>
      <c r="F707" s="32"/>
    </row>
    <row r="708" spans="1:6" ht="14.25" hidden="1" x14ac:dyDescent="0.25">
      <c r="A708" s="220"/>
      <c r="B708" s="24"/>
      <c r="C708" s="8"/>
      <c r="D708" s="30"/>
      <c r="E708" s="32"/>
      <c r="F708" s="32"/>
    </row>
    <row r="709" spans="1:6" ht="14.25" hidden="1" x14ac:dyDescent="0.25">
      <c r="A709" s="220"/>
      <c r="B709" s="24"/>
      <c r="C709" s="8"/>
      <c r="D709" s="30"/>
      <c r="E709" s="32"/>
      <c r="F709" s="32"/>
    </row>
    <row r="710" spans="1:6" ht="14.25" hidden="1" x14ac:dyDescent="0.25">
      <c r="A710" s="220"/>
      <c r="B710" s="24"/>
      <c r="C710" s="8"/>
      <c r="D710" s="30"/>
      <c r="E710" s="32"/>
      <c r="F710" s="32"/>
    </row>
    <row r="711" spans="1:6" ht="14.25" hidden="1" x14ac:dyDescent="0.25">
      <c r="A711" s="220"/>
      <c r="B711" s="24"/>
      <c r="C711" s="8"/>
      <c r="D711" s="30"/>
      <c r="E711" s="32"/>
      <c r="F711" s="32"/>
    </row>
    <row r="712" spans="1:6" ht="14.25" hidden="1" x14ac:dyDescent="0.25">
      <c r="A712" s="220"/>
      <c r="B712" s="24"/>
      <c r="C712" s="8"/>
      <c r="D712" s="30"/>
      <c r="E712" s="32"/>
      <c r="F712" s="32"/>
    </row>
    <row r="713" spans="1:6" ht="14.25" hidden="1" x14ac:dyDescent="0.25">
      <c r="A713" s="220"/>
      <c r="B713" s="24"/>
      <c r="C713" s="8"/>
      <c r="D713" s="30"/>
      <c r="E713" s="32"/>
      <c r="F713" s="32"/>
    </row>
    <row r="714" spans="1:6" ht="14.25" hidden="1" x14ac:dyDescent="0.25">
      <c r="A714" s="220"/>
      <c r="B714" s="24"/>
      <c r="C714" s="8"/>
      <c r="D714" s="30"/>
      <c r="E714" s="32"/>
      <c r="F714" s="32"/>
    </row>
    <row r="715" spans="1:6" ht="14.25" hidden="1" x14ac:dyDescent="0.25">
      <c r="A715" s="220"/>
      <c r="B715" s="24"/>
      <c r="C715" s="8"/>
      <c r="D715" s="30"/>
      <c r="E715" s="32"/>
      <c r="F715" s="32"/>
    </row>
    <row r="716" spans="1:6" ht="14.25" hidden="1" x14ac:dyDescent="0.25">
      <c r="A716" s="220"/>
      <c r="B716" s="24"/>
      <c r="C716" s="8"/>
      <c r="D716" s="30"/>
      <c r="E716" s="32"/>
      <c r="F716" s="32"/>
    </row>
    <row r="717" spans="1:6" ht="14.25" hidden="1" x14ac:dyDescent="0.25">
      <c r="A717" s="220"/>
      <c r="B717" s="24"/>
      <c r="C717" s="8"/>
      <c r="D717" s="30"/>
      <c r="E717" s="32"/>
      <c r="F717" s="32"/>
    </row>
    <row r="718" spans="1:6" ht="14.25" hidden="1" x14ac:dyDescent="0.25">
      <c r="A718" s="220"/>
      <c r="B718" s="24"/>
      <c r="C718" s="8"/>
      <c r="D718" s="30"/>
      <c r="E718" s="32"/>
      <c r="F718" s="32"/>
    </row>
    <row r="719" spans="1:6" ht="14.25" hidden="1" x14ac:dyDescent="0.25">
      <c r="A719" s="220"/>
      <c r="B719" s="24"/>
      <c r="C719" s="8"/>
      <c r="D719" s="30"/>
      <c r="E719" s="32"/>
      <c r="F719" s="32"/>
    </row>
    <row r="720" spans="1:6" ht="14.25" hidden="1" x14ac:dyDescent="0.25">
      <c r="A720" s="220"/>
      <c r="B720" s="24"/>
      <c r="C720" s="8"/>
      <c r="D720" s="30"/>
      <c r="E720" s="32"/>
      <c r="F720" s="32"/>
    </row>
    <row r="721" spans="1:6" ht="14.25" hidden="1" x14ac:dyDescent="0.25">
      <c r="A721" s="220"/>
      <c r="B721" s="24"/>
      <c r="C721" s="8"/>
      <c r="D721" s="30"/>
      <c r="E721" s="32"/>
      <c r="F721" s="32"/>
    </row>
    <row r="722" spans="1:6" ht="14.25" hidden="1" x14ac:dyDescent="0.25">
      <c r="A722" s="220"/>
      <c r="B722" s="24"/>
      <c r="C722" s="8"/>
      <c r="D722" s="30"/>
      <c r="E722" s="32"/>
      <c r="F722" s="32"/>
    </row>
    <row r="723" spans="1:6" ht="14.25" hidden="1" x14ac:dyDescent="0.25">
      <c r="A723" s="220"/>
      <c r="B723" s="24"/>
      <c r="C723" s="8"/>
      <c r="D723" s="30"/>
      <c r="E723" s="32"/>
      <c r="F723" s="32"/>
    </row>
    <row r="724" spans="1:6" ht="14.25" hidden="1" x14ac:dyDescent="0.25">
      <c r="A724" s="220"/>
      <c r="B724" s="24"/>
      <c r="C724" s="8"/>
      <c r="D724" s="30"/>
      <c r="E724" s="32"/>
      <c r="F724" s="32"/>
    </row>
    <row r="725" spans="1:6" ht="14.25" hidden="1" x14ac:dyDescent="0.25">
      <c r="A725" s="220"/>
      <c r="B725" s="24"/>
      <c r="C725" s="8"/>
      <c r="D725" s="30"/>
      <c r="E725" s="32"/>
      <c r="F725" s="32"/>
    </row>
    <row r="726" spans="1:6" ht="14.25" hidden="1" x14ac:dyDescent="0.25">
      <c r="A726" s="220"/>
      <c r="B726" s="24"/>
      <c r="C726" s="8"/>
      <c r="D726" s="30"/>
      <c r="E726" s="32"/>
      <c r="F726" s="32"/>
    </row>
    <row r="727" spans="1:6" ht="14.25" hidden="1" x14ac:dyDescent="0.25">
      <c r="A727" s="220"/>
      <c r="B727" s="24"/>
      <c r="C727" s="8"/>
      <c r="D727" s="30"/>
      <c r="E727" s="32"/>
      <c r="F727" s="32"/>
    </row>
    <row r="728" spans="1:6" ht="14.25" hidden="1" x14ac:dyDescent="0.25">
      <c r="A728" s="220"/>
      <c r="B728" s="24"/>
      <c r="C728" s="8"/>
      <c r="D728" s="30"/>
      <c r="E728" s="32"/>
      <c r="F728" s="32"/>
    </row>
    <row r="729" spans="1:6" ht="14.25" hidden="1" x14ac:dyDescent="0.25">
      <c r="A729" s="220"/>
      <c r="B729" s="24"/>
      <c r="C729" s="8"/>
      <c r="D729" s="30"/>
      <c r="E729" s="32"/>
      <c r="F729" s="32"/>
    </row>
    <row r="730" spans="1:6" ht="14.25" hidden="1" x14ac:dyDescent="0.25">
      <c r="A730" s="220"/>
      <c r="B730" s="24"/>
      <c r="C730" s="8"/>
      <c r="D730" s="30"/>
      <c r="E730" s="32"/>
      <c r="F730" s="32"/>
    </row>
    <row r="731" spans="1:6" ht="14.25" hidden="1" x14ac:dyDescent="0.25">
      <c r="A731" s="220"/>
      <c r="B731" s="24"/>
      <c r="C731" s="8"/>
      <c r="D731" s="30"/>
      <c r="E731" s="32"/>
      <c r="F731" s="32"/>
    </row>
    <row r="732" spans="1:6" ht="14.25" hidden="1" x14ac:dyDescent="0.25">
      <c r="A732" s="220"/>
      <c r="B732" s="24"/>
      <c r="C732" s="8"/>
      <c r="D732" s="30"/>
      <c r="E732" s="32"/>
      <c r="F732" s="32"/>
    </row>
    <row r="733" spans="1:6" ht="14.25" hidden="1" x14ac:dyDescent="0.25">
      <c r="A733" s="220"/>
      <c r="B733" s="24"/>
      <c r="C733" s="8"/>
      <c r="D733" s="30"/>
      <c r="E733" s="32"/>
      <c r="F733" s="32"/>
    </row>
    <row r="734" spans="1:6" ht="14.25" hidden="1" x14ac:dyDescent="0.25">
      <c r="A734" s="220"/>
      <c r="B734" s="24"/>
      <c r="C734" s="8"/>
      <c r="D734" s="30"/>
      <c r="E734" s="32"/>
      <c r="F734" s="32"/>
    </row>
    <row r="735" spans="1:6" ht="14.25" hidden="1" x14ac:dyDescent="0.25">
      <c r="A735" s="220"/>
      <c r="B735" s="24"/>
      <c r="C735" s="8"/>
      <c r="D735" s="30"/>
      <c r="E735" s="32"/>
      <c r="F735" s="32"/>
    </row>
    <row r="736" spans="1:6" ht="14.25" hidden="1" x14ac:dyDescent="0.25">
      <c r="A736" s="220"/>
      <c r="B736" s="24"/>
      <c r="C736" s="8"/>
      <c r="D736" s="30"/>
      <c r="E736" s="32"/>
      <c r="F736" s="32"/>
    </row>
    <row r="737" spans="1:6" ht="14.25" hidden="1" x14ac:dyDescent="0.25">
      <c r="A737" s="220"/>
      <c r="B737" s="24"/>
      <c r="C737" s="8"/>
      <c r="D737" s="30"/>
      <c r="E737" s="32"/>
      <c r="F737" s="32"/>
    </row>
    <row r="738" spans="1:6" ht="14.25" hidden="1" x14ac:dyDescent="0.25">
      <c r="A738" s="220"/>
      <c r="B738" s="24"/>
      <c r="C738" s="8"/>
      <c r="D738" s="30"/>
      <c r="E738" s="32"/>
      <c r="F738" s="32"/>
    </row>
    <row r="739" spans="1:6" ht="14.25" hidden="1" x14ac:dyDescent="0.25">
      <c r="A739" s="220"/>
      <c r="B739" s="24"/>
      <c r="C739" s="8"/>
      <c r="D739" s="30"/>
      <c r="E739" s="32"/>
      <c r="F739" s="32"/>
    </row>
    <row r="740" spans="1:6" ht="14.25" hidden="1" x14ac:dyDescent="0.25">
      <c r="A740" s="220"/>
      <c r="B740" s="24"/>
      <c r="C740" s="8"/>
      <c r="D740" s="30"/>
      <c r="E740" s="32"/>
      <c r="F740" s="32"/>
    </row>
    <row r="741" spans="1:6" ht="14.25" hidden="1" x14ac:dyDescent="0.25">
      <c r="A741" s="220"/>
      <c r="B741" s="24"/>
      <c r="C741" s="8"/>
      <c r="D741" s="30"/>
      <c r="E741" s="32"/>
      <c r="F741" s="32"/>
    </row>
    <row r="742" spans="1:6" ht="14.25" hidden="1" x14ac:dyDescent="0.25">
      <c r="A742" s="220"/>
      <c r="B742" s="24"/>
      <c r="C742" s="8"/>
      <c r="D742" s="30"/>
      <c r="E742" s="32"/>
      <c r="F742" s="32"/>
    </row>
    <row r="743" spans="1:6" ht="14.25" hidden="1" x14ac:dyDescent="0.25">
      <c r="A743" s="220"/>
      <c r="B743" s="24"/>
      <c r="C743" s="8"/>
      <c r="D743" s="30"/>
      <c r="E743" s="32"/>
      <c r="F743" s="32"/>
    </row>
    <row r="744" spans="1:6" ht="14.25" hidden="1" x14ac:dyDescent="0.25">
      <c r="A744" s="220"/>
      <c r="B744" s="24"/>
      <c r="C744" s="8"/>
      <c r="D744" s="30"/>
      <c r="E744" s="32"/>
      <c r="F744" s="32"/>
    </row>
    <row r="745" spans="1:6" ht="14.25" hidden="1" x14ac:dyDescent="0.25">
      <c r="A745" s="220"/>
      <c r="B745" s="24"/>
      <c r="C745" s="8"/>
      <c r="D745" s="30"/>
      <c r="E745" s="32"/>
      <c r="F745" s="32"/>
    </row>
    <row r="746" spans="1:6" ht="14.25" hidden="1" x14ac:dyDescent="0.25">
      <c r="A746" s="220"/>
      <c r="B746" s="24"/>
      <c r="C746" s="8"/>
      <c r="D746" s="30"/>
      <c r="E746" s="32"/>
      <c r="F746" s="32"/>
    </row>
    <row r="747" spans="1:6" ht="14.25" hidden="1" x14ac:dyDescent="0.25">
      <c r="A747" s="220"/>
      <c r="B747" s="24"/>
      <c r="C747" s="8"/>
      <c r="D747" s="30"/>
      <c r="E747" s="32"/>
      <c r="F747" s="32"/>
    </row>
    <row r="748" spans="1:6" ht="14.25" hidden="1" x14ac:dyDescent="0.25">
      <c r="A748" s="220"/>
      <c r="B748" s="24"/>
      <c r="C748" s="8"/>
      <c r="D748" s="30"/>
      <c r="E748" s="32"/>
      <c r="F748" s="32"/>
    </row>
    <row r="749" spans="1:6" ht="14.25" hidden="1" x14ac:dyDescent="0.25">
      <c r="A749" s="220"/>
      <c r="B749" s="24"/>
      <c r="C749" s="8"/>
      <c r="D749" s="30"/>
      <c r="E749" s="32"/>
      <c r="F749" s="32"/>
    </row>
    <row r="750" spans="1:6" ht="14.25" hidden="1" x14ac:dyDescent="0.25">
      <c r="A750" s="220"/>
      <c r="B750" s="24"/>
      <c r="C750" s="8"/>
      <c r="D750" s="30"/>
      <c r="E750" s="32"/>
      <c r="F750" s="32"/>
    </row>
    <row r="751" spans="1:6" ht="14.25" hidden="1" x14ac:dyDescent="0.25">
      <c r="A751" s="220"/>
      <c r="B751" s="24"/>
      <c r="C751" s="8"/>
      <c r="D751" s="30"/>
      <c r="E751" s="32"/>
      <c r="F751" s="32"/>
    </row>
    <row r="752" spans="1:6" ht="14.25" hidden="1" x14ac:dyDescent="0.25">
      <c r="A752" s="220"/>
      <c r="B752" s="24"/>
      <c r="C752" s="8"/>
      <c r="D752" s="30"/>
      <c r="E752" s="32"/>
      <c r="F752" s="32"/>
    </row>
    <row r="753" spans="1:6" ht="14.25" hidden="1" x14ac:dyDescent="0.25">
      <c r="A753" s="220"/>
      <c r="B753" s="24"/>
      <c r="C753" s="8"/>
      <c r="D753" s="30"/>
      <c r="E753" s="32"/>
      <c r="F753" s="32"/>
    </row>
    <row r="754" spans="1:6" ht="14.25" hidden="1" x14ac:dyDescent="0.25">
      <c r="A754" s="220"/>
      <c r="B754" s="24"/>
      <c r="C754" s="8"/>
      <c r="D754" s="30"/>
      <c r="E754" s="32"/>
      <c r="F754" s="32"/>
    </row>
    <row r="755" spans="1:6" ht="14.25" hidden="1" x14ac:dyDescent="0.25">
      <c r="A755" s="220"/>
      <c r="B755" s="24"/>
      <c r="C755" s="8"/>
      <c r="D755" s="30"/>
      <c r="E755" s="32"/>
      <c r="F755" s="32"/>
    </row>
    <row r="756" spans="1:6" ht="14.25" hidden="1" x14ac:dyDescent="0.25">
      <c r="A756" s="220"/>
      <c r="B756" s="24"/>
      <c r="C756" s="8"/>
      <c r="D756" s="30"/>
      <c r="E756" s="32"/>
      <c r="F756" s="32"/>
    </row>
    <row r="757" spans="1:6" ht="14.25" hidden="1" x14ac:dyDescent="0.25">
      <c r="A757" s="220"/>
      <c r="B757" s="24"/>
      <c r="C757" s="8"/>
      <c r="D757" s="30"/>
      <c r="E757" s="32"/>
      <c r="F757" s="32"/>
    </row>
    <row r="758" spans="1:6" ht="14.25" hidden="1" x14ac:dyDescent="0.25">
      <c r="A758" s="220"/>
      <c r="B758" s="24"/>
      <c r="C758" s="8"/>
      <c r="D758" s="30"/>
      <c r="E758" s="32"/>
      <c r="F758" s="32"/>
    </row>
    <row r="759" spans="1:6" ht="14.25" hidden="1" x14ac:dyDescent="0.25">
      <c r="A759" s="220"/>
      <c r="B759" s="24"/>
      <c r="C759" s="8"/>
      <c r="D759" s="30"/>
      <c r="E759" s="32"/>
      <c r="F759" s="32"/>
    </row>
    <row r="760" spans="1:6" ht="14.25" hidden="1" x14ac:dyDescent="0.25">
      <c r="A760" s="220"/>
      <c r="B760" s="24"/>
      <c r="C760" s="8"/>
      <c r="D760" s="30"/>
      <c r="E760" s="32"/>
      <c r="F760" s="32"/>
    </row>
    <row r="761" spans="1:6" ht="14.25" hidden="1" x14ac:dyDescent="0.25">
      <c r="A761" s="220"/>
      <c r="B761" s="24"/>
      <c r="C761" s="8"/>
      <c r="D761" s="30"/>
      <c r="E761" s="32"/>
      <c r="F761" s="32"/>
    </row>
    <row r="762" spans="1:6" ht="14.25" hidden="1" x14ac:dyDescent="0.25">
      <c r="A762" s="220"/>
      <c r="B762" s="24"/>
      <c r="C762" s="8"/>
      <c r="D762" s="30"/>
      <c r="E762" s="32"/>
      <c r="F762" s="32"/>
    </row>
    <row r="763" spans="1:6" ht="14.25" hidden="1" x14ac:dyDescent="0.25">
      <c r="A763" s="220"/>
      <c r="B763" s="24"/>
      <c r="C763" s="8"/>
      <c r="D763" s="30"/>
      <c r="E763" s="32"/>
      <c r="F763" s="32"/>
    </row>
    <row r="764" spans="1:6" ht="14.25" hidden="1" x14ac:dyDescent="0.25">
      <c r="A764" s="220"/>
      <c r="B764" s="24"/>
      <c r="C764" s="8"/>
      <c r="D764" s="30"/>
      <c r="E764" s="32"/>
      <c r="F764" s="32"/>
    </row>
    <row r="765" spans="1:6" ht="14.25" hidden="1" x14ac:dyDescent="0.25">
      <c r="A765" s="220"/>
      <c r="B765" s="24"/>
      <c r="C765" s="8"/>
      <c r="D765" s="30"/>
      <c r="E765" s="32"/>
      <c r="F765" s="32"/>
    </row>
    <row r="766" spans="1:6" ht="14.25" hidden="1" x14ac:dyDescent="0.25">
      <c r="A766" s="220"/>
      <c r="B766" s="24"/>
      <c r="C766" s="8"/>
      <c r="D766" s="30"/>
      <c r="E766" s="32"/>
      <c r="F766" s="32"/>
    </row>
    <row r="767" spans="1:6" ht="14.25" hidden="1" x14ac:dyDescent="0.25">
      <c r="A767" s="220"/>
      <c r="B767" s="24"/>
      <c r="C767" s="8"/>
      <c r="D767" s="30"/>
      <c r="E767" s="32"/>
      <c r="F767" s="32"/>
    </row>
    <row r="768" spans="1:6" ht="14.25" hidden="1" x14ac:dyDescent="0.25">
      <c r="A768" s="220"/>
      <c r="B768" s="24"/>
      <c r="C768" s="8"/>
      <c r="D768" s="30"/>
      <c r="E768" s="32"/>
      <c r="F768" s="32"/>
    </row>
    <row r="769" spans="1:6" ht="14.25" hidden="1" x14ac:dyDescent="0.25">
      <c r="A769" s="220"/>
      <c r="B769" s="24"/>
      <c r="C769" s="8"/>
      <c r="D769" s="30"/>
      <c r="E769" s="32"/>
      <c r="F769" s="32"/>
    </row>
    <row r="770" spans="1:6" ht="14.25" hidden="1" x14ac:dyDescent="0.25">
      <c r="A770" s="220"/>
      <c r="B770" s="24"/>
      <c r="C770" s="8"/>
      <c r="D770" s="30"/>
      <c r="E770" s="32"/>
      <c r="F770" s="32"/>
    </row>
    <row r="771" spans="1:6" ht="14.25" hidden="1" x14ac:dyDescent="0.25">
      <c r="A771" s="220"/>
      <c r="B771" s="24"/>
      <c r="C771" s="8"/>
      <c r="D771" s="30"/>
      <c r="E771" s="32"/>
      <c r="F771" s="32"/>
    </row>
    <row r="772" spans="1:6" ht="14.25" hidden="1" x14ac:dyDescent="0.25">
      <c r="A772" s="220"/>
      <c r="B772" s="24"/>
      <c r="C772" s="8"/>
      <c r="D772" s="30"/>
      <c r="E772" s="32"/>
      <c r="F772" s="32"/>
    </row>
    <row r="773" spans="1:6" ht="14.25" hidden="1" x14ac:dyDescent="0.25">
      <c r="A773" s="220"/>
      <c r="B773" s="24"/>
      <c r="C773" s="8"/>
      <c r="D773" s="30"/>
      <c r="E773" s="32"/>
      <c r="F773" s="32"/>
    </row>
    <row r="774" spans="1:6" ht="14.25" hidden="1" x14ac:dyDescent="0.25">
      <c r="A774" s="220"/>
      <c r="B774" s="24"/>
      <c r="C774" s="8"/>
      <c r="D774" s="30"/>
      <c r="E774" s="32"/>
      <c r="F774" s="32"/>
    </row>
    <row r="775" spans="1:6" ht="14.25" hidden="1" x14ac:dyDescent="0.25">
      <c r="A775" s="220"/>
      <c r="B775" s="24"/>
      <c r="C775" s="8"/>
      <c r="D775" s="30"/>
      <c r="E775" s="32"/>
      <c r="F775" s="32"/>
    </row>
    <row r="776" spans="1:6" ht="14.25" hidden="1" x14ac:dyDescent="0.25">
      <c r="A776" s="220"/>
      <c r="B776" s="24"/>
      <c r="C776" s="8"/>
      <c r="D776" s="30"/>
      <c r="E776" s="32"/>
      <c r="F776" s="32"/>
    </row>
    <row r="777" spans="1:6" ht="14.25" hidden="1" x14ac:dyDescent="0.25">
      <c r="A777" s="220"/>
      <c r="B777" s="24"/>
      <c r="C777" s="8"/>
      <c r="D777" s="30"/>
      <c r="E777" s="32"/>
      <c r="F777" s="32"/>
    </row>
    <row r="778" spans="1:6" ht="14.25" hidden="1" x14ac:dyDescent="0.25">
      <c r="A778" s="220"/>
      <c r="B778" s="24"/>
      <c r="C778" s="8"/>
      <c r="D778" s="30"/>
      <c r="E778" s="32"/>
      <c r="F778" s="32"/>
    </row>
    <row r="779" spans="1:6" ht="14.25" hidden="1" x14ac:dyDescent="0.25">
      <c r="A779" s="220"/>
      <c r="B779" s="24"/>
      <c r="C779" s="8"/>
      <c r="D779" s="30"/>
      <c r="E779" s="32"/>
      <c r="F779" s="32"/>
    </row>
    <row r="780" spans="1:6" ht="14.25" hidden="1" x14ac:dyDescent="0.25">
      <c r="A780" s="220"/>
      <c r="B780" s="24"/>
      <c r="C780" s="8"/>
      <c r="D780" s="30"/>
      <c r="E780" s="32"/>
      <c r="F780" s="32"/>
    </row>
    <row r="781" spans="1:6" ht="14.25" hidden="1" x14ac:dyDescent="0.25">
      <c r="A781" s="220"/>
      <c r="B781" s="24"/>
      <c r="C781" s="8"/>
      <c r="D781" s="30"/>
      <c r="E781" s="32"/>
      <c r="F781" s="32"/>
    </row>
    <row r="782" spans="1:6" ht="14.25" hidden="1" x14ac:dyDescent="0.25">
      <c r="A782" s="220"/>
      <c r="B782" s="24"/>
      <c r="C782" s="8"/>
      <c r="D782" s="30"/>
      <c r="E782" s="32"/>
      <c r="F782" s="32"/>
    </row>
    <row r="783" spans="1:6" ht="14.25" hidden="1" x14ac:dyDescent="0.25">
      <c r="A783" s="220"/>
      <c r="B783" s="24"/>
      <c r="C783" s="8"/>
      <c r="D783" s="30"/>
      <c r="E783" s="32"/>
      <c r="F783" s="32"/>
    </row>
    <row r="784" spans="1:6" ht="14.25" hidden="1" x14ac:dyDescent="0.25">
      <c r="A784" s="220"/>
      <c r="B784" s="24"/>
      <c r="C784" s="8"/>
      <c r="D784" s="30"/>
      <c r="E784" s="32"/>
      <c r="F784" s="32"/>
    </row>
    <row r="785" spans="1:6" ht="14.25" hidden="1" x14ac:dyDescent="0.25">
      <c r="A785" s="220"/>
      <c r="B785" s="24"/>
      <c r="C785" s="8"/>
      <c r="D785" s="30"/>
      <c r="E785" s="32"/>
      <c r="F785" s="32"/>
    </row>
    <row r="786" spans="1:6" ht="14.25" hidden="1" x14ac:dyDescent="0.25">
      <c r="A786" s="220"/>
      <c r="B786" s="24"/>
      <c r="C786" s="8"/>
      <c r="D786" s="30"/>
      <c r="E786" s="32"/>
      <c r="F786" s="32"/>
    </row>
    <row r="787" spans="1:6" ht="14.25" hidden="1" x14ac:dyDescent="0.25">
      <c r="A787" s="220"/>
      <c r="B787" s="24"/>
      <c r="C787" s="8"/>
      <c r="D787" s="30"/>
      <c r="E787" s="32"/>
      <c r="F787" s="32"/>
    </row>
    <row r="788" spans="1:6" ht="14.25" hidden="1" x14ac:dyDescent="0.25">
      <c r="A788" s="220"/>
      <c r="B788" s="24"/>
      <c r="C788" s="8"/>
      <c r="D788" s="30"/>
      <c r="E788" s="32"/>
      <c r="F788" s="32"/>
    </row>
    <row r="789" spans="1:6" ht="14.25" hidden="1" x14ac:dyDescent="0.25">
      <c r="A789" s="220"/>
      <c r="B789" s="24"/>
      <c r="C789" s="8"/>
      <c r="D789" s="30"/>
      <c r="E789" s="32"/>
      <c r="F789" s="32"/>
    </row>
    <row r="790" spans="1:6" ht="14.25" hidden="1" x14ac:dyDescent="0.25">
      <c r="A790" s="220"/>
      <c r="B790" s="24"/>
      <c r="C790" s="8"/>
      <c r="D790" s="30"/>
      <c r="E790" s="32"/>
      <c r="F790" s="32"/>
    </row>
    <row r="791" spans="1:6" ht="14.25" hidden="1" x14ac:dyDescent="0.25">
      <c r="A791" s="220"/>
      <c r="B791" s="24"/>
      <c r="C791" s="8"/>
      <c r="D791" s="30"/>
      <c r="E791" s="32"/>
      <c r="F791" s="32"/>
    </row>
    <row r="792" spans="1:6" ht="14.25" hidden="1" x14ac:dyDescent="0.25">
      <c r="A792" s="220"/>
      <c r="B792" s="24"/>
      <c r="C792" s="8"/>
      <c r="D792" s="30"/>
      <c r="E792" s="32"/>
      <c r="F792" s="32"/>
    </row>
    <row r="793" spans="1:6" ht="14.25" hidden="1" x14ac:dyDescent="0.25">
      <c r="A793" s="220"/>
      <c r="B793" s="24"/>
      <c r="C793" s="8"/>
      <c r="D793" s="30"/>
      <c r="E793" s="32"/>
      <c r="F793" s="32"/>
    </row>
    <row r="794" spans="1:6" ht="14.25" hidden="1" x14ac:dyDescent="0.25">
      <c r="A794" s="220"/>
      <c r="B794" s="24"/>
      <c r="C794" s="8"/>
      <c r="D794" s="30"/>
      <c r="E794" s="32"/>
      <c r="F794" s="32"/>
    </row>
    <row r="795" spans="1:6" ht="14.25" hidden="1" x14ac:dyDescent="0.25">
      <c r="A795" s="220"/>
      <c r="B795" s="24"/>
      <c r="C795" s="8"/>
      <c r="D795" s="30"/>
      <c r="E795" s="32"/>
      <c r="F795" s="32"/>
    </row>
    <row r="796" spans="1:6" ht="14.25" hidden="1" x14ac:dyDescent="0.25">
      <c r="A796" s="220"/>
      <c r="B796" s="24"/>
      <c r="C796" s="8"/>
      <c r="D796" s="30"/>
      <c r="E796" s="32"/>
      <c r="F796" s="32"/>
    </row>
    <row r="797" spans="1:6" ht="14.25" hidden="1" x14ac:dyDescent="0.25">
      <c r="A797" s="220"/>
      <c r="B797" s="24"/>
      <c r="C797" s="8"/>
      <c r="D797" s="30"/>
      <c r="E797" s="32"/>
      <c r="F797" s="32"/>
    </row>
    <row r="798" spans="1:6" ht="14.25" hidden="1" x14ac:dyDescent="0.25">
      <c r="A798" s="220"/>
      <c r="B798" s="24"/>
      <c r="C798" s="8"/>
      <c r="D798" s="30"/>
      <c r="E798" s="32"/>
      <c r="F798" s="32"/>
    </row>
    <row r="799" spans="1:6" ht="14.25" hidden="1" x14ac:dyDescent="0.25">
      <c r="A799" s="220"/>
      <c r="B799" s="24"/>
      <c r="C799" s="8"/>
      <c r="D799" s="30"/>
      <c r="E799" s="32"/>
      <c r="F799" s="32"/>
    </row>
    <row r="800" spans="1:6" ht="14.25" hidden="1" x14ac:dyDescent="0.25">
      <c r="A800" s="220"/>
      <c r="B800" s="24"/>
      <c r="C800" s="8"/>
      <c r="D800" s="30"/>
      <c r="E800" s="32"/>
      <c r="F800" s="32"/>
    </row>
    <row r="801" spans="1:6" ht="14.25" hidden="1" x14ac:dyDescent="0.25">
      <c r="A801" s="220"/>
      <c r="B801" s="24"/>
      <c r="C801" s="8"/>
      <c r="D801" s="30"/>
      <c r="E801" s="32"/>
      <c r="F801" s="32"/>
    </row>
    <row r="802" spans="1:6" ht="14.25" hidden="1" x14ac:dyDescent="0.25">
      <c r="A802" s="220"/>
      <c r="B802" s="24"/>
      <c r="C802" s="8"/>
      <c r="D802" s="30"/>
      <c r="E802" s="32"/>
      <c r="F802" s="32"/>
    </row>
    <row r="803" spans="1:6" ht="14.25" hidden="1" x14ac:dyDescent="0.25">
      <c r="A803" s="220"/>
      <c r="B803" s="24"/>
      <c r="C803" s="8"/>
      <c r="D803" s="30"/>
      <c r="E803" s="32"/>
      <c r="F803" s="32"/>
    </row>
    <row r="804" spans="1:6" ht="14.25" hidden="1" x14ac:dyDescent="0.25">
      <c r="A804" s="220"/>
      <c r="B804" s="24"/>
      <c r="C804" s="8"/>
      <c r="D804" s="30"/>
      <c r="E804" s="32"/>
      <c r="F804" s="32"/>
    </row>
    <row r="805" spans="1:6" ht="14.25" hidden="1" x14ac:dyDescent="0.25">
      <c r="A805" s="220"/>
      <c r="B805" s="24"/>
      <c r="C805" s="8"/>
      <c r="D805" s="30"/>
      <c r="E805" s="32"/>
      <c r="F805" s="32"/>
    </row>
    <row r="806" spans="1:6" ht="14.25" hidden="1" x14ac:dyDescent="0.25">
      <c r="A806" s="220"/>
      <c r="B806" s="24"/>
      <c r="C806" s="8"/>
      <c r="D806" s="30"/>
      <c r="E806" s="32"/>
      <c r="F806" s="32"/>
    </row>
    <row r="807" spans="1:6" ht="14.25" hidden="1" x14ac:dyDescent="0.25">
      <c r="A807" s="220"/>
      <c r="B807" s="24"/>
      <c r="C807" s="8"/>
      <c r="D807" s="30"/>
      <c r="E807" s="32"/>
      <c r="F807" s="32"/>
    </row>
    <row r="808" spans="1:6" ht="14.25" hidden="1" x14ac:dyDescent="0.25">
      <c r="A808" s="220"/>
      <c r="B808" s="24"/>
      <c r="C808" s="8"/>
      <c r="D808" s="30"/>
      <c r="E808" s="32"/>
      <c r="F808" s="32"/>
    </row>
    <row r="809" spans="1:6" ht="14.25" hidden="1" x14ac:dyDescent="0.25">
      <c r="A809" s="220"/>
      <c r="B809" s="24"/>
      <c r="C809" s="8"/>
      <c r="D809" s="30"/>
      <c r="E809" s="32"/>
      <c r="F809" s="32"/>
    </row>
    <row r="810" spans="1:6" ht="14.25" hidden="1" x14ac:dyDescent="0.25">
      <c r="A810" s="220"/>
      <c r="B810" s="24"/>
      <c r="C810" s="8"/>
      <c r="D810" s="30"/>
      <c r="E810" s="32"/>
      <c r="F810" s="32"/>
    </row>
    <row r="811" spans="1:6" ht="14.25" hidden="1" x14ac:dyDescent="0.25">
      <c r="A811" s="220"/>
      <c r="B811" s="24"/>
      <c r="C811" s="8"/>
      <c r="D811" s="30"/>
      <c r="E811" s="32"/>
      <c r="F811" s="32"/>
    </row>
    <row r="812" spans="1:6" ht="14.25" hidden="1" x14ac:dyDescent="0.25">
      <c r="A812" s="220"/>
      <c r="B812" s="24"/>
      <c r="C812" s="8"/>
      <c r="D812" s="30"/>
      <c r="E812" s="32"/>
      <c r="F812" s="32"/>
    </row>
    <row r="813" spans="1:6" ht="14.25" hidden="1" x14ac:dyDescent="0.25">
      <c r="A813" s="220"/>
      <c r="B813" s="24"/>
      <c r="C813" s="8"/>
      <c r="D813" s="30"/>
      <c r="E813" s="32"/>
      <c r="F813" s="32"/>
    </row>
    <row r="814" spans="1:6" ht="14.25" hidden="1" x14ac:dyDescent="0.25">
      <c r="A814" s="220"/>
      <c r="B814" s="24"/>
      <c r="C814" s="8"/>
      <c r="D814" s="30"/>
      <c r="E814" s="32"/>
      <c r="F814" s="32"/>
    </row>
    <row r="815" spans="1:6" ht="14.25" hidden="1" x14ac:dyDescent="0.25">
      <c r="A815" s="220"/>
      <c r="B815" s="24"/>
      <c r="C815" s="8"/>
      <c r="D815" s="30"/>
      <c r="E815" s="32"/>
      <c r="F815" s="32"/>
    </row>
    <row r="816" spans="1:6" ht="14.25" hidden="1" x14ac:dyDescent="0.25">
      <c r="A816" s="220"/>
      <c r="B816" s="24"/>
      <c r="C816" s="8"/>
      <c r="D816" s="30"/>
      <c r="E816" s="32"/>
      <c r="F816" s="32"/>
    </row>
    <row r="817" spans="1:6" ht="14.25" hidden="1" x14ac:dyDescent="0.25">
      <c r="A817" s="220"/>
      <c r="B817" s="24"/>
      <c r="C817" s="8"/>
      <c r="D817" s="30"/>
      <c r="E817" s="32"/>
      <c r="F817" s="32"/>
    </row>
    <row r="818" spans="1:6" ht="14.25" hidden="1" x14ac:dyDescent="0.25">
      <c r="A818" s="220"/>
      <c r="B818" s="24"/>
      <c r="C818" s="8"/>
      <c r="D818" s="30"/>
      <c r="E818" s="32"/>
      <c r="F818" s="32"/>
    </row>
    <row r="819" spans="1:6" ht="14.25" hidden="1" x14ac:dyDescent="0.25">
      <c r="A819" s="220"/>
      <c r="B819" s="24"/>
      <c r="C819" s="8"/>
      <c r="D819" s="30"/>
      <c r="E819" s="32"/>
      <c r="F819" s="32"/>
    </row>
    <row r="820" spans="1:6" ht="14.25" hidden="1" x14ac:dyDescent="0.25">
      <c r="A820" s="220"/>
      <c r="B820" s="24"/>
      <c r="C820" s="8"/>
      <c r="D820" s="30"/>
      <c r="E820" s="32"/>
      <c r="F820" s="32"/>
    </row>
    <row r="821" spans="1:6" ht="14.25" hidden="1" x14ac:dyDescent="0.25">
      <c r="A821" s="220"/>
      <c r="B821" s="24"/>
      <c r="C821" s="8"/>
      <c r="D821" s="30"/>
      <c r="E821" s="32"/>
      <c r="F821" s="32"/>
    </row>
    <row r="822" spans="1:6" ht="14.25" hidden="1" x14ac:dyDescent="0.25">
      <c r="A822" s="220"/>
      <c r="B822" s="24"/>
      <c r="C822" s="8"/>
      <c r="D822" s="30"/>
      <c r="E822" s="32"/>
      <c r="F822" s="32"/>
    </row>
    <row r="823" spans="1:6" ht="14.25" hidden="1" x14ac:dyDescent="0.25">
      <c r="A823" s="220"/>
      <c r="B823" s="24"/>
      <c r="C823" s="8"/>
      <c r="D823" s="30"/>
      <c r="E823" s="32"/>
      <c r="F823" s="32"/>
    </row>
    <row r="824" spans="1:6" ht="14.25" hidden="1" x14ac:dyDescent="0.25">
      <c r="A824" s="220"/>
      <c r="B824" s="24"/>
      <c r="C824" s="8"/>
      <c r="D824" s="30"/>
      <c r="E824" s="32"/>
      <c r="F824" s="32"/>
    </row>
    <row r="825" spans="1:6" ht="14.25" hidden="1" x14ac:dyDescent="0.25">
      <c r="A825" s="220"/>
      <c r="B825" s="24"/>
      <c r="C825" s="8"/>
      <c r="D825" s="30"/>
      <c r="E825" s="32"/>
      <c r="F825" s="32"/>
    </row>
    <row r="826" spans="1:6" ht="14.25" hidden="1" x14ac:dyDescent="0.25">
      <c r="A826" s="220"/>
      <c r="B826" s="24"/>
      <c r="C826" s="8"/>
      <c r="D826" s="30"/>
      <c r="E826" s="32"/>
      <c r="F826" s="32"/>
    </row>
    <row r="827" spans="1:6" ht="14.25" hidden="1" x14ac:dyDescent="0.25">
      <c r="A827" s="220"/>
      <c r="B827" s="24"/>
      <c r="C827" s="8"/>
      <c r="D827" s="30"/>
      <c r="E827" s="32"/>
      <c r="F827" s="32"/>
    </row>
    <row r="828" spans="1:6" ht="14.25" hidden="1" x14ac:dyDescent="0.25">
      <c r="A828" s="220"/>
      <c r="B828" s="24"/>
      <c r="C828" s="8"/>
      <c r="D828" s="30"/>
      <c r="E828" s="32"/>
      <c r="F828" s="32"/>
    </row>
    <row r="829" spans="1:6" ht="14.25" hidden="1" x14ac:dyDescent="0.25">
      <c r="A829" s="220"/>
      <c r="B829" s="24"/>
      <c r="C829" s="8"/>
      <c r="D829" s="30"/>
      <c r="E829" s="32"/>
      <c r="F829" s="32"/>
    </row>
    <row r="830" spans="1:6" ht="14.25" hidden="1" x14ac:dyDescent="0.25">
      <c r="A830" s="220"/>
      <c r="B830" s="24"/>
      <c r="C830" s="8"/>
      <c r="D830" s="30"/>
      <c r="E830" s="32"/>
      <c r="F830" s="32"/>
    </row>
    <row r="831" spans="1:6" ht="14.25" hidden="1" x14ac:dyDescent="0.25">
      <c r="A831" s="220"/>
      <c r="B831" s="24"/>
      <c r="C831" s="8"/>
      <c r="D831" s="30"/>
      <c r="E831" s="32"/>
      <c r="F831" s="32"/>
    </row>
    <row r="832" spans="1:6" ht="14.25" hidden="1" x14ac:dyDescent="0.25">
      <c r="A832" s="220"/>
      <c r="B832" s="24"/>
      <c r="C832" s="8"/>
      <c r="D832" s="30"/>
      <c r="E832" s="32"/>
      <c r="F832" s="32"/>
    </row>
    <row r="833" spans="1:6" ht="14.25" hidden="1" x14ac:dyDescent="0.25">
      <c r="A833" s="220"/>
      <c r="B833" s="24"/>
      <c r="C833" s="8"/>
      <c r="D833" s="30"/>
      <c r="E833" s="32"/>
      <c r="F833" s="32"/>
    </row>
    <row r="834" spans="1:6" ht="14.25" hidden="1" x14ac:dyDescent="0.25">
      <c r="A834" s="220"/>
      <c r="B834" s="24"/>
      <c r="C834" s="8"/>
      <c r="D834" s="30"/>
      <c r="E834" s="32"/>
      <c r="F834" s="32"/>
    </row>
    <row r="835" spans="1:6" ht="14.25" hidden="1" x14ac:dyDescent="0.25">
      <c r="A835" s="220"/>
      <c r="B835" s="24"/>
      <c r="C835" s="8"/>
      <c r="D835" s="30"/>
      <c r="E835" s="32"/>
      <c r="F835" s="32"/>
    </row>
    <row r="836" spans="1:6" ht="14.25" hidden="1" x14ac:dyDescent="0.25">
      <c r="A836" s="220"/>
      <c r="B836" s="24"/>
      <c r="C836" s="8"/>
      <c r="D836" s="30"/>
      <c r="E836" s="32"/>
      <c r="F836" s="32"/>
    </row>
    <row r="837" spans="1:6" ht="14.25" hidden="1" x14ac:dyDescent="0.25">
      <c r="A837" s="220"/>
      <c r="B837" s="24"/>
      <c r="C837" s="8"/>
      <c r="D837" s="30"/>
      <c r="E837" s="32"/>
      <c r="F837" s="32"/>
    </row>
    <row r="838" spans="1:6" ht="14.25" hidden="1" x14ac:dyDescent="0.25">
      <c r="A838" s="220"/>
      <c r="B838" s="24"/>
      <c r="C838" s="8"/>
      <c r="D838" s="30"/>
      <c r="E838" s="32"/>
      <c r="F838" s="32"/>
    </row>
    <row r="839" spans="1:6" ht="14.25" hidden="1" x14ac:dyDescent="0.25">
      <c r="A839" s="220"/>
      <c r="B839" s="24"/>
      <c r="C839" s="8"/>
      <c r="D839" s="30"/>
      <c r="E839" s="32"/>
      <c r="F839" s="32"/>
    </row>
    <row r="840" spans="1:6" ht="14.25" hidden="1" x14ac:dyDescent="0.25">
      <c r="A840" s="220"/>
      <c r="B840" s="24"/>
      <c r="C840" s="8"/>
      <c r="D840" s="30"/>
      <c r="E840" s="32"/>
      <c r="F840" s="32"/>
    </row>
    <row r="841" spans="1:6" ht="14.25" hidden="1" x14ac:dyDescent="0.25">
      <c r="A841" s="220"/>
      <c r="B841" s="24"/>
      <c r="C841" s="8"/>
      <c r="D841" s="30"/>
      <c r="E841" s="32"/>
      <c r="F841" s="32"/>
    </row>
    <row r="842" spans="1:6" ht="14.25" hidden="1" x14ac:dyDescent="0.25">
      <c r="A842" s="220"/>
      <c r="B842" s="24"/>
      <c r="C842" s="8"/>
      <c r="D842" s="30"/>
      <c r="E842" s="32"/>
      <c r="F842" s="32"/>
    </row>
    <row r="843" spans="1:6" ht="14.25" hidden="1" x14ac:dyDescent="0.25">
      <c r="A843" s="220"/>
      <c r="B843" s="24"/>
      <c r="C843" s="8"/>
      <c r="D843" s="30"/>
      <c r="E843" s="32"/>
      <c r="F843" s="32"/>
    </row>
    <row r="844" spans="1:6" ht="14.25" hidden="1" x14ac:dyDescent="0.25">
      <c r="A844" s="220"/>
      <c r="B844" s="24"/>
      <c r="C844" s="8"/>
      <c r="D844" s="30"/>
      <c r="E844" s="32"/>
      <c r="F844" s="32"/>
    </row>
    <row r="845" spans="1:6" ht="14.25" hidden="1" x14ac:dyDescent="0.25">
      <c r="A845" s="220"/>
      <c r="B845" s="24"/>
      <c r="C845" s="8"/>
      <c r="D845" s="30"/>
      <c r="E845" s="32"/>
      <c r="F845" s="32"/>
    </row>
    <row r="846" spans="1:6" ht="14.25" hidden="1" x14ac:dyDescent="0.25">
      <c r="A846" s="220"/>
      <c r="B846" s="24"/>
      <c r="C846" s="8"/>
      <c r="D846" s="30"/>
      <c r="E846" s="32"/>
      <c r="F846" s="32"/>
    </row>
    <row r="847" spans="1:6" ht="14.25" hidden="1" x14ac:dyDescent="0.25">
      <c r="A847" s="220"/>
      <c r="B847" s="24"/>
      <c r="C847" s="8"/>
      <c r="D847" s="30"/>
      <c r="E847" s="32"/>
      <c r="F847" s="32"/>
    </row>
    <row r="848" spans="1:6" ht="14.25" hidden="1" x14ac:dyDescent="0.25">
      <c r="A848" s="220"/>
      <c r="B848" s="24"/>
      <c r="C848" s="8"/>
      <c r="D848" s="30"/>
      <c r="E848" s="32"/>
      <c r="F848" s="32"/>
    </row>
    <row r="849" spans="1:6" ht="14.25" hidden="1" x14ac:dyDescent="0.25">
      <c r="A849" s="220"/>
      <c r="B849" s="24"/>
      <c r="C849" s="8"/>
      <c r="D849" s="30"/>
      <c r="E849" s="32"/>
      <c r="F849" s="32"/>
    </row>
    <row r="850" spans="1:6" ht="14.25" hidden="1" x14ac:dyDescent="0.25">
      <c r="A850" s="220"/>
      <c r="B850" s="24"/>
      <c r="C850" s="8"/>
      <c r="D850" s="30"/>
      <c r="E850" s="32"/>
      <c r="F850" s="32"/>
    </row>
    <row r="851" spans="1:6" ht="14.25" hidden="1" x14ac:dyDescent="0.25">
      <c r="A851" s="220"/>
      <c r="B851" s="24"/>
      <c r="C851" s="8"/>
      <c r="D851" s="30"/>
      <c r="E851" s="32"/>
      <c r="F851" s="32"/>
    </row>
    <row r="852" spans="1:6" ht="14.25" hidden="1" x14ac:dyDescent="0.25">
      <c r="A852" s="220"/>
      <c r="B852" s="24"/>
      <c r="C852" s="8"/>
      <c r="D852" s="30"/>
      <c r="E852" s="32"/>
      <c r="F852" s="32"/>
    </row>
    <row r="853" spans="1:6" ht="14.25" hidden="1" x14ac:dyDescent="0.25">
      <c r="A853" s="220"/>
      <c r="B853" s="24"/>
      <c r="C853" s="8"/>
      <c r="D853" s="30"/>
      <c r="E853" s="32"/>
      <c r="F853" s="32"/>
    </row>
    <row r="854" spans="1:6" ht="14.25" hidden="1" x14ac:dyDescent="0.25">
      <c r="A854" s="220"/>
      <c r="B854" s="24"/>
      <c r="C854" s="8"/>
      <c r="D854" s="30"/>
      <c r="E854" s="32"/>
      <c r="F854" s="32"/>
    </row>
    <row r="855" spans="1:6" ht="14.25" hidden="1" x14ac:dyDescent="0.25">
      <c r="A855" s="220"/>
      <c r="B855" s="24"/>
      <c r="C855" s="8"/>
      <c r="D855" s="30"/>
      <c r="E855" s="32"/>
      <c r="F855" s="32"/>
    </row>
    <row r="856" spans="1:6" ht="14.25" hidden="1" x14ac:dyDescent="0.25">
      <c r="A856" s="220"/>
      <c r="B856" s="24"/>
      <c r="C856" s="8"/>
      <c r="D856" s="30"/>
      <c r="E856" s="32"/>
      <c r="F856" s="32"/>
    </row>
    <row r="857" spans="1:6" ht="14.25" hidden="1" x14ac:dyDescent="0.25">
      <c r="A857" s="220"/>
      <c r="B857" s="24"/>
      <c r="C857" s="8"/>
      <c r="D857" s="30"/>
      <c r="E857" s="32"/>
      <c r="F857" s="32"/>
    </row>
    <row r="858" spans="1:6" ht="14.25" hidden="1" x14ac:dyDescent="0.25">
      <c r="A858" s="220"/>
      <c r="B858" s="24"/>
      <c r="C858" s="8"/>
      <c r="D858" s="30"/>
      <c r="E858" s="32"/>
      <c r="F858" s="32"/>
    </row>
    <row r="859" spans="1:6" ht="14.25" hidden="1" x14ac:dyDescent="0.25">
      <c r="A859" s="220"/>
      <c r="B859" s="24"/>
      <c r="C859" s="8"/>
      <c r="D859" s="30"/>
      <c r="E859" s="32"/>
      <c r="F859" s="32"/>
    </row>
    <row r="860" spans="1:6" ht="14.25" hidden="1" x14ac:dyDescent="0.25">
      <c r="A860" s="220"/>
      <c r="B860" s="24"/>
      <c r="C860" s="8"/>
      <c r="D860" s="30"/>
      <c r="E860" s="32"/>
      <c r="F860" s="32"/>
    </row>
    <row r="861" spans="1:6" ht="14.25" hidden="1" x14ac:dyDescent="0.25">
      <c r="A861" s="220"/>
      <c r="B861" s="24"/>
      <c r="C861" s="8"/>
      <c r="D861" s="30"/>
      <c r="E861" s="32"/>
      <c r="F861" s="32"/>
    </row>
    <row r="862" spans="1:6" ht="14.25" hidden="1" x14ac:dyDescent="0.25">
      <c r="A862" s="220"/>
      <c r="B862" s="24"/>
      <c r="C862" s="8"/>
      <c r="D862" s="30"/>
      <c r="E862" s="32"/>
      <c r="F862" s="32"/>
    </row>
    <row r="863" spans="1:6" ht="14.25" hidden="1" x14ac:dyDescent="0.25">
      <c r="A863" s="220"/>
      <c r="B863" s="24"/>
      <c r="C863" s="8"/>
      <c r="D863" s="30"/>
      <c r="E863" s="32"/>
      <c r="F863" s="32"/>
    </row>
    <row r="864" spans="1:6" ht="14.25" hidden="1" x14ac:dyDescent="0.25">
      <c r="A864" s="220"/>
      <c r="B864" s="24"/>
      <c r="C864" s="8"/>
      <c r="D864" s="30"/>
      <c r="E864" s="32"/>
      <c r="F864" s="32"/>
    </row>
    <row r="865" spans="1:6" ht="14.25" hidden="1" x14ac:dyDescent="0.25">
      <c r="A865" s="220"/>
      <c r="B865" s="24"/>
      <c r="C865" s="8"/>
      <c r="D865" s="30"/>
      <c r="E865" s="32"/>
      <c r="F865" s="32"/>
    </row>
    <row r="866" spans="1:6" ht="14.25" hidden="1" x14ac:dyDescent="0.25">
      <c r="A866" s="220"/>
      <c r="B866" s="24"/>
      <c r="C866" s="8"/>
      <c r="D866" s="30"/>
      <c r="E866" s="32"/>
      <c r="F866" s="32"/>
    </row>
    <row r="867" spans="1:6" ht="14.25" hidden="1" x14ac:dyDescent="0.25">
      <c r="A867" s="220"/>
      <c r="B867" s="24"/>
      <c r="C867" s="8"/>
      <c r="D867" s="30"/>
      <c r="E867" s="32"/>
      <c r="F867" s="32"/>
    </row>
    <row r="868" spans="1:6" ht="14.25" hidden="1" x14ac:dyDescent="0.25">
      <c r="A868" s="220"/>
      <c r="B868" s="24"/>
      <c r="C868" s="8"/>
      <c r="D868" s="30"/>
      <c r="E868" s="32"/>
      <c r="F868" s="32"/>
    </row>
    <row r="869" spans="1:6" ht="14.25" hidden="1" x14ac:dyDescent="0.25">
      <c r="A869" s="220"/>
      <c r="B869" s="24"/>
      <c r="C869" s="8"/>
      <c r="D869" s="30"/>
      <c r="E869" s="32"/>
      <c r="F869" s="32"/>
    </row>
    <row r="870" spans="1:6" ht="14.25" hidden="1" x14ac:dyDescent="0.25">
      <c r="A870" s="220"/>
      <c r="B870" s="24"/>
      <c r="C870" s="8"/>
      <c r="D870" s="30"/>
      <c r="E870" s="32"/>
      <c r="F870" s="32"/>
    </row>
    <row r="871" spans="1:6" ht="14.25" hidden="1" x14ac:dyDescent="0.25">
      <c r="A871" s="220"/>
      <c r="B871" s="24"/>
      <c r="C871" s="8"/>
      <c r="D871" s="30"/>
      <c r="E871" s="32"/>
      <c r="F871" s="32"/>
    </row>
    <row r="872" spans="1:6" ht="14.25" hidden="1" x14ac:dyDescent="0.25">
      <c r="A872" s="220"/>
      <c r="B872" s="24"/>
      <c r="C872" s="8"/>
      <c r="D872" s="30"/>
      <c r="E872" s="32"/>
      <c r="F872" s="32"/>
    </row>
    <row r="873" spans="1:6" ht="14.25" hidden="1" x14ac:dyDescent="0.25">
      <c r="A873" s="220"/>
      <c r="B873" s="24"/>
      <c r="C873" s="8"/>
      <c r="D873" s="30"/>
      <c r="E873" s="32"/>
      <c r="F873" s="32"/>
    </row>
    <row r="874" spans="1:6" ht="14.25" hidden="1" x14ac:dyDescent="0.25">
      <c r="A874" s="220"/>
      <c r="B874" s="24"/>
      <c r="C874" s="8"/>
      <c r="D874" s="30"/>
      <c r="E874" s="32"/>
      <c r="F874" s="32"/>
    </row>
    <row r="875" spans="1:6" ht="14.25" hidden="1" x14ac:dyDescent="0.25">
      <c r="A875" s="220"/>
      <c r="B875" s="24"/>
      <c r="C875" s="8"/>
      <c r="D875" s="30"/>
      <c r="E875" s="32"/>
      <c r="F875" s="32"/>
    </row>
    <row r="876" spans="1:6" ht="14.25" hidden="1" x14ac:dyDescent="0.25">
      <c r="A876" s="220"/>
      <c r="B876" s="24"/>
      <c r="C876" s="8"/>
      <c r="D876" s="30"/>
      <c r="E876" s="32"/>
      <c r="F876" s="32"/>
    </row>
    <row r="877" spans="1:6" ht="14.25" hidden="1" x14ac:dyDescent="0.25">
      <c r="A877" s="220"/>
      <c r="B877" s="24"/>
      <c r="C877" s="8"/>
      <c r="D877" s="30"/>
      <c r="E877" s="32"/>
      <c r="F877" s="32"/>
    </row>
    <row r="878" spans="1:6" ht="14.25" hidden="1" x14ac:dyDescent="0.25">
      <c r="A878" s="220"/>
      <c r="B878" s="24"/>
      <c r="C878" s="8"/>
      <c r="D878" s="30"/>
      <c r="E878" s="32"/>
      <c r="F878" s="32"/>
    </row>
    <row r="879" spans="1:6" ht="14.25" hidden="1" x14ac:dyDescent="0.25">
      <c r="A879" s="220"/>
      <c r="B879" s="24"/>
      <c r="C879" s="8"/>
      <c r="D879" s="30"/>
      <c r="E879" s="32"/>
      <c r="F879" s="32"/>
    </row>
    <row r="880" spans="1:6" ht="14.25" hidden="1" x14ac:dyDescent="0.25">
      <c r="A880" s="220"/>
      <c r="B880" s="24"/>
      <c r="C880" s="8"/>
      <c r="D880" s="30"/>
      <c r="E880" s="32"/>
      <c r="F880" s="32"/>
    </row>
    <row r="881" spans="1:6" ht="14.25" hidden="1" x14ac:dyDescent="0.25">
      <c r="A881" s="220"/>
      <c r="B881" s="24"/>
      <c r="C881" s="8"/>
      <c r="D881" s="30"/>
      <c r="E881" s="32"/>
      <c r="F881" s="32"/>
    </row>
    <row r="882" spans="1:6" ht="14.25" hidden="1" x14ac:dyDescent="0.25">
      <c r="A882" s="220"/>
      <c r="B882" s="24"/>
      <c r="C882" s="8"/>
      <c r="D882" s="30"/>
      <c r="E882" s="32"/>
      <c r="F882" s="32"/>
    </row>
    <row r="883" spans="1:6" ht="14.25" hidden="1" x14ac:dyDescent="0.25">
      <c r="A883" s="220"/>
      <c r="B883" s="24"/>
      <c r="C883" s="8"/>
      <c r="D883" s="30"/>
      <c r="E883" s="32"/>
      <c r="F883" s="32"/>
    </row>
    <row r="884" spans="1:6" ht="14.25" hidden="1" x14ac:dyDescent="0.25">
      <c r="A884" s="220"/>
      <c r="B884" s="24"/>
      <c r="C884" s="8"/>
      <c r="D884" s="30"/>
      <c r="E884" s="32"/>
      <c r="F884" s="32"/>
    </row>
    <row r="885" spans="1:6" ht="14.25" hidden="1" x14ac:dyDescent="0.25">
      <c r="A885" s="220"/>
      <c r="B885" s="24"/>
      <c r="C885" s="8"/>
      <c r="D885" s="30"/>
      <c r="E885" s="32"/>
      <c r="F885" s="32"/>
    </row>
    <row r="886" spans="1:6" ht="14.25" hidden="1" x14ac:dyDescent="0.25">
      <c r="A886" s="220"/>
      <c r="B886" s="24"/>
      <c r="C886" s="8"/>
      <c r="D886" s="30"/>
      <c r="E886" s="32"/>
      <c r="F886" s="32"/>
    </row>
    <row r="887" spans="1:6" ht="14.25" hidden="1" x14ac:dyDescent="0.25">
      <c r="A887" s="220"/>
      <c r="B887" s="24"/>
      <c r="C887" s="8"/>
      <c r="D887" s="30"/>
      <c r="E887" s="32"/>
      <c r="F887" s="32"/>
    </row>
    <row r="888" spans="1:6" ht="14.25" hidden="1" x14ac:dyDescent="0.25">
      <c r="A888" s="220"/>
      <c r="B888" s="24"/>
      <c r="C888" s="8"/>
      <c r="D888" s="30"/>
      <c r="E888" s="32"/>
      <c r="F888" s="32"/>
    </row>
    <row r="889" spans="1:6" ht="14.25" hidden="1" x14ac:dyDescent="0.25">
      <c r="A889" s="220"/>
      <c r="B889" s="24"/>
      <c r="C889" s="8"/>
      <c r="D889" s="30"/>
      <c r="E889" s="32"/>
      <c r="F889" s="32"/>
    </row>
    <row r="890" spans="1:6" ht="14.25" hidden="1" x14ac:dyDescent="0.25">
      <c r="A890" s="220"/>
      <c r="B890" s="24"/>
      <c r="C890" s="8"/>
      <c r="D890" s="30"/>
      <c r="E890" s="32"/>
      <c r="F890" s="32"/>
    </row>
    <row r="891" spans="1:6" ht="14.25" hidden="1" x14ac:dyDescent="0.25">
      <c r="A891" s="220"/>
      <c r="B891" s="24"/>
      <c r="C891" s="8"/>
      <c r="D891" s="30"/>
      <c r="E891" s="32"/>
      <c r="F891" s="32"/>
    </row>
    <row r="892" spans="1:6" ht="14.25" hidden="1" x14ac:dyDescent="0.25">
      <c r="A892" s="220"/>
      <c r="B892" s="24"/>
      <c r="C892" s="8"/>
      <c r="D892" s="30"/>
      <c r="E892" s="32"/>
      <c r="F892" s="32"/>
    </row>
    <row r="893" spans="1:6" ht="14.25" hidden="1" x14ac:dyDescent="0.25">
      <c r="A893" s="220"/>
      <c r="B893" s="24"/>
      <c r="C893" s="8"/>
      <c r="D893" s="30"/>
      <c r="E893" s="32"/>
      <c r="F893" s="32"/>
    </row>
    <row r="894" spans="1:6" ht="14.25" hidden="1" x14ac:dyDescent="0.25">
      <c r="A894" s="220"/>
      <c r="B894" s="24"/>
      <c r="C894" s="8"/>
      <c r="D894" s="30"/>
      <c r="E894" s="32"/>
      <c r="F894" s="32"/>
    </row>
    <row r="895" spans="1:6" ht="14.25" hidden="1" x14ac:dyDescent="0.25">
      <c r="A895" s="220"/>
      <c r="B895" s="24"/>
      <c r="C895" s="8"/>
      <c r="D895" s="30"/>
      <c r="E895" s="32"/>
      <c r="F895" s="32"/>
    </row>
    <row r="896" spans="1:6" ht="14.25" hidden="1" x14ac:dyDescent="0.25">
      <c r="A896" s="220"/>
      <c r="B896" s="24"/>
      <c r="C896" s="8"/>
      <c r="D896" s="30"/>
      <c r="E896" s="32"/>
      <c r="F896" s="32"/>
    </row>
    <row r="897" spans="1:6" ht="14.25" hidden="1" x14ac:dyDescent="0.25">
      <c r="A897" s="220"/>
      <c r="B897" s="24"/>
      <c r="C897" s="8"/>
      <c r="D897" s="30"/>
      <c r="E897" s="32"/>
      <c r="F897" s="32"/>
    </row>
    <row r="898" spans="1:6" ht="14.25" hidden="1" x14ac:dyDescent="0.25">
      <c r="A898" s="220"/>
      <c r="B898" s="24"/>
      <c r="C898" s="8"/>
      <c r="D898" s="30"/>
      <c r="E898" s="32"/>
      <c r="F898" s="32"/>
    </row>
    <row r="899" spans="1:6" ht="14.25" hidden="1" x14ac:dyDescent="0.25">
      <c r="A899" s="220"/>
      <c r="B899" s="24"/>
      <c r="C899" s="8"/>
      <c r="D899" s="30"/>
      <c r="E899" s="32"/>
      <c r="F899" s="32"/>
    </row>
    <row r="900" spans="1:6" ht="14.25" hidden="1" x14ac:dyDescent="0.25">
      <c r="A900" s="220"/>
      <c r="B900" s="24"/>
      <c r="C900" s="8"/>
      <c r="D900" s="30"/>
      <c r="E900" s="32"/>
      <c r="F900" s="32"/>
    </row>
    <row r="901" spans="1:6" ht="14.25" hidden="1" x14ac:dyDescent="0.25">
      <c r="A901" s="220"/>
      <c r="B901" s="24"/>
      <c r="C901" s="8"/>
      <c r="D901" s="30"/>
      <c r="E901" s="32"/>
      <c r="F901" s="32"/>
    </row>
    <row r="902" spans="1:6" ht="14.25" hidden="1" x14ac:dyDescent="0.25">
      <c r="A902" s="220"/>
      <c r="B902" s="24"/>
      <c r="C902" s="8"/>
      <c r="D902" s="30"/>
      <c r="E902" s="32"/>
      <c r="F902" s="32"/>
    </row>
    <row r="903" spans="1:6" ht="14.25" hidden="1" x14ac:dyDescent="0.25">
      <c r="A903" s="220"/>
      <c r="B903" s="24"/>
      <c r="C903" s="8"/>
      <c r="D903" s="30"/>
      <c r="E903" s="32"/>
      <c r="F903" s="32"/>
    </row>
    <row r="904" spans="1:6" ht="14.25" hidden="1" x14ac:dyDescent="0.25">
      <c r="A904" s="220"/>
      <c r="B904" s="24"/>
      <c r="C904" s="8"/>
      <c r="D904" s="30"/>
      <c r="E904" s="32"/>
      <c r="F904" s="32"/>
    </row>
    <row r="905" spans="1:6" ht="14.25" hidden="1" x14ac:dyDescent="0.25">
      <c r="A905" s="220"/>
      <c r="B905" s="24"/>
      <c r="C905" s="8"/>
      <c r="D905" s="30"/>
      <c r="E905" s="32"/>
      <c r="F905" s="32"/>
    </row>
    <row r="906" spans="1:6" ht="14.25" hidden="1" x14ac:dyDescent="0.25">
      <c r="A906" s="220"/>
      <c r="B906" s="24"/>
      <c r="C906" s="8"/>
      <c r="D906" s="30"/>
      <c r="E906" s="32"/>
      <c r="F906" s="32"/>
    </row>
    <row r="907" spans="1:6" ht="14.25" hidden="1" x14ac:dyDescent="0.25">
      <c r="A907" s="220"/>
      <c r="B907" s="24"/>
      <c r="C907" s="8"/>
      <c r="D907" s="30"/>
      <c r="E907" s="32"/>
      <c r="F907" s="32"/>
    </row>
    <row r="908" spans="1:6" ht="14.25" hidden="1" x14ac:dyDescent="0.25">
      <c r="A908" s="220"/>
      <c r="B908" s="24"/>
      <c r="C908" s="8"/>
      <c r="D908" s="30"/>
      <c r="E908" s="32"/>
      <c r="F908" s="32"/>
    </row>
    <row r="909" spans="1:6" ht="14.25" hidden="1" x14ac:dyDescent="0.25">
      <c r="A909" s="220"/>
      <c r="B909" s="24"/>
      <c r="C909" s="8"/>
      <c r="D909" s="30"/>
      <c r="E909" s="32"/>
      <c r="F909" s="32"/>
    </row>
    <row r="910" spans="1:6" ht="14.25" hidden="1" x14ac:dyDescent="0.25">
      <c r="A910" s="220"/>
      <c r="B910" s="24"/>
      <c r="C910" s="8"/>
      <c r="D910" s="30"/>
      <c r="E910" s="32"/>
      <c r="F910" s="32"/>
    </row>
    <row r="911" spans="1:6" ht="14.25" hidden="1" x14ac:dyDescent="0.25">
      <c r="A911" s="220"/>
      <c r="B911" s="24"/>
      <c r="C911" s="8"/>
      <c r="D911" s="30"/>
      <c r="E911" s="32"/>
      <c r="F911" s="32"/>
    </row>
    <row r="912" spans="1:6" ht="14.25" hidden="1" x14ac:dyDescent="0.25">
      <c r="A912" s="220"/>
      <c r="B912" s="24"/>
      <c r="C912" s="8"/>
      <c r="D912" s="30"/>
      <c r="E912" s="32"/>
      <c r="F912" s="32"/>
    </row>
    <row r="913" spans="1:6" ht="14.25" hidden="1" x14ac:dyDescent="0.25">
      <c r="A913" s="220"/>
      <c r="B913" s="24"/>
      <c r="C913" s="8"/>
      <c r="D913" s="30"/>
      <c r="E913" s="32"/>
      <c r="F913" s="32"/>
    </row>
    <row r="914" spans="1:6" ht="14.25" hidden="1" x14ac:dyDescent="0.25">
      <c r="A914" s="220"/>
      <c r="B914" s="24"/>
      <c r="C914" s="8"/>
      <c r="D914" s="30"/>
      <c r="E914" s="32"/>
      <c r="F914" s="32"/>
    </row>
    <row r="915" spans="1:6" ht="14.25" hidden="1" x14ac:dyDescent="0.25">
      <c r="A915" s="220"/>
      <c r="B915" s="24"/>
      <c r="C915" s="8"/>
      <c r="D915" s="30"/>
      <c r="E915" s="32"/>
      <c r="F915" s="32"/>
    </row>
    <row r="916" spans="1:6" ht="14.25" hidden="1" x14ac:dyDescent="0.25">
      <c r="A916" s="220"/>
      <c r="B916" s="24"/>
      <c r="C916" s="8"/>
      <c r="D916" s="30"/>
      <c r="E916" s="32"/>
      <c r="F916" s="32"/>
    </row>
    <row r="917" spans="1:6" ht="14.25" hidden="1" x14ac:dyDescent="0.25">
      <c r="A917" s="220"/>
      <c r="B917" s="24"/>
      <c r="C917" s="8"/>
      <c r="D917" s="30"/>
      <c r="E917" s="32"/>
      <c r="F917" s="32"/>
    </row>
    <row r="918" spans="1:6" ht="14.25" hidden="1" x14ac:dyDescent="0.25">
      <c r="A918" s="220"/>
      <c r="B918" s="24"/>
      <c r="C918" s="8"/>
      <c r="D918" s="30"/>
      <c r="E918" s="32"/>
      <c r="F918" s="32"/>
    </row>
    <row r="919" spans="1:6" ht="14.25" hidden="1" x14ac:dyDescent="0.25">
      <c r="A919" s="220"/>
      <c r="B919" s="24"/>
      <c r="C919" s="8"/>
      <c r="D919" s="30"/>
      <c r="E919" s="32"/>
      <c r="F919" s="32"/>
    </row>
    <row r="920" spans="1:6" ht="14.25" hidden="1" x14ac:dyDescent="0.25">
      <c r="A920" s="220"/>
      <c r="B920" s="24"/>
      <c r="C920" s="8"/>
      <c r="D920" s="30"/>
      <c r="E920" s="32"/>
      <c r="F920" s="32"/>
    </row>
    <row r="921" spans="1:6" ht="14.25" hidden="1" x14ac:dyDescent="0.25">
      <c r="A921" s="220"/>
      <c r="B921" s="24"/>
      <c r="C921" s="8"/>
      <c r="D921" s="30"/>
      <c r="E921" s="32"/>
      <c r="F921" s="32"/>
    </row>
    <row r="922" spans="1:6" ht="14.25" hidden="1" x14ac:dyDescent="0.25">
      <c r="A922" s="220"/>
      <c r="B922" s="24"/>
      <c r="C922" s="8"/>
      <c r="D922" s="30"/>
      <c r="E922" s="32"/>
      <c r="F922" s="32"/>
    </row>
    <row r="923" spans="1:6" ht="14.25" hidden="1" x14ac:dyDescent="0.25">
      <c r="A923" s="220"/>
      <c r="B923" s="24"/>
      <c r="C923" s="8"/>
      <c r="D923" s="30"/>
      <c r="E923" s="32"/>
      <c r="F923" s="32"/>
    </row>
    <row r="924" spans="1:6" ht="14.25" hidden="1" x14ac:dyDescent="0.25">
      <c r="A924" s="220"/>
      <c r="B924" s="24"/>
      <c r="C924" s="8"/>
      <c r="D924" s="30"/>
      <c r="E924" s="32"/>
      <c r="F924" s="32"/>
    </row>
    <row r="925" spans="1:6" ht="14.25" hidden="1" x14ac:dyDescent="0.25">
      <c r="A925" s="220"/>
      <c r="B925" s="24"/>
      <c r="C925" s="8"/>
      <c r="D925" s="30"/>
      <c r="E925" s="32"/>
      <c r="F925" s="32"/>
    </row>
    <row r="926" spans="1:6" ht="14.25" hidden="1" x14ac:dyDescent="0.25">
      <c r="A926" s="220"/>
      <c r="B926" s="24"/>
      <c r="C926" s="8"/>
      <c r="D926" s="30"/>
      <c r="E926" s="32"/>
      <c r="F926" s="32"/>
    </row>
    <row r="927" spans="1:6" ht="14.25" hidden="1" x14ac:dyDescent="0.25">
      <c r="A927" s="220"/>
      <c r="B927" s="24"/>
      <c r="C927" s="8"/>
      <c r="D927" s="30"/>
      <c r="E927" s="32"/>
      <c r="F927" s="32"/>
    </row>
    <row r="928" spans="1:6" ht="14.25" hidden="1" x14ac:dyDescent="0.25">
      <c r="A928" s="220"/>
      <c r="B928" s="24"/>
      <c r="C928" s="8"/>
      <c r="D928" s="30"/>
      <c r="E928" s="32"/>
      <c r="F928" s="32"/>
    </row>
    <row r="929" spans="1:6" ht="14.25" hidden="1" x14ac:dyDescent="0.25">
      <c r="A929" s="220"/>
      <c r="B929" s="24"/>
      <c r="C929" s="8"/>
      <c r="D929" s="30"/>
      <c r="E929" s="32"/>
      <c r="F929" s="32"/>
    </row>
    <row r="930" spans="1:6" ht="14.25" hidden="1" x14ac:dyDescent="0.25">
      <c r="A930" s="220"/>
      <c r="B930" s="24"/>
      <c r="C930" s="8"/>
      <c r="D930" s="30"/>
      <c r="E930" s="32"/>
      <c r="F930" s="32"/>
    </row>
    <row r="931" spans="1:6" ht="14.25" hidden="1" x14ac:dyDescent="0.25">
      <c r="A931" s="220"/>
      <c r="B931" s="24"/>
      <c r="C931" s="8"/>
      <c r="D931" s="30"/>
      <c r="E931" s="32"/>
      <c r="F931" s="32"/>
    </row>
    <row r="932" spans="1:6" ht="14.25" hidden="1" x14ac:dyDescent="0.25">
      <c r="A932" s="220"/>
      <c r="B932" s="24"/>
      <c r="C932" s="8"/>
      <c r="D932" s="30"/>
      <c r="E932" s="32"/>
      <c r="F932" s="32"/>
    </row>
    <row r="933" spans="1:6" ht="14.25" hidden="1" x14ac:dyDescent="0.25">
      <c r="A933" s="220"/>
      <c r="B933" s="24"/>
      <c r="C933" s="8"/>
      <c r="D933" s="30"/>
      <c r="E933" s="32"/>
      <c r="F933" s="32"/>
    </row>
    <row r="934" spans="1:6" ht="14.25" hidden="1" x14ac:dyDescent="0.25">
      <c r="A934" s="220"/>
      <c r="B934" s="24"/>
      <c r="C934" s="8"/>
      <c r="D934" s="30"/>
      <c r="E934" s="32"/>
      <c r="F934" s="32"/>
    </row>
    <row r="935" spans="1:6" ht="14.25" hidden="1" x14ac:dyDescent="0.25">
      <c r="A935" s="220"/>
      <c r="B935" s="24"/>
      <c r="C935" s="8"/>
      <c r="D935" s="30"/>
      <c r="E935" s="32"/>
      <c r="F935" s="32"/>
    </row>
    <row r="936" spans="1:6" ht="14.25" hidden="1" x14ac:dyDescent="0.25">
      <c r="A936" s="220"/>
      <c r="B936" s="24"/>
      <c r="C936" s="8"/>
      <c r="D936" s="30"/>
      <c r="E936" s="32"/>
      <c r="F936" s="32"/>
    </row>
    <row r="937" spans="1:6" ht="14.25" hidden="1" x14ac:dyDescent="0.25">
      <c r="A937" s="220"/>
      <c r="B937" s="24"/>
      <c r="C937" s="8"/>
      <c r="D937" s="30"/>
      <c r="E937" s="32"/>
      <c r="F937" s="32"/>
    </row>
    <row r="938" spans="1:6" ht="14.25" hidden="1" x14ac:dyDescent="0.25">
      <c r="A938" s="220"/>
      <c r="B938" s="24"/>
      <c r="C938" s="8"/>
      <c r="D938" s="30"/>
      <c r="E938" s="32"/>
      <c r="F938" s="32"/>
    </row>
    <row r="939" spans="1:6" ht="14.25" hidden="1" x14ac:dyDescent="0.25">
      <c r="A939" s="220"/>
      <c r="B939" s="24"/>
      <c r="C939" s="8"/>
      <c r="D939" s="30"/>
      <c r="E939" s="32"/>
      <c r="F939" s="32"/>
    </row>
    <row r="940" spans="1:6" ht="14.25" hidden="1" x14ac:dyDescent="0.25">
      <c r="A940" s="220"/>
      <c r="B940" s="24"/>
      <c r="C940" s="8"/>
      <c r="D940" s="30"/>
      <c r="E940" s="32"/>
      <c r="F940" s="32"/>
    </row>
    <row r="941" spans="1:6" ht="14.25" hidden="1" x14ac:dyDescent="0.25">
      <c r="A941" s="220"/>
      <c r="B941" s="24"/>
      <c r="C941" s="8"/>
      <c r="D941" s="30"/>
      <c r="E941" s="32"/>
      <c r="F941" s="32"/>
    </row>
    <row r="942" spans="1:6" ht="14.25" hidden="1" x14ac:dyDescent="0.25">
      <c r="A942" s="220"/>
      <c r="B942" s="24"/>
      <c r="C942" s="8"/>
      <c r="D942" s="30"/>
      <c r="E942" s="32"/>
      <c r="F942" s="32"/>
    </row>
    <row r="943" spans="1:6" ht="14.25" hidden="1" x14ac:dyDescent="0.25">
      <c r="A943" s="220"/>
      <c r="B943" s="24"/>
      <c r="C943" s="8"/>
      <c r="D943" s="30"/>
      <c r="E943" s="32"/>
      <c r="F943" s="32"/>
    </row>
    <row r="944" spans="1:6" ht="14.25" hidden="1" x14ac:dyDescent="0.25">
      <c r="A944" s="220"/>
      <c r="B944" s="24"/>
      <c r="C944" s="8"/>
      <c r="D944" s="30"/>
      <c r="E944" s="32"/>
      <c r="F944" s="32"/>
    </row>
    <row r="945" spans="1:6" ht="14.25" hidden="1" x14ac:dyDescent="0.25">
      <c r="A945" s="220"/>
      <c r="B945" s="24"/>
      <c r="C945" s="8"/>
      <c r="D945" s="30"/>
      <c r="E945" s="32"/>
      <c r="F945" s="32"/>
    </row>
    <row r="946" spans="1:6" ht="14.25" hidden="1" x14ac:dyDescent="0.25">
      <c r="A946" s="220"/>
      <c r="B946" s="24"/>
      <c r="C946" s="8"/>
      <c r="D946" s="30"/>
      <c r="E946" s="32"/>
      <c r="F946" s="32"/>
    </row>
    <row r="947" spans="1:6" ht="14.25" hidden="1" x14ac:dyDescent="0.25">
      <c r="A947" s="220"/>
      <c r="B947" s="24"/>
      <c r="C947" s="8"/>
      <c r="D947" s="30"/>
      <c r="E947" s="32"/>
      <c r="F947" s="32"/>
    </row>
    <row r="948" spans="1:6" ht="14.25" hidden="1" x14ac:dyDescent="0.25">
      <c r="A948" s="220"/>
      <c r="B948" s="24"/>
      <c r="C948" s="8"/>
      <c r="D948" s="30"/>
      <c r="E948" s="32"/>
      <c r="F948" s="32"/>
    </row>
    <row r="949" spans="1:6" ht="14.25" hidden="1" x14ac:dyDescent="0.25">
      <c r="A949" s="220"/>
      <c r="B949" s="24"/>
      <c r="C949" s="8"/>
      <c r="D949" s="30"/>
      <c r="E949" s="32"/>
      <c r="F949" s="32"/>
    </row>
    <row r="950" spans="1:6" ht="14.25" hidden="1" x14ac:dyDescent="0.25">
      <c r="A950" s="220"/>
      <c r="B950" s="24"/>
      <c r="C950" s="8"/>
      <c r="D950" s="30"/>
      <c r="E950" s="32"/>
      <c r="F950" s="32"/>
    </row>
    <row r="951" spans="1:6" ht="14.25" hidden="1" x14ac:dyDescent="0.25">
      <c r="A951" s="220"/>
      <c r="B951" s="24"/>
      <c r="C951" s="8"/>
      <c r="D951" s="30"/>
      <c r="E951" s="32"/>
      <c r="F951" s="32"/>
    </row>
    <row r="952" spans="1:6" ht="14.25" hidden="1" x14ac:dyDescent="0.25">
      <c r="A952" s="220"/>
      <c r="B952" s="24"/>
      <c r="C952" s="8"/>
      <c r="D952" s="30"/>
      <c r="E952" s="32"/>
      <c r="F952" s="32"/>
    </row>
    <row r="953" spans="1:6" ht="14.25" hidden="1" x14ac:dyDescent="0.25">
      <c r="A953" s="220"/>
      <c r="B953" s="24"/>
      <c r="C953" s="8"/>
      <c r="D953" s="30"/>
      <c r="E953" s="32"/>
      <c r="F953" s="32"/>
    </row>
    <row r="954" spans="1:6" ht="14.25" hidden="1" x14ac:dyDescent="0.25">
      <c r="A954" s="220"/>
      <c r="B954" s="24"/>
      <c r="C954" s="8"/>
      <c r="D954" s="30"/>
      <c r="E954" s="32"/>
      <c r="F954" s="32"/>
    </row>
    <row r="955" spans="1:6" ht="14.25" hidden="1" x14ac:dyDescent="0.25">
      <c r="A955" s="220"/>
      <c r="B955" s="24"/>
      <c r="C955" s="8"/>
      <c r="D955" s="30"/>
      <c r="E955" s="32"/>
      <c r="F955" s="32"/>
    </row>
    <row r="956" spans="1:6" ht="14.25" hidden="1" x14ac:dyDescent="0.25">
      <c r="A956" s="220"/>
      <c r="B956" s="24"/>
      <c r="C956" s="8"/>
      <c r="D956" s="30"/>
      <c r="E956" s="32"/>
      <c r="F956" s="32"/>
    </row>
    <row r="957" spans="1:6" ht="14.25" hidden="1" x14ac:dyDescent="0.25">
      <c r="A957" s="220"/>
      <c r="B957" s="24"/>
      <c r="C957" s="8"/>
      <c r="D957" s="30"/>
      <c r="E957" s="32"/>
      <c r="F957" s="32"/>
    </row>
    <row r="958" spans="1:6" ht="14.25" hidden="1" x14ac:dyDescent="0.25">
      <c r="A958" s="220"/>
      <c r="B958" s="24"/>
      <c r="C958" s="8"/>
      <c r="D958" s="30"/>
      <c r="E958" s="32"/>
      <c r="F958" s="32"/>
    </row>
    <row r="959" spans="1:6" ht="14.25" hidden="1" x14ac:dyDescent="0.25">
      <c r="A959" s="220"/>
      <c r="B959" s="24"/>
      <c r="C959" s="8"/>
      <c r="D959" s="30"/>
      <c r="E959" s="32"/>
      <c r="F959" s="32"/>
    </row>
    <row r="960" spans="1:6" ht="14.25" hidden="1" x14ac:dyDescent="0.25">
      <c r="A960" s="220"/>
      <c r="B960" s="24"/>
      <c r="C960" s="8"/>
      <c r="D960" s="30"/>
      <c r="E960" s="32"/>
      <c r="F960" s="32"/>
    </row>
    <row r="961" spans="1:6" ht="14.25" hidden="1" x14ac:dyDescent="0.25">
      <c r="A961" s="220"/>
      <c r="B961" s="24"/>
      <c r="C961" s="8"/>
      <c r="D961" s="30"/>
      <c r="E961" s="32"/>
      <c r="F961" s="32"/>
    </row>
    <row r="962" spans="1:6" ht="14.25" hidden="1" x14ac:dyDescent="0.25">
      <c r="A962" s="220"/>
      <c r="B962" s="24"/>
      <c r="C962" s="8"/>
      <c r="D962" s="30"/>
      <c r="E962" s="32"/>
      <c r="F962" s="32"/>
    </row>
    <row r="963" spans="1:6" ht="14.25" hidden="1" x14ac:dyDescent="0.25">
      <c r="A963" s="220"/>
      <c r="B963" s="24"/>
      <c r="C963" s="8"/>
      <c r="D963" s="30"/>
      <c r="E963" s="32"/>
      <c r="F963" s="32"/>
    </row>
    <row r="964" spans="1:6" ht="14.25" hidden="1" x14ac:dyDescent="0.25">
      <c r="A964" s="220"/>
      <c r="B964" s="24"/>
      <c r="C964" s="8"/>
      <c r="D964" s="30"/>
      <c r="E964" s="32"/>
      <c r="F964" s="32"/>
    </row>
    <row r="965" spans="1:6" ht="14.25" hidden="1" x14ac:dyDescent="0.25">
      <c r="A965" s="220"/>
      <c r="B965" s="24"/>
      <c r="C965" s="8"/>
      <c r="D965" s="30"/>
      <c r="E965" s="32"/>
      <c r="F965" s="32"/>
    </row>
    <row r="966" spans="1:6" ht="14.25" hidden="1" x14ac:dyDescent="0.25">
      <c r="A966" s="220"/>
      <c r="B966" s="24"/>
      <c r="C966" s="8"/>
      <c r="D966" s="30"/>
      <c r="E966" s="32"/>
      <c r="F966" s="32"/>
    </row>
    <row r="967" spans="1:6" ht="14.25" hidden="1" x14ac:dyDescent="0.25">
      <c r="A967" s="220"/>
      <c r="B967" s="24"/>
      <c r="C967" s="8"/>
      <c r="D967" s="30"/>
      <c r="E967" s="32"/>
      <c r="F967" s="32"/>
    </row>
    <row r="968" spans="1:6" ht="14.25" hidden="1" x14ac:dyDescent="0.25">
      <c r="A968" s="220"/>
      <c r="B968" s="24"/>
      <c r="C968" s="8"/>
      <c r="D968" s="30"/>
      <c r="E968" s="32"/>
      <c r="F968" s="32"/>
    </row>
    <row r="969" spans="1:6" ht="14.25" hidden="1" x14ac:dyDescent="0.25">
      <c r="A969" s="220"/>
      <c r="B969" s="24"/>
      <c r="C969" s="8"/>
      <c r="D969" s="30"/>
      <c r="E969" s="32"/>
      <c r="F969" s="32"/>
    </row>
    <row r="970" spans="1:6" ht="14.25" hidden="1" x14ac:dyDescent="0.25">
      <c r="A970" s="220"/>
      <c r="B970" s="24"/>
      <c r="C970" s="8"/>
      <c r="D970" s="30"/>
      <c r="E970" s="32"/>
      <c r="F970" s="32"/>
    </row>
    <row r="971" spans="1:6" ht="14.25" hidden="1" x14ac:dyDescent="0.25">
      <c r="A971" s="220"/>
      <c r="B971" s="24"/>
      <c r="C971" s="8"/>
      <c r="D971" s="30"/>
      <c r="E971" s="32"/>
      <c r="F971" s="32"/>
    </row>
    <row r="972" spans="1:6" ht="14.25" hidden="1" x14ac:dyDescent="0.25">
      <c r="A972" s="220"/>
      <c r="B972" s="24"/>
      <c r="C972" s="8"/>
      <c r="D972" s="30"/>
      <c r="E972" s="32"/>
      <c r="F972" s="32"/>
    </row>
    <row r="973" spans="1:6" ht="14.25" hidden="1" x14ac:dyDescent="0.25">
      <c r="A973" s="220"/>
      <c r="B973" s="24"/>
      <c r="C973" s="8"/>
      <c r="D973" s="30"/>
      <c r="E973" s="32"/>
      <c r="F973" s="32"/>
    </row>
    <row r="974" spans="1:6" ht="14.25" hidden="1" x14ac:dyDescent="0.25">
      <c r="A974" s="220"/>
      <c r="B974" s="24"/>
      <c r="C974" s="8"/>
      <c r="D974" s="30"/>
      <c r="E974" s="32"/>
      <c r="F974" s="32"/>
    </row>
    <row r="975" spans="1:6" ht="14.25" hidden="1" x14ac:dyDescent="0.25">
      <c r="A975" s="220"/>
      <c r="B975" s="24"/>
      <c r="C975" s="8"/>
      <c r="D975" s="30"/>
      <c r="E975" s="32"/>
      <c r="F975" s="32"/>
    </row>
    <row r="976" spans="1:6" ht="14.25" hidden="1" x14ac:dyDescent="0.25">
      <c r="A976" s="220"/>
      <c r="B976" s="24"/>
      <c r="C976" s="8"/>
      <c r="D976" s="30"/>
      <c r="E976" s="32"/>
      <c r="F976" s="32"/>
    </row>
    <row r="977" spans="1:6" ht="14.25" hidden="1" x14ac:dyDescent="0.25">
      <c r="A977" s="220"/>
      <c r="B977" s="24"/>
      <c r="C977" s="8"/>
      <c r="D977" s="30"/>
      <c r="E977" s="32"/>
      <c r="F977" s="32"/>
    </row>
    <row r="978" spans="1:6" ht="14.25" hidden="1" x14ac:dyDescent="0.25">
      <c r="A978" s="220"/>
      <c r="B978" s="24"/>
      <c r="C978" s="8"/>
      <c r="D978" s="30"/>
      <c r="E978" s="32"/>
      <c r="F978" s="32"/>
    </row>
    <row r="979" spans="1:6" ht="14.25" hidden="1" x14ac:dyDescent="0.25">
      <c r="A979" s="220"/>
      <c r="B979" s="24"/>
      <c r="C979" s="8"/>
      <c r="D979" s="30"/>
      <c r="E979" s="32"/>
      <c r="F979" s="32"/>
    </row>
    <row r="980" spans="1:6" ht="14.25" hidden="1" x14ac:dyDescent="0.25">
      <c r="A980" s="220"/>
      <c r="B980" s="24"/>
      <c r="C980" s="8"/>
      <c r="D980" s="30"/>
      <c r="E980" s="32"/>
      <c r="F980" s="32"/>
    </row>
    <row r="981" spans="1:6" ht="14.25" hidden="1" x14ac:dyDescent="0.25">
      <c r="A981" s="220"/>
      <c r="B981" s="24"/>
      <c r="C981" s="8"/>
      <c r="D981" s="30"/>
      <c r="E981" s="32"/>
      <c r="F981" s="32"/>
    </row>
    <row r="982" spans="1:6" ht="14.25" hidden="1" x14ac:dyDescent="0.25">
      <c r="A982" s="220"/>
      <c r="B982" s="24"/>
      <c r="C982" s="8"/>
      <c r="D982" s="30"/>
      <c r="E982" s="32"/>
      <c r="F982" s="32"/>
    </row>
    <row r="983" spans="1:6" ht="14.25" hidden="1" x14ac:dyDescent="0.25">
      <c r="A983" s="220"/>
      <c r="B983" s="24"/>
      <c r="C983" s="8"/>
      <c r="D983" s="30"/>
      <c r="E983" s="32"/>
      <c r="F983" s="32"/>
    </row>
    <row r="984" spans="1:6" ht="14.25" hidden="1" x14ac:dyDescent="0.25">
      <c r="A984" s="220"/>
      <c r="B984" s="24"/>
      <c r="C984" s="8"/>
      <c r="D984" s="30"/>
      <c r="E984" s="32"/>
      <c r="F984" s="32"/>
    </row>
    <row r="985" spans="1:6" ht="14.25" hidden="1" x14ac:dyDescent="0.25">
      <c r="A985" s="220"/>
      <c r="B985" s="24"/>
      <c r="C985" s="8"/>
      <c r="D985" s="30"/>
      <c r="E985" s="32"/>
      <c r="F985" s="32"/>
    </row>
    <row r="986" spans="1:6" ht="14.25" hidden="1" x14ac:dyDescent="0.25">
      <c r="A986" s="220"/>
      <c r="B986" s="24"/>
      <c r="C986" s="8"/>
      <c r="D986" s="30"/>
      <c r="E986" s="32"/>
      <c r="F986" s="32"/>
    </row>
    <row r="987" spans="1:6" ht="14.25" hidden="1" x14ac:dyDescent="0.25">
      <c r="A987" s="220"/>
      <c r="B987" s="24"/>
      <c r="C987" s="8"/>
      <c r="D987" s="30"/>
      <c r="E987" s="32"/>
      <c r="F987" s="32"/>
    </row>
    <row r="988" spans="1:6" ht="14.25" hidden="1" x14ac:dyDescent="0.25">
      <c r="A988" s="220"/>
      <c r="B988" s="24"/>
      <c r="C988" s="8"/>
      <c r="D988" s="30"/>
      <c r="E988" s="32"/>
      <c r="F988" s="32"/>
    </row>
    <row r="989" spans="1:6" ht="14.25" hidden="1" x14ac:dyDescent="0.25">
      <c r="A989" s="220"/>
      <c r="B989" s="24"/>
      <c r="C989" s="8"/>
      <c r="D989" s="30"/>
      <c r="E989" s="32"/>
      <c r="F989" s="32"/>
    </row>
    <row r="990" spans="1:6" ht="14.25" hidden="1" x14ac:dyDescent="0.25">
      <c r="A990" s="220"/>
      <c r="B990" s="24"/>
      <c r="C990" s="8"/>
      <c r="D990" s="30"/>
      <c r="E990" s="32"/>
      <c r="F990" s="32"/>
    </row>
    <row r="991" spans="1:6" ht="14.25" hidden="1" x14ac:dyDescent="0.25">
      <c r="A991" s="220"/>
      <c r="B991" s="24"/>
      <c r="C991" s="8"/>
      <c r="D991" s="30"/>
      <c r="E991" s="32"/>
      <c r="F991" s="32"/>
    </row>
    <row r="992" spans="1:6" ht="14.25" hidden="1" x14ac:dyDescent="0.25">
      <c r="A992" s="220"/>
      <c r="B992" s="24"/>
      <c r="C992" s="8"/>
      <c r="D992" s="30"/>
      <c r="E992" s="32"/>
      <c r="F992" s="32"/>
    </row>
    <row r="993" spans="1:6" ht="14.25" hidden="1" x14ac:dyDescent="0.25">
      <c r="A993" s="220"/>
      <c r="B993" s="24"/>
      <c r="C993" s="8"/>
      <c r="D993" s="30"/>
      <c r="E993" s="32"/>
      <c r="F993" s="32"/>
    </row>
    <row r="994" spans="1:6" ht="14.25" hidden="1" x14ac:dyDescent="0.25">
      <c r="A994" s="220"/>
      <c r="B994" s="24"/>
      <c r="C994" s="8"/>
      <c r="D994" s="30"/>
      <c r="E994" s="32"/>
      <c r="F994" s="32"/>
    </row>
    <row r="995" spans="1:6" ht="14.25" hidden="1" x14ac:dyDescent="0.25">
      <c r="A995" s="220"/>
      <c r="B995" s="24"/>
      <c r="C995" s="8"/>
      <c r="D995" s="30"/>
      <c r="E995" s="32"/>
      <c r="F995" s="32"/>
    </row>
    <row r="996" spans="1:6" ht="14.25" hidden="1" x14ac:dyDescent="0.25">
      <c r="A996" s="220"/>
      <c r="B996" s="24"/>
      <c r="C996" s="8"/>
      <c r="D996" s="30"/>
      <c r="E996" s="32"/>
      <c r="F996" s="32"/>
    </row>
    <row r="997" spans="1:6" ht="14.25" hidden="1" x14ac:dyDescent="0.25">
      <c r="A997" s="220"/>
      <c r="B997" s="24"/>
      <c r="C997" s="8"/>
      <c r="D997" s="30"/>
      <c r="E997" s="32"/>
      <c r="F997" s="32"/>
    </row>
    <row r="998" spans="1:6" ht="14.25" hidden="1" x14ac:dyDescent="0.25">
      <c r="A998" s="220"/>
      <c r="B998" s="24"/>
      <c r="C998" s="8"/>
      <c r="D998" s="30"/>
      <c r="E998" s="32"/>
      <c r="F998" s="32"/>
    </row>
    <row r="999" spans="1:6" ht="14.25" hidden="1" x14ac:dyDescent="0.25">
      <c r="A999" s="220"/>
      <c r="B999" s="24"/>
      <c r="C999" s="8"/>
      <c r="D999" s="30"/>
      <c r="E999" s="32"/>
      <c r="F999" s="32"/>
    </row>
    <row r="1000" spans="1:6" ht="14.25" hidden="1" x14ac:dyDescent="0.25">
      <c r="A1000" s="220"/>
      <c r="B1000" s="24"/>
      <c r="C1000" s="8"/>
      <c r="D1000" s="30"/>
      <c r="E1000" s="32"/>
      <c r="F1000" s="32"/>
    </row>
    <row r="1001" spans="1:6" ht="14.25" hidden="1" x14ac:dyDescent="0.25">
      <c r="A1001" s="220"/>
      <c r="B1001" s="24"/>
      <c r="C1001" s="8"/>
      <c r="D1001" s="30"/>
      <c r="E1001" s="32"/>
      <c r="F1001" s="32"/>
    </row>
    <row r="1002" spans="1:6" ht="14.25" hidden="1" x14ac:dyDescent="0.25">
      <c r="A1002" s="220"/>
      <c r="B1002" s="24"/>
      <c r="C1002" s="8"/>
      <c r="D1002" s="30"/>
      <c r="E1002" s="32"/>
      <c r="F1002" s="32"/>
    </row>
    <row r="1003" spans="1:6" ht="14.25" hidden="1" x14ac:dyDescent="0.25">
      <c r="A1003" s="220"/>
      <c r="B1003" s="24"/>
      <c r="C1003" s="8"/>
      <c r="D1003" s="30"/>
      <c r="E1003" s="32"/>
      <c r="F1003" s="32"/>
    </row>
    <row r="1004" spans="1:6" ht="14.25" hidden="1" x14ac:dyDescent="0.25">
      <c r="A1004" s="220"/>
      <c r="B1004" s="24"/>
      <c r="C1004" s="8"/>
      <c r="D1004" s="30"/>
      <c r="E1004" s="32"/>
      <c r="F1004" s="32"/>
    </row>
    <row r="1005" spans="1:6" ht="14.25" hidden="1" x14ac:dyDescent="0.25">
      <c r="A1005" s="220"/>
      <c r="B1005" s="24"/>
      <c r="C1005" s="8"/>
      <c r="D1005" s="30"/>
      <c r="E1005" s="32"/>
      <c r="F1005" s="32"/>
    </row>
    <row r="1006" spans="1:6" ht="14.25" hidden="1" x14ac:dyDescent="0.25">
      <c r="A1006" s="220"/>
      <c r="B1006" s="24"/>
      <c r="C1006" s="8"/>
      <c r="D1006" s="30"/>
      <c r="E1006" s="32"/>
      <c r="F1006" s="32"/>
    </row>
    <row r="1007" spans="1:6" ht="14.25" hidden="1" x14ac:dyDescent="0.25">
      <c r="A1007" s="220"/>
      <c r="B1007" s="24"/>
      <c r="C1007" s="8"/>
      <c r="D1007" s="30"/>
      <c r="E1007" s="32"/>
      <c r="F1007" s="32"/>
    </row>
    <row r="1008" spans="1:6" ht="14.25" hidden="1" x14ac:dyDescent="0.25">
      <c r="A1008" s="220"/>
      <c r="B1008" s="24"/>
      <c r="C1008" s="8"/>
      <c r="D1008" s="30"/>
      <c r="E1008" s="32"/>
      <c r="F1008" s="32"/>
    </row>
    <row r="1009" spans="1:6" ht="14.25" hidden="1" x14ac:dyDescent="0.25">
      <c r="A1009" s="220"/>
      <c r="B1009" s="24"/>
      <c r="C1009" s="8"/>
      <c r="D1009" s="30"/>
      <c r="E1009" s="32"/>
      <c r="F1009" s="32"/>
    </row>
    <row r="1010" spans="1:6" ht="14.25" hidden="1" x14ac:dyDescent="0.25">
      <c r="A1010" s="220"/>
      <c r="B1010" s="24"/>
      <c r="C1010" s="8"/>
      <c r="D1010" s="30"/>
      <c r="E1010" s="32"/>
      <c r="F1010" s="32"/>
    </row>
    <row r="1011" spans="1:6" ht="14.25" hidden="1" x14ac:dyDescent="0.25">
      <c r="A1011" s="220"/>
      <c r="B1011" s="24"/>
      <c r="C1011" s="8"/>
      <c r="D1011" s="30"/>
      <c r="E1011" s="32"/>
      <c r="F1011" s="32"/>
    </row>
    <row r="1012" spans="1:6" ht="14.25" hidden="1" x14ac:dyDescent="0.25">
      <c r="A1012" s="220"/>
      <c r="B1012" s="24"/>
      <c r="C1012" s="8"/>
      <c r="D1012" s="30"/>
      <c r="E1012" s="32"/>
      <c r="F1012" s="32"/>
    </row>
    <row r="1013" spans="1:6" ht="14.25" hidden="1" x14ac:dyDescent="0.25">
      <c r="A1013" s="220"/>
      <c r="B1013" s="24"/>
      <c r="C1013" s="8"/>
      <c r="D1013" s="30"/>
      <c r="E1013" s="32"/>
      <c r="F1013" s="32"/>
    </row>
    <row r="1014" spans="1:6" ht="14.25" hidden="1" x14ac:dyDescent="0.25">
      <c r="A1014" s="220"/>
      <c r="B1014" s="24"/>
      <c r="C1014" s="8"/>
      <c r="D1014" s="30"/>
      <c r="E1014" s="32"/>
      <c r="F1014" s="32"/>
    </row>
    <row r="1015" spans="1:6" ht="14.25" hidden="1" x14ac:dyDescent="0.25">
      <c r="A1015" s="220"/>
      <c r="B1015" s="24"/>
      <c r="C1015" s="8"/>
      <c r="D1015" s="30"/>
      <c r="E1015" s="32"/>
      <c r="F1015" s="32"/>
    </row>
    <row r="1016" spans="1:6" ht="14.25" hidden="1" x14ac:dyDescent="0.25">
      <c r="A1016" s="220"/>
      <c r="B1016" s="24"/>
      <c r="C1016" s="8"/>
      <c r="D1016" s="30"/>
      <c r="E1016" s="32"/>
      <c r="F1016" s="32"/>
    </row>
    <row r="1017" spans="1:6" ht="14.25" hidden="1" x14ac:dyDescent="0.25">
      <c r="A1017" s="220"/>
      <c r="B1017" s="24"/>
      <c r="C1017" s="8"/>
      <c r="D1017" s="30"/>
      <c r="E1017" s="32"/>
      <c r="F1017" s="32"/>
    </row>
    <row r="1018" spans="1:6" ht="14.25" hidden="1" x14ac:dyDescent="0.25">
      <c r="A1018" s="220"/>
      <c r="B1018" s="24"/>
      <c r="C1018" s="8"/>
      <c r="D1018" s="30"/>
      <c r="E1018" s="32"/>
      <c r="F1018" s="32"/>
    </row>
    <row r="1019" spans="1:6" ht="14.25" hidden="1" x14ac:dyDescent="0.25">
      <c r="A1019" s="220"/>
      <c r="B1019" s="24"/>
      <c r="C1019" s="8"/>
      <c r="D1019" s="30"/>
      <c r="E1019" s="32"/>
      <c r="F1019" s="32"/>
    </row>
    <row r="1020" spans="1:6" ht="14.25" hidden="1" x14ac:dyDescent="0.25">
      <c r="A1020" s="220"/>
      <c r="B1020" s="24"/>
      <c r="C1020" s="8"/>
      <c r="D1020" s="30"/>
      <c r="E1020" s="32"/>
      <c r="F1020" s="32"/>
    </row>
    <row r="1021" spans="1:6" ht="14.25" hidden="1" x14ac:dyDescent="0.25">
      <c r="A1021" s="220"/>
      <c r="B1021" s="24"/>
      <c r="C1021" s="8"/>
      <c r="D1021" s="30"/>
      <c r="E1021" s="32"/>
      <c r="F1021" s="32"/>
    </row>
    <row r="1022" spans="1:6" ht="14.25" hidden="1" x14ac:dyDescent="0.25">
      <c r="A1022" s="220"/>
      <c r="B1022" s="24"/>
      <c r="C1022" s="8"/>
      <c r="D1022" s="30"/>
      <c r="E1022" s="32"/>
      <c r="F1022" s="32"/>
    </row>
    <row r="1023" spans="1:6" ht="14.25" hidden="1" x14ac:dyDescent="0.25">
      <c r="A1023" s="220"/>
      <c r="B1023" s="24"/>
      <c r="C1023" s="8"/>
      <c r="D1023" s="30"/>
      <c r="E1023" s="32"/>
      <c r="F1023" s="32"/>
    </row>
    <row r="1024" spans="1:6" ht="14.25" hidden="1" x14ac:dyDescent="0.25">
      <c r="A1024" s="220"/>
      <c r="B1024" s="24"/>
      <c r="C1024" s="8"/>
      <c r="D1024" s="30"/>
      <c r="E1024" s="32"/>
      <c r="F1024" s="32"/>
    </row>
    <row r="1025" spans="1:6" ht="14.25" hidden="1" x14ac:dyDescent="0.25">
      <c r="A1025" s="220"/>
      <c r="B1025" s="24"/>
      <c r="C1025" s="8"/>
      <c r="D1025" s="30"/>
      <c r="E1025" s="32"/>
      <c r="F1025" s="32"/>
    </row>
    <row r="1026" spans="1:6" ht="14.25" hidden="1" x14ac:dyDescent="0.25">
      <c r="A1026" s="220"/>
      <c r="B1026" s="24"/>
      <c r="C1026" s="8"/>
      <c r="D1026" s="30"/>
      <c r="E1026" s="32"/>
      <c r="F1026" s="32"/>
    </row>
    <row r="1027" spans="1:6" ht="14.25" hidden="1" x14ac:dyDescent="0.25">
      <c r="A1027" s="220"/>
      <c r="B1027" s="24"/>
      <c r="C1027" s="8"/>
      <c r="D1027" s="30"/>
      <c r="E1027" s="32"/>
      <c r="F1027" s="32"/>
    </row>
    <row r="1028" spans="1:6" ht="14.25" hidden="1" x14ac:dyDescent="0.25">
      <c r="A1028" s="220"/>
      <c r="B1028" s="24"/>
      <c r="C1028" s="8"/>
      <c r="D1028" s="30"/>
      <c r="E1028" s="32"/>
      <c r="F1028" s="32"/>
    </row>
    <row r="1029" spans="1:6" ht="14.25" hidden="1" x14ac:dyDescent="0.25">
      <c r="A1029" s="220"/>
      <c r="B1029" s="24"/>
      <c r="C1029" s="8"/>
      <c r="D1029" s="30"/>
      <c r="E1029" s="32"/>
      <c r="F1029" s="32"/>
    </row>
    <row r="1030" spans="1:6" ht="14.25" hidden="1" x14ac:dyDescent="0.25">
      <c r="A1030" s="220"/>
      <c r="B1030" s="24"/>
      <c r="C1030" s="8"/>
      <c r="D1030" s="30"/>
      <c r="E1030" s="32"/>
      <c r="F1030" s="32"/>
    </row>
    <row r="1031" spans="1:6" ht="14.25" hidden="1" x14ac:dyDescent="0.25">
      <c r="A1031" s="220"/>
      <c r="B1031" s="24"/>
      <c r="C1031" s="8"/>
      <c r="D1031" s="30"/>
      <c r="E1031" s="32"/>
      <c r="F1031" s="32"/>
    </row>
    <row r="1032" spans="1:6" ht="14.25" hidden="1" x14ac:dyDescent="0.25">
      <c r="A1032" s="220"/>
      <c r="B1032" s="24"/>
      <c r="C1032" s="8"/>
      <c r="D1032" s="30"/>
      <c r="E1032" s="32"/>
      <c r="F1032" s="32"/>
    </row>
    <row r="1033" spans="1:6" ht="14.25" hidden="1" x14ac:dyDescent="0.25">
      <c r="A1033" s="220"/>
      <c r="B1033" s="24"/>
      <c r="C1033" s="8"/>
      <c r="D1033" s="30"/>
      <c r="E1033" s="32"/>
      <c r="F1033" s="32"/>
    </row>
    <row r="1034" spans="1:6" ht="14.25" hidden="1" x14ac:dyDescent="0.25">
      <c r="A1034" s="220"/>
      <c r="B1034" s="24"/>
      <c r="C1034" s="8"/>
      <c r="D1034" s="30"/>
      <c r="E1034" s="32"/>
      <c r="F1034" s="32"/>
    </row>
    <row r="1035" spans="1:6" ht="14.25" hidden="1" x14ac:dyDescent="0.25">
      <c r="A1035" s="220"/>
      <c r="B1035" s="24"/>
      <c r="C1035" s="8"/>
      <c r="D1035" s="30"/>
      <c r="E1035" s="32"/>
      <c r="F1035" s="32"/>
    </row>
    <row r="1036" spans="1:6" ht="14.25" hidden="1" x14ac:dyDescent="0.25">
      <c r="A1036" s="220"/>
      <c r="B1036" s="24"/>
      <c r="C1036" s="8"/>
      <c r="D1036" s="30"/>
      <c r="E1036" s="32"/>
      <c r="F1036" s="32"/>
    </row>
    <row r="1037" spans="1:6" ht="14.25" hidden="1" x14ac:dyDescent="0.25">
      <c r="A1037" s="220"/>
      <c r="B1037" s="24"/>
      <c r="C1037" s="8"/>
      <c r="D1037" s="30"/>
      <c r="E1037" s="32"/>
      <c r="F1037" s="32"/>
    </row>
    <row r="1038" spans="1:6" ht="14.25" hidden="1" x14ac:dyDescent="0.25">
      <c r="A1038" s="220"/>
      <c r="B1038" s="24"/>
      <c r="C1038" s="8"/>
      <c r="D1038" s="30"/>
      <c r="E1038" s="32"/>
      <c r="F1038" s="32"/>
    </row>
    <row r="1039" spans="1:6" ht="14.25" hidden="1" x14ac:dyDescent="0.25">
      <c r="A1039" s="220"/>
      <c r="B1039" s="24"/>
      <c r="C1039" s="8"/>
      <c r="D1039" s="30"/>
      <c r="E1039" s="32"/>
      <c r="F1039" s="32"/>
    </row>
    <row r="1040" spans="1:6" ht="14.25" hidden="1" x14ac:dyDescent="0.25">
      <c r="A1040" s="220"/>
      <c r="B1040" s="24"/>
      <c r="C1040" s="8"/>
      <c r="D1040" s="30"/>
      <c r="E1040" s="32"/>
      <c r="F1040" s="32"/>
    </row>
    <row r="1041" spans="1:6" ht="14.25" hidden="1" x14ac:dyDescent="0.25">
      <c r="A1041" s="220"/>
      <c r="B1041" s="24"/>
      <c r="C1041" s="8"/>
      <c r="D1041" s="30"/>
      <c r="E1041" s="32"/>
      <c r="F1041" s="32"/>
    </row>
    <row r="1042" spans="1:6" ht="14.25" hidden="1" x14ac:dyDescent="0.25">
      <c r="A1042" s="220"/>
      <c r="B1042" s="24"/>
      <c r="C1042" s="8"/>
      <c r="D1042" s="30"/>
      <c r="E1042" s="32"/>
      <c r="F1042" s="32"/>
    </row>
    <row r="1043" spans="1:6" ht="14.25" hidden="1" x14ac:dyDescent="0.25">
      <c r="A1043" s="220"/>
      <c r="B1043" s="24"/>
      <c r="C1043" s="8"/>
      <c r="D1043" s="30"/>
      <c r="E1043" s="32"/>
      <c r="F1043" s="32"/>
    </row>
    <row r="1044" spans="1:6" ht="14.25" hidden="1" x14ac:dyDescent="0.25">
      <c r="A1044" s="220"/>
      <c r="B1044" s="24"/>
      <c r="C1044" s="8"/>
      <c r="D1044" s="30"/>
      <c r="E1044" s="32"/>
      <c r="F1044" s="32"/>
    </row>
    <row r="1045" spans="1:6" ht="14.25" hidden="1" x14ac:dyDescent="0.25">
      <c r="A1045" s="220"/>
      <c r="B1045" s="24"/>
      <c r="C1045" s="8"/>
      <c r="D1045" s="30"/>
      <c r="E1045" s="32"/>
      <c r="F1045" s="32"/>
    </row>
    <row r="1046" spans="1:6" ht="14.25" hidden="1" x14ac:dyDescent="0.25">
      <c r="A1046" s="220"/>
      <c r="B1046" s="24"/>
      <c r="C1046" s="8"/>
      <c r="D1046" s="30"/>
      <c r="E1046" s="32"/>
      <c r="F1046" s="32"/>
    </row>
    <row r="1047" spans="1:6" ht="14.25" hidden="1" x14ac:dyDescent="0.25">
      <c r="A1047" s="220"/>
      <c r="B1047" s="24"/>
      <c r="C1047" s="8"/>
      <c r="D1047" s="30"/>
      <c r="E1047" s="32"/>
      <c r="F1047" s="32"/>
    </row>
    <row r="1048" spans="1:6" ht="14.25" hidden="1" x14ac:dyDescent="0.25">
      <c r="A1048" s="220"/>
      <c r="B1048" s="24"/>
      <c r="C1048" s="8"/>
      <c r="D1048" s="30"/>
      <c r="E1048" s="32"/>
      <c r="F1048" s="32"/>
    </row>
    <row r="1049" spans="1:6" ht="14.25" hidden="1" x14ac:dyDescent="0.25">
      <c r="A1049" s="220"/>
      <c r="B1049" s="24"/>
      <c r="C1049" s="8"/>
      <c r="D1049" s="30"/>
      <c r="E1049" s="32"/>
      <c r="F1049" s="32"/>
    </row>
    <row r="1050" spans="1:6" ht="14.25" hidden="1" x14ac:dyDescent="0.25">
      <c r="A1050" s="220"/>
      <c r="B1050" s="24"/>
      <c r="C1050" s="8"/>
      <c r="D1050" s="30"/>
      <c r="E1050" s="32"/>
      <c r="F1050" s="32"/>
    </row>
    <row r="1051" spans="1:6" ht="14.25" hidden="1" x14ac:dyDescent="0.25">
      <c r="A1051" s="220"/>
      <c r="B1051" s="24"/>
      <c r="C1051" s="8"/>
      <c r="D1051" s="30"/>
      <c r="E1051" s="32"/>
      <c r="F1051" s="32"/>
    </row>
    <row r="1052" spans="1:6" ht="14.25" hidden="1" x14ac:dyDescent="0.25">
      <c r="A1052" s="220"/>
      <c r="B1052" s="24"/>
      <c r="C1052" s="8"/>
      <c r="D1052" s="30"/>
      <c r="E1052" s="32"/>
      <c r="F1052" s="32"/>
    </row>
    <row r="1053" spans="1:6" ht="14.25" hidden="1" x14ac:dyDescent="0.25">
      <c r="A1053" s="220"/>
      <c r="B1053" s="24"/>
      <c r="C1053" s="8"/>
      <c r="D1053" s="30"/>
      <c r="E1053" s="32"/>
      <c r="F1053" s="32"/>
    </row>
    <row r="1054" spans="1:6" ht="14.25" hidden="1" x14ac:dyDescent="0.25">
      <c r="A1054" s="220"/>
      <c r="B1054" s="24"/>
      <c r="C1054" s="8"/>
      <c r="D1054" s="30"/>
      <c r="E1054" s="32"/>
      <c r="F1054" s="32"/>
    </row>
    <row r="1055" spans="1:6" ht="14.25" hidden="1" x14ac:dyDescent="0.25">
      <c r="A1055" s="220"/>
      <c r="B1055" s="24"/>
      <c r="C1055" s="8"/>
      <c r="D1055" s="30"/>
      <c r="E1055" s="32"/>
      <c r="F1055" s="32"/>
    </row>
    <row r="1056" spans="1:6" ht="14.25" hidden="1" x14ac:dyDescent="0.25">
      <c r="A1056" s="220"/>
      <c r="B1056" s="24"/>
      <c r="C1056" s="8"/>
      <c r="D1056" s="30"/>
      <c r="E1056" s="32"/>
      <c r="F1056" s="32"/>
    </row>
    <row r="1057" spans="1:6" ht="14.25" hidden="1" x14ac:dyDescent="0.25">
      <c r="A1057" s="220"/>
      <c r="B1057" s="24"/>
      <c r="C1057" s="8"/>
      <c r="D1057" s="30"/>
      <c r="E1057" s="32"/>
      <c r="F1057" s="32"/>
    </row>
    <row r="1058" spans="1:6" ht="14.25" hidden="1" x14ac:dyDescent="0.25">
      <c r="A1058" s="220"/>
      <c r="B1058" s="24"/>
      <c r="C1058" s="8"/>
      <c r="D1058" s="30"/>
      <c r="E1058" s="32"/>
      <c r="F1058" s="32"/>
    </row>
    <row r="1059" spans="1:6" ht="14.25" hidden="1" x14ac:dyDescent="0.25">
      <c r="A1059" s="220"/>
      <c r="B1059" s="24"/>
      <c r="C1059" s="8"/>
      <c r="D1059" s="30"/>
      <c r="E1059" s="32"/>
      <c r="F1059" s="32"/>
    </row>
    <row r="1060" spans="1:6" ht="14.25" hidden="1" x14ac:dyDescent="0.25">
      <c r="A1060" s="220"/>
      <c r="B1060" s="24"/>
      <c r="C1060" s="8"/>
      <c r="D1060" s="30"/>
      <c r="E1060" s="32"/>
      <c r="F1060" s="32"/>
    </row>
    <row r="1061" spans="1:6" ht="14.25" hidden="1" x14ac:dyDescent="0.25">
      <c r="A1061" s="220"/>
      <c r="B1061" s="24"/>
      <c r="C1061" s="8"/>
      <c r="D1061" s="30"/>
      <c r="E1061" s="32"/>
      <c r="F1061" s="32"/>
    </row>
    <row r="1062" spans="1:6" ht="14.25" hidden="1" x14ac:dyDescent="0.25">
      <c r="A1062" s="220"/>
      <c r="B1062" s="24"/>
      <c r="C1062" s="8"/>
      <c r="D1062" s="30"/>
      <c r="E1062" s="32"/>
      <c r="F1062" s="32"/>
    </row>
    <row r="1063" spans="1:6" ht="14.25" hidden="1" x14ac:dyDescent="0.25">
      <c r="A1063" s="220"/>
      <c r="B1063" s="24"/>
      <c r="C1063" s="8"/>
      <c r="D1063" s="30"/>
      <c r="E1063" s="32"/>
      <c r="F1063" s="32"/>
    </row>
    <row r="1064" spans="1:6" ht="14.25" hidden="1" x14ac:dyDescent="0.25">
      <c r="A1064" s="220"/>
      <c r="B1064" s="24"/>
      <c r="C1064" s="8"/>
      <c r="D1064" s="30"/>
      <c r="E1064" s="32"/>
      <c r="F1064" s="32"/>
    </row>
    <row r="1065" spans="1:6" ht="14.25" hidden="1" x14ac:dyDescent="0.25">
      <c r="A1065" s="220"/>
      <c r="B1065" s="24"/>
      <c r="C1065" s="8"/>
      <c r="D1065" s="30"/>
      <c r="E1065" s="32"/>
      <c r="F1065" s="32"/>
    </row>
    <row r="1066" spans="1:6" ht="14.25" hidden="1" x14ac:dyDescent="0.25">
      <c r="A1066" s="220"/>
      <c r="B1066" s="24"/>
      <c r="C1066" s="8"/>
      <c r="D1066" s="30"/>
      <c r="E1066" s="32"/>
      <c r="F1066" s="32"/>
    </row>
    <row r="1067" spans="1:6" ht="14.25" hidden="1" x14ac:dyDescent="0.25">
      <c r="A1067" s="220"/>
      <c r="B1067" s="24"/>
      <c r="C1067" s="8"/>
      <c r="D1067" s="30"/>
      <c r="E1067" s="32"/>
      <c r="F1067" s="32"/>
    </row>
    <row r="1068" spans="1:6" ht="14.25" hidden="1" x14ac:dyDescent="0.25">
      <c r="A1068" s="220"/>
      <c r="B1068" s="24"/>
      <c r="C1068" s="8"/>
      <c r="D1068" s="30"/>
      <c r="E1068" s="32"/>
      <c r="F1068" s="32"/>
    </row>
    <row r="1069" spans="1:6" ht="14.25" hidden="1" x14ac:dyDescent="0.25">
      <c r="A1069" s="220"/>
      <c r="B1069" s="24"/>
      <c r="C1069" s="8"/>
      <c r="D1069" s="30"/>
      <c r="E1069" s="32"/>
      <c r="F1069" s="32"/>
    </row>
    <row r="1070" spans="1:6" ht="14.25" hidden="1" x14ac:dyDescent="0.25">
      <c r="A1070" s="220"/>
      <c r="B1070" s="24"/>
      <c r="C1070" s="8"/>
      <c r="D1070" s="30"/>
      <c r="E1070" s="32"/>
      <c r="F1070" s="32"/>
    </row>
    <row r="1071" spans="1:6" ht="14.25" hidden="1" x14ac:dyDescent="0.25">
      <c r="A1071" s="220"/>
      <c r="B1071" s="24"/>
      <c r="C1071" s="8"/>
      <c r="D1071" s="30"/>
      <c r="E1071" s="32"/>
      <c r="F1071" s="32"/>
    </row>
    <row r="1072" spans="1:6" ht="14.25" hidden="1" x14ac:dyDescent="0.25">
      <c r="A1072" s="220"/>
      <c r="B1072" s="24"/>
      <c r="C1072" s="8"/>
      <c r="D1072" s="30"/>
      <c r="E1072" s="32"/>
      <c r="F1072" s="32"/>
    </row>
    <row r="1073" spans="1:6" ht="14.25" hidden="1" x14ac:dyDescent="0.25">
      <c r="A1073" s="220"/>
      <c r="B1073" s="24"/>
      <c r="C1073" s="8"/>
      <c r="D1073" s="30"/>
      <c r="E1073" s="32"/>
      <c r="F1073" s="32"/>
    </row>
    <row r="1074" spans="1:6" ht="14.25" hidden="1" x14ac:dyDescent="0.25">
      <c r="A1074" s="220"/>
      <c r="B1074" s="24"/>
      <c r="C1074" s="8"/>
      <c r="D1074" s="30"/>
      <c r="E1074" s="32"/>
      <c r="F1074" s="32"/>
    </row>
    <row r="1075" spans="1:6" ht="14.25" hidden="1" x14ac:dyDescent="0.25">
      <c r="A1075" s="220"/>
      <c r="B1075" s="24"/>
      <c r="C1075" s="8"/>
      <c r="D1075" s="30"/>
      <c r="E1075" s="32"/>
      <c r="F1075" s="32"/>
    </row>
    <row r="1076" spans="1:6" ht="14.25" hidden="1" x14ac:dyDescent="0.25">
      <c r="A1076" s="220"/>
      <c r="B1076" s="24"/>
      <c r="C1076" s="8"/>
      <c r="D1076" s="30"/>
      <c r="E1076" s="32"/>
      <c r="F1076" s="32"/>
    </row>
    <row r="1077" spans="1:6" ht="14.25" hidden="1" x14ac:dyDescent="0.25">
      <c r="A1077" s="220"/>
      <c r="B1077" s="24"/>
      <c r="C1077" s="8"/>
      <c r="D1077" s="30"/>
      <c r="E1077" s="32"/>
      <c r="F1077" s="32"/>
    </row>
    <row r="1078" spans="1:6" ht="14.25" hidden="1" x14ac:dyDescent="0.25">
      <c r="A1078" s="220"/>
      <c r="B1078" s="24"/>
      <c r="C1078" s="8"/>
      <c r="D1078" s="30"/>
      <c r="E1078" s="32"/>
      <c r="F1078" s="32"/>
    </row>
    <row r="1079" spans="1:6" ht="14.25" hidden="1" x14ac:dyDescent="0.25">
      <c r="A1079" s="220"/>
      <c r="B1079" s="24"/>
      <c r="C1079" s="8"/>
      <c r="D1079" s="30"/>
      <c r="E1079" s="32"/>
      <c r="F1079" s="32"/>
    </row>
    <row r="1080" spans="1:6" ht="14.25" hidden="1" x14ac:dyDescent="0.25">
      <c r="A1080" s="220"/>
      <c r="B1080" s="24"/>
      <c r="C1080" s="8"/>
      <c r="D1080" s="30"/>
      <c r="E1080" s="32"/>
      <c r="F1080" s="32"/>
    </row>
    <row r="1081" spans="1:6" ht="14.25" hidden="1" x14ac:dyDescent="0.25">
      <c r="A1081" s="220"/>
      <c r="B1081" s="24"/>
      <c r="C1081" s="8"/>
      <c r="D1081" s="30"/>
      <c r="E1081" s="32"/>
      <c r="F1081" s="32"/>
    </row>
    <row r="1082" spans="1:6" ht="14.25" hidden="1" x14ac:dyDescent="0.25">
      <c r="A1082" s="220"/>
      <c r="B1082" s="24"/>
      <c r="C1082" s="8"/>
      <c r="D1082" s="30"/>
      <c r="E1082" s="32"/>
      <c r="F1082" s="32"/>
    </row>
    <row r="1083" spans="1:6" ht="14.25" hidden="1" x14ac:dyDescent="0.25">
      <c r="A1083" s="220"/>
      <c r="B1083" s="24"/>
      <c r="C1083" s="8"/>
      <c r="D1083" s="30"/>
      <c r="E1083" s="32"/>
      <c r="F1083" s="32"/>
    </row>
    <row r="1084" spans="1:6" ht="14.25" hidden="1" x14ac:dyDescent="0.25">
      <c r="A1084" s="220"/>
      <c r="B1084" s="24"/>
      <c r="C1084" s="8"/>
      <c r="D1084" s="30"/>
      <c r="E1084" s="32"/>
      <c r="F1084" s="32"/>
    </row>
    <row r="1085" spans="1:6" ht="14.25" hidden="1" x14ac:dyDescent="0.25">
      <c r="A1085" s="220"/>
      <c r="B1085" s="24"/>
      <c r="C1085" s="8"/>
      <c r="D1085" s="30"/>
      <c r="E1085" s="32"/>
      <c r="F1085" s="32"/>
    </row>
    <row r="1086" spans="1:6" ht="14.25" hidden="1" x14ac:dyDescent="0.25">
      <c r="A1086" s="220"/>
      <c r="B1086" s="24"/>
      <c r="C1086" s="8"/>
      <c r="D1086" s="30"/>
      <c r="E1086" s="32"/>
      <c r="F1086" s="32"/>
    </row>
    <row r="1087" spans="1:6" ht="14.25" hidden="1" x14ac:dyDescent="0.25">
      <c r="A1087" s="220"/>
      <c r="B1087" s="24"/>
      <c r="C1087" s="8"/>
      <c r="D1087" s="30"/>
      <c r="E1087" s="32"/>
      <c r="F1087" s="32"/>
    </row>
    <row r="1088" spans="1:6" ht="14.25" hidden="1" x14ac:dyDescent="0.25">
      <c r="A1088" s="220"/>
      <c r="B1088" s="24"/>
      <c r="C1088" s="8"/>
      <c r="D1088" s="30"/>
      <c r="E1088" s="32"/>
      <c r="F1088" s="32"/>
    </row>
    <row r="1089" spans="1:6" ht="14.25" hidden="1" x14ac:dyDescent="0.25">
      <c r="A1089" s="220"/>
      <c r="B1089" s="24"/>
      <c r="C1089" s="8"/>
      <c r="D1089" s="30"/>
      <c r="E1089" s="32"/>
      <c r="F1089" s="32"/>
    </row>
    <row r="1090" spans="1:6" ht="14.25" hidden="1" x14ac:dyDescent="0.25">
      <c r="A1090" s="220"/>
      <c r="B1090" s="24"/>
      <c r="C1090" s="8"/>
      <c r="D1090" s="30"/>
      <c r="E1090" s="32"/>
      <c r="F1090" s="32"/>
    </row>
    <row r="1091" spans="1:6" ht="14.25" hidden="1" x14ac:dyDescent="0.25">
      <c r="A1091" s="220"/>
      <c r="B1091" s="24"/>
      <c r="C1091" s="8"/>
      <c r="D1091" s="30"/>
      <c r="E1091" s="32"/>
      <c r="F1091" s="32"/>
    </row>
    <row r="1092" spans="1:6" ht="14.25" hidden="1" x14ac:dyDescent="0.25">
      <c r="A1092" s="220"/>
      <c r="B1092" s="24"/>
      <c r="C1092" s="8"/>
      <c r="D1092" s="30"/>
      <c r="E1092" s="32"/>
      <c r="F1092" s="32"/>
    </row>
    <row r="1093" spans="1:6" ht="14.25" hidden="1" x14ac:dyDescent="0.25">
      <c r="A1093" s="220"/>
      <c r="B1093" s="24"/>
      <c r="C1093" s="8"/>
      <c r="D1093" s="30"/>
      <c r="E1093" s="32"/>
      <c r="F1093" s="32"/>
    </row>
    <row r="1094" spans="1:6" ht="14.25" hidden="1" x14ac:dyDescent="0.25">
      <c r="A1094" s="220"/>
      <c r="B1094" s="24"/>
      <c r="C1094" s="8"/>
      <c r="D1094" s="30"/>
      <c r="E1094" s="32"/>
      <c r="F1094" s="32"/>
    </row>
    <row r="1095" spans="1:6" ht="14.25" hidden="1" x14ac:dyDescent="0.25">
      <c r="A1095" s="220"/>
      <c r="B1095" s="24"/>
      <c r="C1095" s="8"/>
      <c r="D1095" s="30"/>
      <c r="E1095" s="32"/>
      <c r="F1095" s="32"/>
    </row>
    <row r="1096" spans="1:6" ht="14.25" hidden="1" x14ac:dyDescent="0.25">
      <c r="A1096" s="220"/>
      <c r="B1096" s="24"/>
      <c r="C1096" s="8"/>
      <c r="D1096" s="30"/>
      <c r="E1096" s="32"/>
      <c r="F1096" s="32"/>
    </row>
    <row r="1097" spans="1:6" ht="14.25" hidden="1" x14ac:dyDescent="0.25">
      <c r="A1097" s="220"/>
      <c r="B1097" s="24"/>
      <c r="C1097" s="8"/>
      <c r="D1097" s="30"/>
      <c r="E1097" s="32"/>
      <c r="F1097" s="32"/>
    </row>
    <row r="1098" spans="1:6" ht="14.25" hidden="1" x14ac:dyDescent="0.25">
      <c r="A1098" s="220"/>
      <c r="B1098" s="24"/>
      <c r="C1098" s="8"/>
      <c r="D1098" s="30"/>
      <c r="E1098" s="32"/>
      <c r="F1098" s="32"/>
    </row>
    <row r="1099" spans="1:6" ht="14.25" hidden="1" x14ac:dyDescent="0.25">
      <c r="A1099" s="220"/>
      <c r="B1099" s="24"/>
      <c r="C1099" s="8"/>
      <c r="D1099" s="30"/>
      <c r="E1099" s="32"/>
      <c r="F1099" s="32"/>
    </row>
    <row r="1100" spans="1:6" ht="14.25" hidden="1" x14ac:dyDescent="0.25">
      <c r="A1100" s="220"/>
      <c r="B1100" s="24"/>
      <c r="C1100" s="8"/>
      <c r="D1100" s="30"/>
      <c r="E1100" s="32"/>
      <c r="F1100" s="32"/>
    </row>
    <row r="1101" spans="1:6" ht="14.25" hidden="1" x14ac:dyDescent="0.25">
      <c r="A1101" s="220"/>
      <c r="B1101" s="24"/>
      <c r="C1101" s="8"/>
      <c r="D1101" s="30"/>
      <c r="E1101" s="32"/>
      <c r="F1101" s="32"/>
    </row>
    <row r="1102" spans="1:6" ht="14.25" hidden="1" x14ac:dyDescent="0.25">
      <c r="A1102" s="220"/>
      <c r="B1102" s="24"/>
      <c r="C1102" s="8"/>
      <c r="D1102" s="30"/>
      <c r="E1102" s="32"/>
      <c r="F1102" s="32"/>
    </row>
    <row r="1103" spans="1:6" ht="14.25" hidden="1" x14ac:dyDescent="0.25">
      <c r="A1103" s="220"/>
      <c r="B1103" s="24"/>
      <c r="C1103" s="8"/>
      <c r="D1103" s="30"/>
      <c r="E1103" s="32"/>
      <c r="F1103" s="32"/>
    </row>
    <row r="1104" spans="1:6" ht="14.25" hidden="1" x14ac:dyDescent="0.25">
      <c r="A1104" s="220"/>
      <c r="B1104" s="24"/>
      <c r="C1104" s="8"/>
      <c r="D1104" s="30"/>
      <c r="E1104" s="32"/>
      <c r="F1104" s="32"/>
    </row>
    <row r="1105" spans="1:6" ht="14.25" hidden="1" x14ac:dyDescent="0.25">
      <c r="A1105" s="220"/>
      <c r="B1105" s="24"/>
      <c r="C1105" s="8"/>
      <c r="D1105" s="30"/>
      <c r="E1105" s="32"/>
      <c r="F1105" s="32"/>
    </row>
    <row r="1106" spans="1:6" ht="14.25" hidden="1" x14ac:dyDescent="0.25">
      <c r="A1106" s="220"/>
      <c r="B1106" s="24"/>
      <c r="C1106" s="8"/>
      <c r="D1106" s="30"/>
      <c r="E1106" s="32"/>
      <c r="F1106" s="32"/>
    </row>
    <row r="1107" spans="1:6" ht="14.25" hidden="1" x14ac:dyDescent="0.25">
      <c r="A1107" s="220"/>
      <c r="B1107" s="24"/>
      <c r="C1107" s="8"/>
      <c r="D1107" s="30"/>
      <c r="E1107" s="32"/>
      <c r="F1107" s="32"/>
    </row>
    <row r="1108" spans="1:6" ht="14.25" hidden="1" x14ac:dyDescent="0.25">
      <c r="A1108" s="220"/>
      <c r="B1108" s="24"/>
      <c r="C1108" s="8"/>
      <c r="D1108" s="30"/>
      <c r="E1108" s="32"/>
      <c r="F1108" s="32"/>
    </row>
    <row r="1109" spans="1:6" ht="14.25" hidden="1" x14ac:dyDescent="0.25">
      <c r="A1109" s="220"/>
      <c r="B1109" s="24"/>
      <c r="C1109" s="8"/>
      <c r="D1109" s="30"/>
      <c r="E1109" s="32"/>
      <c r="F1109" s="32"/>
    </row>
    <row r="1110" spans="1:6" ht="14.25" hidden="1" x14ac:dyDescent="0.25">
      <c r="A1110" s="220"/>
      <c r="B1110" s="24"/>
      <c r="C1110" s="8"/>
      <c r="D1110" s="30"/>
      <c r="E1110" s="32"/>
      <c r="F1110" s="32"/>
    </row>
    <row r="1111" spans="1:6" ht="14.25" hidden="1" x14ac:dyDescent="0.25">
      <c r="A1111" s="220"/>
      <c r="B1111" s="24"/>
      <c r="C1111" s="8"/>
      <c r="D1111" s="30"/>
      <c r="E1111" s="32"/>
      <c r="F1111" s="32"/>
    </row>
    <row r="1112" spans="1:6" ht="14.25" hidden="1" x14ac:dyDescent="0.25">
      <c r="A1112" s="220"/>
      <c r="B1112" s="24"/>
      <c r="C1112" s="8"/>
      <c r="D1112" s="30"/>
      <c r="E1112" s="32"/>
      <c r="F1112" s="32"/>
    </row>
    <row r="1113" spans="1:6" ht="14.25" hidden="1" x14ac:dyDescent="0.25">
      <c r="A1113" s="220"/>
      <c r="B1113" s="24"/>
      <c r="C1113" s="8"/>
      <c r="D1113" s="30"/>
      <c r="E1113" s="32"/>
      <c r="F1113" s="32"/>
    </row>
    <row r="1114" spans="1:6" ht="14.25" hidden="1" x14ac:dyDescent="0.25">
      <c r="A1114" s="220"/>
      <c r="B1114" s="24"/>
      <c r="C1114" s="8"/>
      <c r="D1114" s="30"/>
      <c r="E1114" s="32"/>
      <c r="F1114" s="32"/>
    </row>
    <row r="1115" spans="1:6" ht="14.25" hidden="1" x14ac:dyDescent="0.25">
      <c r="A1115" s="220"/>
      <c r="B1115" s="24"/>
      <c r="C1115" s="8"/>
      <c r="D1115" s="30"/>
      <c r="E1115" s="32"/>
      <c r="F1115" s="32"/>
    </row>
    <row r="1116" spans="1:6" ht="14.25" hidden="1" x14ac:dyDescent="0.25">
      <c r="A1116" s="220"/>
      <c r="B1116" s="24"/>
      <c r="C1116" s="8"/>
      <c r="D1116" s="30"/>
      <c r="E1116" s="32"/>
      <c r="F1116" s="32"/>
    </row>
    <row r="1117" spans="1:6" ht="14.25" hidden="1" x14ac:dyDescent="0.25">
      <c r="A1117" s="220"/>
      <c r="B1117" s="24"/>
      <c r="C1117" s="8"/>
      <c r="D1117" s="30"/>
      <c r="E1117" s="32"/>
      <c r="F1117" s="32"/>
    </row>
    <row r="1118" spans="1:6" ht="14.25" hidden="1" x14ac:dyDescent="0.25">
      <c r="A1118" s="220"/>
      <c r="B1118" s="24"/>
      <c r="C1118" s="8"/>
      <c r="D1118" s="30"/>
      <c r="E1118" s="32"/>
      <c r="F1118" s="32"/>
    </row>
    <row r="1119" spans="1:6" ht="14.25" hidden="1" x14ac:dyDescent="0.25">
      <c r="A1119" s="220"/>
      <c r="B1119" s="24"/>
      <c r="C1119" s="8"/>
      <c r="D1119" s="30"/>
      <c r="E1119" s="32"/>
      <c r="F1119" s="32"/>
    </row>
    <row r="1120" spans="1:6" ht="14.25" hidden="1" x14ac:dyDescent="0.25">
      <c r="A1120" s="220"/>
      <c r="B1120" s="24"/>
      <c r="C1120" s="8"/>
      <c r="D1120" s="30"/>
      <c r="E1120" s="32"/>
      <c r="F1120" s="32"/>
    </row>
    <row r="1121" spans="1:6" ht="14.25" hidden="1" x14ac:dyDescent="0.25">
      <c r="A1121" s="220"/>
      <c r="B1121" s="24"/>
      <c r="C1121" s="8"/>
      <c r="D1121" s="30"/>
      <c r="E1121" s="32"/>
      <c r="F1121" s="32"/>
    </row>
    <row r="1122" spans="1:6" ht="14.25" hidden="1" x14ac:dyDescent="0.25">
      <c r="A1122" s="220"/>
      <c r="B1122" s="24"/>
      <c r="C1122" s="8"/>
      <c r="D1122" s="30"/>
      <c r="E1122" s="32"/>
      <c r="F1122" s="32"/>
    </row>
    <row r="1123" spans="1:6" ht="14.25" hidden="1" x14ac:dyDescent="0.25">
      <c r="A1123" s="220"/>
      <c r="B1123" s="24"/>
      <c r="C1123" s="8"/>
      <c r="D1123" s="30"/>
      <c r="E1123" s="32"/>
      <c r="F1123" s="32"/>
    </row>
    <row r="1124" spans="1:6" ht="14.25" hidden="1" x14ac:dyDescent="0.25">
      <c r="A1124" s="220"/>
      <c r="B1124" s="24"/>
      <c r="C1124" s="8"/>
      <c r="D1124" s="30"/>
      <c r="E1124" s="32"/>
      <c r="F1124" s="32"/>
    </row>
    <row r="1125" spans="1:6" ht="14.25" hidden="1" x14ac:dyDescent="0.25">
      <c r="A1125" s="220"/>
      <c r="B1125" s="24"/>
      <c r="C1125" s="8"/>
      <c r="D1125" s="30"/>
      <c r="E1125" s="32"/>
      <c r="F1125" s="32"/>
    </row>
    <row r="1126" spans="1:6" ht="14.25" hidden="1" x14ac:dyDescent="0.25">
      <c r="A1126" s="220"/>
      <c r="B1126" s="24"/>
      <c r="C1126" s="8"/>
      <c r="D1126" s="30"/>
      <c r="E1126" s="32"/>
      <c r="F1126" s="32"/>
    </row>
    <row r="1127" spans="1:6" ht="14.25" hidden="1" x14ac:dyDescent="0.25">
      <c r="A1127" s="220"/>
      <c r="B1127" s="24"/>
      <c r="C1127" s="8"/>
      <c r="D1127" s="30"/>
      <c r="E1127" s="32"/>
      <c r="F1127" s="32"/>
    </row>
    <row r="1128" spans="1:6" ht="14.25" hidden="1" x14ac:dyDescent="0.25">
      <c r="A1128" s="220"/>
      <c r="B1128" s="24"/>
      <c r="C1128" s="8"/>
      <c r="D1128" s="30"/>
      <c r="E1128" s="32"/>
      <c r="F1128" s="32"/>
    </row>
    <row r="1129" spans="1:6" ht="14.25" hidden="1" x14ac:dyDescent="0.25">
      <c r="A1129" s="220"/>
      <c r="B1129" s="24"/>
      <c r="C1129" s="8"/>
      <c r="D1129" s="30"/>
      <c r="E1129" s="32"/>
      <c r="F1129" s="32"/>
    </row>
    <row r="1130" spans="1:6" ht="14.25" hidden="1" x14ac:dyDescent="0.25">
      <c r="A1130" s="220"/>
      <c r="B1130" s="24"/>
      <c r="C1130" s="8"/>
      <c r="D1130" s="30"/>
      <c r="E1130" s="32"/>
      <c r="F1130" s="32"/>
    </row>
    <row r="1131" spans="1:6" ht="14.25" hidden="1" x14ac:dyDescent="0.25">
      <c r="A1131" s="220"/>
      <c r="B1131" s="24"/>
      <c r="C1131" s="8"/>
      <c r="D1131" s="30"/>
      <c r="E1131" s="32"/>
      <c r="F1131" s="32"/>
    </row>
    <row r="1132" spans="1:6" ht="14.25" hidden="1" x14ac:dyDescent="0.25">
      <c r="A1132" s="220"/>
      <c r="B1132" s="24"/>
      <c r="C1132" s="8"/>
      <c r="D1132" s="30"/>
      <c r="E1132" s="32"/>
      <c r="F1132" s="32"/>
    </row>
    <row r="1133" spans="1:6" ht="14.25" hidden="1" x14ac:dyDescent="0.25">
      <c r="A1133" s="220"/>
      <c r="B1133" s="24"/>
      <c r="C1133" s="8"/>
      <c r="D1133" s="30"/>
      <c r="E1133" s="32"/>
      <c r="F1133" s="32"/>
    </row>
    <row r="1134" spans="1:6" ht="14.25" hidden="1" x14ac:dyDescent="0.25">
      <c r="A1134" s="220"/>
      <c r="B1134" s="24"/>
      <c r="C1134" s="8"/>
      <c r="D1134" s="30"/>
      <c r="E1134" s="32"/>
      <c r="F1134" s="32"/>
    </row>
    <row r="1135" spans="1:6" ht="14.25" hidden="1" x14ac:dyDescent="0.25">
      <c r="A1135" s="220"/>
      <c r="B1135" s="24"/>
      <c r="C1135" s="8"/>
      <c r="D1135" s="30"/>
      <c r="E1135" s="32"/>
      <c r="F1135" s="32"/>
    </row>
    <row r="1136" spans="1:6" ht="14.25" hidden="1" x14ac:dyDescent="0.25">
      <c r="A1136" s="220"/>
      <c r="B1136" s="24"/>
      <c r="C1136" s="8"/>
      <c r="D1136" s="30"/>
      <c r="E1136" s="32"/>
      <c r="F1136" s="32"/>
    </row>
    <row r="1137" spans="1:6" ht="14.25" hidden="1" x14ac:dyDescent="0.25">
      <c r="A1137" s="220"/>
      <c r="B1137" s="24"/>
      <c r="C1137" s="8"/>
      <c r="D1137" s="30"/>
      <c r="E1137" s="32"/>
      <c r="F1137" s="32"/>
    </row>
    <row r="1138" spans="1:6" ht="14.25" hidden="1" x14ac:dyDescent="0.25">
      <c r="A1138" s="220"/>
      <c r="B1138" s="24"/>
      <c r="C1138" s="8"/>
      <c r="D1138" s="30"/>
      <c r="E1138" s="32"/>
      <c r="F1138" s="32"/>
    </row>
    <row r="1139" spans="1:6" ht="14.25" hidden="1" x14ac:dyDescent="0.25">
      <c r="A1139" s="220"/>
      <c r="B1139" s="24"/>
      <c r="C1139" s="8"/>
      <c r="D1139" s="30"/>
      <c r="E1139" s="32"/>
      <c r="F1139" s="32"/>
    </row>
    <row r="1140" spans="1:6" ht="14.25" hidden="1" x14ac:dyDescent="0.25">
      <c r="A1140" s="220"/>
      <c r="B1140" s="24"/>
      <c r="C1140" s="8"/>
      <c r="D1140" s="30"/>
      <c r="E1140" s="32"/>
      <c r="F1140" s="32"/>
    </row>
    <row r="1141" spans="1:6" ht="14.25" hidden="1" x14ac:dyDescent="0.25">
      <c r="A1141" s="220"/>
      <c r="B1141" s="24"/>
      <c r="C1141" s="8"/>
      <c r="D1141" s="30"/>
      <c r="E1141" s="32"/>
      <c r="F1141" s="32"/>
    </row>
    <row r="1142" spans="1:6" ht="14.25" hidden="1" x14ac:dyDescent="0.25">
      <c r="A1142" s="220"/>
      <c r="B1142" s="24"/>
      <c r="C1142" s="8"/>
      <c r="D1142" s="30"/>
      <c r="E1142" s="32"/>
      <c r="F1142" s="32"/>
    </row>
    <row r="1143" spans="1:6" ht="14.25" hidden="1" x14ac:dyDescent="0.25">
      <c r="A1143" s="220"/>
      <c r="B1143" s="24"/>
      <c r="C1143" s="8"/>
      <c r="D1143" s="30"/>
      <c r="E1143" s="32"/>
      <c r="F1143" s="32"/>
    </row>
    <row r="1144" spans="1:6" ht="14.25" hidden="1" x14ac:dyDescent="0.25">
      <c r="A1144" s="220"/>
      <c r="B1144" s="24"/>
      <c r="C1144" s="8"/>
      <c r="D1144" s="30"/>
      <c r="E1144" s="32"/>
      <c r="F1144" s="32"/>
    </row>
    <row r="1145" spans="1:6" ht="14.25" hidden="1" x14ac:dyDescent="0.25">
      <c r="A1145" s="220"/>
      <c r="B1145" s="24"/>
      <c r="C1145" s="8"/>
      <c r="D1145" s="30"/>
      <c r="E1145" s="32"/>
      <c r="F1145" s="32"/>
    </row>
    <row r="1146" spans="1:6" ht="14.25" hidden="1" x14ac:dyDescent="0.25">
      <c r="A1146" s="220"/>
      <c r="B1146" s="24"/>
      <c r="C1146" s="8"/>
      <c r="D1146" s="30"/>
      <c r="E1146" s="32"/>
      <c r="F1146" s="32"/>
    </row>
    <row r="1147" spans="1:6" ht="14.25" hidden="1" x14ac:dyDescent="0.25">
      <c r="A1147" s="220"/>
      <c r="B1147" s="24"/>
      <c r="C1147" s="8"/>
      <c r="D1147" s="30"/>
      <c r="E1147" s="32"/>
      <c r="F1147" s="32"/>
    </row>
    <row r="1148" spans="1:6" ht="14.25" hidden="1" x14ac:dyDescent="0.25">
      <c r="A1148" s="220"/>
      <c r="B1148" s="24"/>
      <c r="C1148" s="8"/>
      <c r="D1148" s="30"/>
      <c r="E1148" s="32"/>
      <c r="F1148" s="32"/>
    </row>
    <row r="1149" spans="1:6" ht="14.25" hidden="1" x14ac:dyDescent="0.25">
      <c r="A1149" s="220"/>
      <c r="B1149" s="24"/>
      <c r="C1149" s="8"/>
      <c r="D1149" s="30"/>
      <c r="E1149" s="32"/>
      <c r="F1149" s="32"/>
    </row>
    <row r="1150" spans="1:6" ht="14.25" hidden="1" x14ac:dyDescent="0.25">
      <c r="A1150" s="220"/>
      <c r="B1150" s="24"/>
      <c r="C1150" s="8"/>
      <c r="D1150" s="30"/>
      <c r="E1150" s="32"/>
      <c r="F1150" s="32"/>
    </row>
    <row r="1151" spans="1:6" ht="14.25" hidden="1" x14ac:dyDescent="0.25">
      <c r="A1151" s="220"/>
      <c r="B1151" s="24"/>
      <c r="C1151" s="8"/>
      <c r="D1151" s="30"/>
      <c r="E1151" s="32"/>
      <c r="F1151" s="32"/>
    </row>
    <row r="1152" spans="1:6" ht="14.25" hidden="1" x14ac:dyDescent="0.25">
      <c r="A1152" s="220"/>
      <c r="B1152" s="24"/>
      <c r="C1152" s="8"/>
      <c r="D1152" s="30"/>
      <c r="E1152" s="32"/>
      <c r="F1152" s="32"/>
    </row>
    <row r="1153" spans="1:6" ht="14.25" hidden="1" x14ac:dyDescent="0.25">
      <c r="A1153" s="220"/>
      <c r="B1153" s="24"/>
      <c r="C1153" s="8"/>
      <c r="D1153" s="30"/>
      <c r="E1153" s="32"/>
      <c r="F1153" s="32"/>
    </row>
    <row r="1154" spans="1:6" ht="14.25" hidden="1" x14ac:dyDescent="0.25">
      <c r="A1154" s="220"/>
      <c r="B1154" s="24"/>
      <c r="C1154" s="8"/>
      <c r="D1154" s="30"/>
      <c r="E1154" s="32"/>
      <c r="F1154" s="32"/>
    </row>
    <row r="1155" spans="1:6" ht="14.25" hidden="1" x14ac:dyDescent="0.25">
      <c r="A1155" s="220"/>
      <c r="B1155" s="24"/>
      <c r="C1155" s="8"/>
      <c r="D1155" s="30"/>
      <c r="E1155" s="32"/>
      <c r="F1155" s="32"/>
    </row>
    <row r="1156" spans="1:6" ht="14.25" hidden="1" x14ac:dyDescent="0.25">
      <c r="A1156" s="220"/>
      <c r="B1156" s="24"/>
      <c r="C1156" s="8"/>
      <c r="D1156" s="30"/>
      <c r="E1156" s="32"/>
      <c r="F1156" s="32"/>
    </row>
    <row r="1157" spans="1:6" ht="14.25" hidden="1" x14ac:dyDescent="0.25">
      <c r="A1157" s="220"/>
      <c r="B1157" s="24"/>
      <c r="C1157" s="8"/>
      <c r="D1157" s="30"/>
      <c r="E1157" s="32"/>
      <c r="F1157" s="32"/>
    </row>
    <row r="1158" spans="1:6" ht="14.25" hidden="1" x14ac:dyDescent="0.25">
      <c r="A1158" s="220"/>
      <c r="B1158" s="24"/>
      <c r="C1158" s="8"/>
      <c r="D1158" s="30"/>
      <c r="E1158" s="32"/>
      <c r="F1158" s="32"/>
    </row>
    <row r="1159" spans="1:6" ht="14.25" hidden="1" x14ac:dyDescent="0.25">
      <c r="A1159" s="220"/>
      <c r="B1159" s="24"/>
      <c r="C1159" s="8"/>
      <c r="D1159" s="30"/>
      <c r="E1159" s="32"/>
      <c r="F1159" s="32"/>
    </row>
    <row r="1160" spans="1:6" ht="14.25" hidden="1" x14ac:dyDescent="0.25">
      <c r="A1160" s="220"/>
      <c r="B1160" s="24"/>
      <c r="C1160" s="8"/>
      <c r="D1160" s="30"/>
      <c r="E1160" s="32"/>
      <c r="F1160" s="32"/>
    </row>
    <row r="1161" spans="1:6" ht="14.25" hidden="1" x14ac:dyDescent="0.25">
      <c r="A1161" s="220"/>
      <c r="B1161" s="24"/>
      <c r="C1161" s="8"/>
      <c r="D1161" s="30"/>
      <c r="E1161" s="32"/>
      <c r="F1161" s="32"/>
    </row>
    <row r="1162" spans="1:6" ht="14.25" hidden="1" x14ac:dyDescent="0.25">
      <c r="A1162" s="220"/>
      <c r="B1162" s="24"/>
      <c r="C1162" s="8"/>
      <c r="D1162" s="30"/>
      <c r="E1162" s="32"/>
      <c r="F1162" s="32"/>
    </row>
    <row r="1163" spans="1:6" ht="14.25" hidden="1" x14ac:dyDescent="0.25">
      <c r="A1163" s="220"/>
      <c r="B1163" s="24"/>
      <c r="C1163" s="8"/>
      <c r="D1163" s="30"/>
      <c r="E1163" s="32"/>
      <c r="F1163" s="32"/>
    </row>
    <row r="1164" spans="1:6" ht="14.25" hidden="1" x14ac:dyDescent="0.25">
      <c r="A1164" s="220"/>
      <c r="B1164" s="24"/>
      <c r="C1164" s="8"/>
      <c r="D1164" s="30"/>
      <c r="E1164" s="32"/>
      <c r="F1164" s="32"/>
    </row>
    <row r="1165" spans="1:6" ht="14.25" hidden="1" x14ac:dyDescent="0.25">
      <c r="A1165" s="220"/>
      <c r="B1165" s="24"/>
      <c r="C1165" s="8"/>
      <c r="D1165" s="30"/>
      <c r="E1165" s="32"/>
      <c r="F1165" s="32"/>
    </row>
    <row r="1166" spans="1:6" ht="14.25" hidden="1" x14ac:dyDescent="0.25">
      <c r="A1166" s="220"/>
      <c r="B1166" s="24"/>
      <c r="C1166" s="8"/>
      <c r="D1166" s="30"/>
      <c r="E1166" s="32"/>
      <c r="F1166" s="32"/>
    </row>
    <row r="1167" spans="1:6" ht="14.25" hidden="1" x14ac:dyDescent="0.25">
      <c r="A1167" s="220"/>
      <c r="B1167" s="24"/>
      <c r="C1167" s="8"/>
      <c r="D1167" s="30"/>
      <c r="E1167" s="32"/>
      <c r="F1167" s="32"/>
    </row>
    <row r="1168" spans="1:6" ht="14.25" hidden="1" x14ac:dyDescent="0.25">
      <c r="A1168" s="220"/>
      <c r="B1168" s="24"/>
      <c r="C1168" s="8"/>
      <c r="D1168" s="30"/>
      <c r="E1168" s="32"/>
      <c r="F1168" s="32"/>
    </row>
    <row r="1169" spans="1:6" ht="14.25" hidden="1" x14ac:dyDescent="0.25">
      <c r="A1169" s="220"/>
      <c r="B1169" s="24"/>
      <c r="C1169" s="8"/>
      <c r="D1169" s="30"/>
      <c r="E1169" s="32"/>
      <c r="F1169" s="32"/>
    </row>
    <row r="1170" spans="1:6" ht="14.25" hidden="1" x14ac:dyDescent="0.25">
      <c r="A1170" s="220"/>
      <c r="B1170" s="24"/>
      <c r="C1170" s="8"/>
      <c r="D1170" s="30"/>
      <c r="E1170" s="32"/>
      <c r="F1170" s="32"/>
    </row>
    <row r="1171" spans="1:6" ht="14.25" hidden="1" x14ac:dyDescent="0.25">
      <c r="A1171" s="220"/>
      <c r="B1171" s="24"/>
      <c r="C1171" s="8"/>
      <c r="D1171" s="30"/>
      <c r="E1171" s="32"/>
      <c r="F1171" s="32"/>
    </row>
    <row r="1172" spans="1:6" ht="14.25" hidden="1" x14ac:dyDescent="0.25">
      <c r="A1172" s="220"/>
      <c r="B1172" s="24"/>
      <c r="C1172" s="8"/>
      <c r="D1172" s="30"/>
      <c r="E1172" s="32"/>
      <c r="F1172" s="32"/>
    </row>
    <row r="1173" spans="1:6" ht="14.25" hidden="1" x14ac:dyDescent="0.25">
      <c r="A1173" s="220"/>
      <c r="B1173" s="24"/>
      <c r="C1173" s="8"/>
      <c r="D1173" s="30"/>
      <c r="E1173" s="32"/>
      <c r="F1173" s="32"/>
    </row>
    <row r="1174" spans="1:6" ht="14.25" hidden="1" x14ac:dyDescent="0.25">
      <c r="A1174" s="220"/>
      <c r="B1174" s="24"/>
      <c r="C1174" s="8"/>
      <c r="D1174" s="30"/>
      <c r="E1174" s="32"/>
      <c r="F1174" s="32"/>
    </row>
    <row r="1175" spans="1:6" ht="14.25" hidden="1" x14ac:dyDescent="0.25">
      <c r="A1175" s="220"/>
      <c r="B1175" s="24"/>
      <c r="C1175" s="8"/>
      <c r="D1175" s="30"/>
      <c r="E1175" s="32"/>
      <c r="F1175" s="32"/>
    </row>
    <row r="1176" spans="1:6" ht="14.25" hidden="1" x14ac:dyDescent="0.25">
      <c r="A1176" s="220"/>
      <c r="B1176" s="24"/>
      <c r="C1176" s="8"/>
      <c r="D1176" s="30"/>
      <c r="E1176" s="32"/>
      <c r="F1176" s="32"/>
    </row>
    <row r="1177" spans="1:6" ht="14.25" hidden="1" x14ac:dyDescent="0.25">
      <c r="A1177" s="220"/>
      <c r="B1177" s="24"/>
      <c r="C1177" s="8"/>
      <c r="D1177" s="30"/>
      <c r="E1177" s="32"/>
      <c r="F1177" s="32"/>
    </row>
    <row r="1178" spans="1:6" ht="14.25" hidden="1" x14ac:dyDescent="0.25">
      <c r="A1178" s="220"/>
      <c r="B1178" s="24"/>
      <c r="C1178" s="8"/>
      <c r="D1178" s="30"/>
      <c r="E1178" s="32"/>
      <c r="F1178" s="32"/>
    </row>
    <row r="1179" spans="1:6" ht="14.25" hidden="1" x14ac:dyDescent="0.25">
      <c r="A1179" s="220"/>
      <c r="B1179" s="24"/>
      <c r="C1179" s="8"/>
      <c r="D1179" s="30"/>
      <c r="E1179" s="32"/>
      <c r="F1179" s="32"/>
    </row>
    <row r="1180" spans="1:6" ht="14.25" hidden="1" x14ac:dyDescent="0.25">
      <c r="A1180" s="220"/>
      <c r="B1180" s="24"/>
      <c r="C1180" s="8"/>
      <c r="D1180" s="30"/>
      <c r="E1180" s="32"/>
      <c r="F1180" s="32"/>
    </row>
    <row r="1181" spans="1:6" ht="14.25" hidden="1" x14ac:dyDescent="0.25">
      <c r="A1181" s="220"/>
      <c r="B1181" s="24"/>
      <c r="C1181" s="8"/>
      <c r="D1181" s="30"/>
      <c r="E1181" s="32"/>
      <c r="F1181" s="32"/>
    </row>
    <row r="1182" spans="1:6" ht="14.25" hidden="1" x14ac:dyDescent="0.25">
      <c r="A1182" s="220"/>
      <c r="B1182" s="24"/>
      <c r="C1182" s="8"/>
      <c r="D1182" s="30"/>
      <c r="E1182" s="32"/>
      <c r="F1182" s="32"/>
    </row>
    <row r="1183" spans="1:6" ht="14.25" hidden="1" x14ac:dyDescent="0.25">
      <c r="A1183" s="220"/>
      <c r="B1183" s="24"/>
      <c r="C1183" s="8"/>
      <c r="D1183" s="30"/>
      <c r="E1183" s="32"/>
      <c r="F1183" s="32"/>
    </row>
    <row r="1184" spans="1:6" x14ac:dyDescent="0.25"/>
    <row r="1185" x14ac:dyDescent="0.25"/>
    <row r="1186" x14ac:dyDescent="0.25"/>
    <row r="1187" x14ac:dyDescent="0.25"/>
    <row r="1188" x14ac:dyDescent="0.25"/>
    <row r="1189" ht="19.5" hidden="1" customHeight="1"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sheetData>
  <sheetProtection password="EBEF" sheet="1" formatCells="0" formatColumns="0" formatRows="0" insertColumns="0" insertRows="0" autoFilter="0" pivotTables="0"/>
  <mergeCells count="15">
    <mergeCell ref="B219:G219"/>
    <mergeCell ref="B202:D202"/>
    <mergeCell ref="H8:I8"/>
    <mergeCell ref="H34:I34"/>
    <mergeCell ref="H123:I123"/>
    <mergeCell ref="H135:I135"/>
    <mergeCell ref="F143:G143"/>
    <mergeCell ref="H143:I143"/>
    <mergeCell ref="H157:I157"/>
    <mergeCell ref="H183:I183"/>
    <mergeCell ref="F142:I142"/>
    <mergeCell ref="H201:I201"/>
    <mergeCell ref="E62:I62"/>
    <mergeCell ref="E81:I81"/>
    <mergeCell ref="E107:I107"/>
  </mergeCells>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01"/>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RowHeight="15" zeroHeight="1" x14ac:dyDescent="0.25"/>
  <cols>
    <col min="1" max="1" width="2.85546875" style="222" customWidth="1"/>
    <col min="2" max="2" width="55.42578125" style="33" customWidth="1"/>
    <col min="3" max="3" width="11.140625" style="33" customWidth="1"/>
    <col min="4" max="4" width="14.5703125" style="205" customWidth="1"/>
    <col min="5" max="6" width="12.85546875" style="33" customWidth="1"/>
    <col min="7" max="8" width="12.85546875" style="19" customWidth="1"/>
    <col min="9" max="9" width="12.85546875" style="125" customWidth="1"/>
    <col min="10" max="26" width="9.140625" style="19" customWidth="1"/>
    <col min="27" max="27" width="9.5703125" style="19" bestFit="1" customWidth="1"/>
    <col min="28" max="45" width="9.140625" style="19"/>
    <col min="46" max="52" width="9.140625" style="19" customWidth="1"/>
    <col min="53" max="16384" width="9.140625" style="19"/>
  </cols>
  <sheetData>
    <row r="1" spans="1:15" ht="14.25" customHeight="1" x14ac:dyDescent="0.25">
      <c r="A1" s="219" t="s">
        <v>1020</v>
      </c>
      <c r="B1" s="223">
        <v>2</v>
      </c>
      <c r="C1" s="223">
        <v>3</v>
      </c>
      <c r="D1" s="247">
        <v>4</v>
      </c>
      <c r="E1" s="223">
        <v>10</v>
      </c>
      <c r="F1" s="223">
        <v>11</v>
      </c>
      <c r="G1" s="224">
        <v>12</v>
      </c>
      <c r="H1" s="224">
        <v>13</v>
      </c>
      <c r="I1" s="224">
        <v>14</v>
      </c>
    </row>
    <row r="2" spans="1:15" ht="23.25" x14ac:dyDescent="0.25">
      <c r="A2" s="220">
        <v>4</v>
      </c>
      <c r="B2" s="6" t="str">
        <f>IF(Content!$D$6=1,VLOOKUP('Climate and Energy'!$A2,TranslationData!$A:$AA,'Climate and Energy'!B$1,FALSE),VLOOKUP('Climate and Energy'!$A2,TranslationData!$A:$AA,'Climate and Energy'!B$1+13,FALSE))</f>
        <v>Climate and Energy</v>
      </c>
      <c r="C2" s="7"/>
      <c r="D2" s="202"/>
      <c r="E2" s="5"/>
      <c r="F2" s="5"/>
    </row>
    <row r="3" spans="1:15" ht="14.25" x14ac:dyDescent="0.25">
      <c r="A3" s="220"/>
      <c r="B3" s="5"/>
      <c r="C3" s="43"/>
      <c r="D3" s="202"/>
      <c r="E3" s="5"/>
      <c r="F3" s="5"/>
    </row>
    <row r="4" spans="1:15" ht="11.25" customHeight="1" thickBot="1" x14ac:dyDescent="0.3">
      <c r="A4" s="220" t="s">
        <v>991</v>
      </c>
      <c r="B4" s="9"/>
      <c r="C4" s="9"/>
      <c r="D4" s="41" t="str">
        <f>IF(Content!$D$6=1,VLOOKUP('Climate and Energy'!$A4,TranslationData!$A:$AA,'Climate and Energy'!D$1,FALSE),VLOOKUP('Climate and Energy'!$A4,TranslationData!$A:$AA,'Climate and Energy'!D$1+13,FALSE))</f>
        <v>Units</v>
      </c>
      <c r="E4" s="10">
        <v>2019</v>
      </c>
      <c r="F4" s="10">
        <v>2020</v>
      </c>
      <c r="G4" s="10">
        <v>2021</v>
      </c>
      <c r="H4" s="10">
        <v>2022</v>
      </c>
      <c r="I4" s="10">
        <v>2023</v>
      </c>
    </row>
    <row r="5" spans="1:15" ht="11.25" customHeight="1" thickTop="1" x14ac:dyDescent="0.25">
      <c r="A5" s="220"/>
      <c r="B5" s="49"/>
      <c r="C5" s="49"/>
      <c r="D5" s="51"/>
      <c r="E5" s="51"/>
      <c r="F5" s="51"/>
    </row>
    <row r="6" spans="1:15" ht="24.95" customHeight="1" x14ac:dyDescent="0.2">
      <c r="A6" s="220" t="s">
        <v>768</v>
      </c>
      <c r="B6" s="337" t="str">
        <f>IF(Content!$D$6=1,VLOOKUP('Climate and Energy'!$A6,TranslationData!$A:$AA,'Climate and Energy'!B$1,FALSE),VLOOKUP('Climate and Energy'!$A6,TranslationData!$A:$AA,'Climate and Energy'!B$1+13,FALSE))</f>
        <v>GHG emissions</v>
      </c>
      <c r="C6" s="29"/>
      <c r="D6" s="201"/>
      <c r="E6" s="29"/>
      <c r="F6" s="29"/>
      <c r="G6" s="378" t="s">
        <v>2702</v>
      </c>
      <c r="H6" s="378"/>
      <c r="I6" s="378"/>
    </row>
    <row r="7" spans="1:15" s="125" customFormat="1" ht="12.75" x14ac:dyDescent="0.25">
      <c r="A7" s="220" t="s">
        <v>769</v>
      </c>
      <c r="B7" s="325" t="str">
        <f>IF(Content!$D$6=1,VLOOKUP('Climate and Energy'!$A7,TranslationData!$A:$AA,'Climate and Energy'!B$1,FALSE),VLOOKUP('Climate and Energy'!$A7,TranslationData!$A:$AA,'Climate and Energy'!B$1+13,FALSE))</f>
        <v>Group total</v>
      </c>
      <c r="C7" s="141"/>
      <c r="D7" s="30"/>
      <c r="E7" s="54"/>
      <c r="F7" s="54"/>
      <c r="G7" s="22"/>
      <c r="H7" s="22"/>
      <c r="I7" s="22"/>
    </row>
    <row r="8" spans="1:15" s="125" customFormat="1" ht="11.25" customHeight="1" x14ac:dyDescent="0.25">
      <c r="A8" s="220" t="s">
        <v>772</v>
      </c>
      <c r="B8" s="160" t="str">
        <f>IF(Content!$D$6=1,VLOOKUP('Climate and Energy'!$A8,TranslationData!$A:$AA,'Climate and Energy'!B$1,FALSE),VLOOKUP('Climate and Energy'!$A8,TranslationData!$A:$AA,'Climate and Energy'!B$1+13,FALSE))</f>
        <v>Scope 1 (direct emissions)</v>
      </c>
      <c r="C8" s="141"/>
      <c r="D8" s="26" t="str">
        <f>IF(Content!$D$6=1,VLOOKUP('Climate and Energy'!$A8,TranslationData!$A:$AA,'Climate and Energy'!D$1,FALSE),VLOOKUP('Climate and Energy'!$A8,TranslationData!$A:$AA,'Climate and Energy'!D$1+13,FALSE))</f>
        <v>t of CO₂e</v>
      </c>
      <c r="E8" s="78">
        <v>613717</v>
      </c>
      <c r="F8" s="78">
        <v>612669</v>
      </c>
      <c r="G8" s="125">
        <v>682645</v>
      </c>
      <c r="H8" s="125">
        <v>751486</v>
      </c>
      <c r="I8" s="125">
        <v>724432</v>
      </c>
    </row>
    <row r="9" spans="1:15" s="125" customFormat="1" ht="11.25" x14ac:dyDescent="0.25">
      <c r="A9" s="220" t="s">
        <v>774</v>
      </c>
      <c r="B9" s="143" t="str">
        <f>IF(Content!$D$6=1,VLOOKUP('Climate and Energy'!$A9,TranslationData!$A:$AA,'Climate and Energy'!B$1,FALSE),VLOOKUP('Climate and Energy'!$A9,TranslationData!$A:$AA,'Climate and Energy'!B$1+13,FALSE))</f>
        <v>Scope 2 (energy indirect emissions)</v>
      </c>
      <c r="C9" s="143"/>
      <c r="D9" s="26" t="str">
        <f>IF(Content!$D$6=1,VLOOKUP('Climate and Energy'!$A9,TranslationData!$A:$AA,'Climate and Energy'!D$1,FALSE),VLOOKUP('Climate and Energy'!$A9,TranslationData!$A:$AA,'Climate and Energy'!D$1+13,FALSE))</f>
        <v>t of CO₂e</v>
      </c>
      <c r="E9" s="125">
        <v>584706</v>
      </c>
      <c r="F9" s="125">
        <v>565924</v>
      </c>
      <c r="G9" s="125">
        <v>452692</v>
      </c>
      <c r="H9" s="125">
        <v>330897</v>
      </c>
      <c r="I9" s="125">
        <v>362547</v>
      </c>
    </row>
    <row r="10" spans="1:15" ht="11.25" x14ac:dyDescent="0.2">
      <c r="A10" s="220" t="s">
        <v>775</v>
      </c>
      <c r="B10" s="253" t="str">
        <f>IF(Content!$D$6=1,VLOOKUP('Climate and Energy'!$A10,TranslationData!$A:$AA,'Climate and Energy'!B$1,FALSE),VLOOKUP('Climate and Energy'!$A10,TranslationData!$A:$AA,'Climate and Energy'!B$1+13,FALSE))</f>
        <v>Total Scope 1 + Scope 2 (market based)</v>
      </c>
      <c r="C10" s="128"/>
      <c r="D10" s="268" t="str">
        <f>IF(Content!$D$6=1,VLOOKUP('Climate and Energy'!$A10,TranslationData!$A:$AA,'Climate and Energy'!D$1,FALSE),VLOOKUP('Climate and Energy'!$A10,TranslationData!$A:$AA,'Climate and Energy'!D$1+13,FALSE))</f>
        <v>t of CO₂e</v>
      </c>
      <c r="E10" s="189">
        <v>1198423</v>
      </c>
      <c r="F10" s="189">
        <v>1178593</v>
      </c>
      <c r="G10" s="189">
        <v>1135337</v>
      </c>
      <c r="H10" s="189">
        <v>1082383</v>
      </c>
      <c r="I10" s="189">
        <v>1086979</v>
      </c>
    </row>
    <row r="11" spans="1:15" s="125" customFormat="1" ht="11.25" x14ac:dyDescent="0.25">
      <c r="A11" s="220" t="s">
        <v>776</v>
      </c>
      <c r="B11" s="160" t="str">
        <f>IF(Content!$D$6=1,VLOOKUP('Climate and Energy'!$A11,TranslationData!$A:$AA,'Climate and Energy'!B$1,FALSE),VLOOKUP('Climate and Energy'!$A11,TranslationData!$A:$AA,'Climate and Energy'!B$1+13,FALSE))</f>
        <v>Scope 3  (other indirect emissions)</v>
      </c>
      <c r="C11" s="160"/>
      <c r="D11" s="25" t="str">
        <f>IF(Content!$D$6=1,VLOOKUP('Climate and Energy'!$A11,TranslationData!$A:$AA,'Climate and Energy'!D$1,FALSE),VLOOKUP('Climate and Energy'!$A11,TranslationData!$A:$AA,'Climate and Energy'!D$1+13,FALSE))</f>
        <v>t of CO₂e</v>
      </c>
      <c r="E11" s="125">
        <v>610635</v>
      </c>
      <c r="F11" s="125">
        <v>625265</v>
      </c>
      <c r="G11" s="125">
        <v>546159</v>
      </c>
      <c r="H11" s="125">
        <v>585496</v>
      </c>
      <c r="I11" s="125">
        <v>610556</v>
      </c>
    </row>
    <row r="12" spans="1:15" s="125" customFormat="1" ht="11.25" x14ac:dyDescent="0.2">
      <c r="A12" s="235" t="s">
        <v>777</v>
      </c>
      <c r="B12" s="190" t="str">
        <f>IF(Content!$D$6=1,VLOOKUP('Climate and Energy'!$A12,TranslationData!$A:$AA,'Climate and Energy'!B$1,FALSE),VLOOKUP('Climate and Energy'!$A12,TranslationData!$A:$AA,'Climate and Energy'!B$1+13,FALSE))</f>
        <v>GHG Intensity (scope 1 + scope 2) [1]</v>
      </c>
      <c r="C12" s="191"/>
      <c r="D12" s="189" t="str">
        <f>IF(Content!$D$6=1,VLOOKUP('Climate and Energy'!$A12,TranslationData!$A:$AA,'Climate and Energy'!D$1,FALSE),VLOOKUP('Climate and Energy'!$A12,TranslationData!$A:$AA,'Climate and Energy'!D$1+13,FALSE))</f>
        <v>kg of CO₂e per oz of GE</v>
      </c>
      <c r="E12" s="189">
        <v>742</v>
      </c>
      <c r="F12" s="189">
        <v>730</v>
      </c>
      <c r="G12" s="189">
        <v>677</v>
      </c>
      <c r="H12" s="189">
        <v>629</v>
      </c>
      <c r="I12" s="189">
        <v>634</v>
      </c>
    </row>
    <row r="13" spans="1:15" s="125" customFormat="1" ht="11.25" x14ac:dyDescent="0.2">
      <c r="A13" s="235"/>
      <c r="B13" s="190"/>
      <c r="C13" s="191"/>
      <c r="D13" s="192"/>
      <c r="E13" s="189"/>
      <c r="F13" s="189"/>
      <c r="G13" s="189"/>
      <c r="H13" s="189"/>
      <c r="I13" s="189"/>
    </row>
    <row r="14" spans="1:15" s="125" customFormat="1" ht="12.75" x14ac:dyDescent="0.25">
      <c r="A14" s="220" t="s">
        <v>770</v>
      </c>
      <c r="B14" s="325" t="str">
        <f>IF(Content!$D$6=1,VLOOKUP('Climate and Energy'!$A14,TranslationData!$A:$AA,'Climate and Energy'!B$1,FALSE),VLOOKUP('Climate and Energy'!$A14,TranslationData!$A:$AA,'Climate and Energy'!B$1+13,FALSE))</f>
        <v>Assets in Kazakhstan</v>
      </c>
      <c r="C14" s="141"/>
      <c r="D14" s="30"/>
      <c r="E14" s="431"/>
      <c r="F14" s="431"/>
      <c r="G14" s="22"/>
      <c r="H14" s="22"/>
      <c r="I14" s="22"/>
    </row>
    <row r="15" spans="1:15" ht="11.25" customHeight="1" x14ac:dyDescent="0.25">
      <c r="A15" s="220" t="s">
        <v>778</v>
      </c>
      <c r="B15" s="129" t="str">
        <f>IF(Content!$D$6=1,VLOOKUP('Climate and Energy'!$A15,TranslationData!$A:$AA,'Climate and Energy'!B$1,FALSE),VLOOKUP('Climate and Energy'!$A15,TranslationData!$A:$AA,'Climate and Energy'!B$1+13,FALSE))</f>
        <v>Scope 1 (direct emissions), including:</v>
      </c>
      <c r="C15" s="123"/>
      <c r="D15" s="26" t="str">
        <f>IF(Content!$D$6=1,VLOOKUP('Climate and Energy'!$A15,TranslationData!$A:$AA,'Climate and Energy'!D$1,FALSE),VLOOKUP('Climate and Energy'!$A15,TranslationData!$A:$AA,'Climate and Energy'!D$1+13,FALSE))</f>
        <v>t of CO₂e</v>
      </c>
      <c r="E15" s="22">
        <v>186713</v>
      </c>
      <c r="F15" s="22">
        <v>186895</v>
      </c>
      <c r="G15" s="22">
        <v>196200</v>
      </c>
      <c r="H15" s="22">
        <v>201413</v>
      </c>
      <c r="I15" s="22">
        <v>207990</v>
      </c>
      <c r="K15" s="125"/>
      <c r="L15" s="125"/>
      <c r="M15" s="125"/>
      <c r="N15" s="125"/>
      <c r="O15" s="125"/>
    </row>
    <row r="16" spans="1:15" ht="11.25" x14ac:dyDescent="0.25">
      <c r="A16" s="220" t="s">
        <v>785</v>
      </c>
      <c r="B16" s="127" t="str">
        <f>IF(Content!$D$6=1,VLOOKUP('Climate and Energy'!$A16,TranslationData!$A:$AA,'Climate and Energy'!B$1,FALSE),VLOOKUP('Climate and Energy'!$A16,TranslationData!$A:$AA,'Climate and Energy'!B$1+13,FALSE))</f>
        <v>Combustion of fuels in stationary sources, including:</v>
      </c>
      <c r="C16" s="128"/>
      <c r="D16" s="125" t="str">
        <f>IF(Content!$D$6=1,VLOOKUP('Climate and Energy'!$A16,TranslationData!$A:$AA,'Climate and Energy'!D$1,FALSE),VLOOKUP('Climate and Energy'!$A16,TranslationData!$A:$AA,'Climate and Energy'!D$1+13,FALSE))</f>
        <v>t of CO₂e</v>
      </c>
      <c r="E16" s="125">
        <v>23965</v>
      </c>
      <c r="F16" s="125">
        <v>15132</v>
      </c>
      <c r="G16" s="125">
        <v>14262</v>
      </c>
      <c r="H16" s="125">
        <v>11628</v>
      </c>
      <c r="I16" s="125">
        <v>13317</v>
      </c>
      <c r="K16" s="125"/>
      <c r="L16" s="125"/>
      <c r="M16" s="125"/>
      <c r="N16" s="125"/>
      <c r="O16" s="125"/>
    </row>
    <row r="17" spans="1:15" ht="11.25" x14ac:dyDescent="0.25">
      <c r="A17" s="220" t="s">
        <v>788</v>
      </c>
      <c r="B17" s="130" t="str">
        <f>IF(Content!$D$6=1,VLOOKUP('Climate and Energy'!$A17,TranslationData!$A:$AA,'Climate and Energy'!B$1,FALSE),VLOOKUP('Climate and Energy'!$A17,TranslationData!$A:$AA,'Climate and Energy'!B$1+13,FALSE))</f>
        <v>Organization-owned stationary sources</v>
      </c>
      <c r="C17" s="128"/>
      <c r="D17" s="125" t="str">
        <f>IF(Content!$D$6=1,VLOOKUP('Climate and Energy'!$A17,TranslationData!$A:$AA,'Climate and Energy'!D$1,FALSE),VLOOKUP('Climate and Energy'!$A17,TranslationData!$A:$AA,'Climate and Energy'!D$1+13,FALSE))</f>
        <v>t of CO₂e</v>
      </c>
      <c r="E17" s="125">
        <v>23965</v>
      </c>
      <c r="F17" s="125">
        <v>15132</v>
      </c>
      <c r="G17" s="125">
        <v>14262</v>
      </c>
      <c r="H17" s="125">
        <v>11628</v>
      </c>
      <c r="I17" s="125">
        <v>13317</v>
      </c>
      <c r="K17" s="125"/>
      <c r="L17" s="125"/>
      <c r="M17" s="125"/>
      <c r="N17" s="125"/>
      <c r="O17" s="125"/>
    </row>
    <row r="18" spans="1:15" ht="11.25" x14ac:dyDescent="0.25">
      <c r="A18" s="220" t="s">
        <v>789</v>
      </c>
      <c r="B18" s="130" t="str">
        <f>IF(Content!$D$6=1,VLOOKUP('Climate and Energy'!$A18,TranslationData!$A:$AA,'Climate and Energy'!B$1,FALSE),VLOOKUP('Climate and Energy'!$A18,TranslationData!$A:$AA,'Climate and Energy'!B$1+13,FALSE))</f>
        <v>Controlled contractor' stationary sources</v>
      </c>
      <c r="C18" s="128"/>
      <c r="D18" s="125" t="str">
        <f>IF(Content!$D$6=1,VLOOKUP('Climate and Energy'!$A18,TranslationData!$A:$AA,'Climate and Energy'!D$1,FALSE),VLOOKUP('Climate and Energy'!$A18,TranslationData!$A:$AA,'Climate and Energy'!D$1+13,FALSE))</f>
        <v>t of CO₂e</v>
      </c>
      <c r="E18" s="125">
        <v>0</v>
      </c>
      <c r="F18" s="125">
        <v>0</v>
      </c>
      <c r="G18" s="125">
        <v>0</v>
      </c>
      <c r="H18" s="125">
        <v>0</v>
      </c>
      <c r="I18" s="125">
        <v>0</v>
      </c>
      <c r="K18" s="125"/>
      <c r="L18" s="125"/>
      <c r="M18" s="125"/>
      <c r="N18" s="125"/>
      <c r="O18" s="125"/>
    </row>
    <row r="19" spans="1:15" ht="11.25" x14ac:dyDescent="0.25">
      <c r="A19" s="220" t="s">
        <v>786</v>
      </c>
      <c r="B19" s="127" t="str">
        <f>IF(Content!$D$6=1,VLOOKUP('Climate and Energy'!$A19,TranslationData!$A:$AA,'Climate and Energy'!B$1,FALSE),VLOOKUP('Climate and Energy'!$A19,TranslationData!$A:$AA,'Climate and Energy'!B$1+13,FALSE))</f>
        <v>Сombustion of fuels in mobile combustion sources, including:</v>
      </c>
      <c r="C19" s="128"/>
      <c r="D19" s="125" t="str">
        <f>IF(Content!$D$6=1,VLOOKUP('Climate and Energy'!$A19,TranslationData!$A:$AA,'Climate and Energy'!D$1,FALSE),VLOOKUP('Climate and Energy'!$A19,TranslationData!$A:$AA,'Climate and Energy'!D$1+13,FALSE))</f>
        <v>t of CO₂e</v>
      </c>
      <c r="E19" s="125">
        <v>162731</v>
      </c>
      <c r="F19" s="125">
        <v>171743</v>
      </c>
      <c r="G19" s="125">
        <v>181920</v>
      </c>
      <c r="H19" s="125">
        <v>189769</v>
      </c>
      <c r="I19" s="125">
        <v>194658</v>
      </c>
      <c r="K19" s="125"/>
      <c r="L19" s="125"/>
      <c r="M19" s="125"/>
      <c r="N19" s="125"/>
      <c r="O19" s="125"/>
    </row>
    <row r="20" spans="1:15" ht="11.25" x14ac:dyDescent="0.25">
      <c r="A20" s="220" t="s">
        <v>790</v>
      </c>
      <c r="B20" s="130" t="str">
        <f>IF(Content!$D$6=1,VLOOKUP('Climate and Energy'!$A20,TranslationData!$A:$AA,'Climate and Energy'!B$1,FALSE),VLOOKUP('Climate and Energy'!$A20,TranslationData!$A:$AA,'Climate and Energy'!B$1+13,FALSE))</f>
        <v>Organization-owned mobile combustion sources</v>
      </c>
      <c r="C20" s="124"/>
      <c r="D20" s="125" t="str">
        <f>IF(Content!$D$6=1,VLOOKUP('Climate and Energy'!$A20,TranslationData!$A:$AA,'Climate and Energy'!D$1,FALSE),VLOOKUP('Climate and Energy'!$A20,TranslationData!$A:$AA,'Climate and Energy'!D$1+13,FALSE))</f>
        <v>t of CO₂e</v>
      </c>
      <c r="E20" s="125">
        <v>136913</v>
      </c>
      <c r="F20" s="125">
        <v>149942</v>
      </c>
      <c r="G20" s="125">
        <v>162408</v>
      </c>
      <c r="H20" s="125">
        <v>171756</v>
      </c>
      <c r="I20" s="125">
        <v>176158</v>
      </c>
      <c r="K20" s="125"/>
      <c r="L20" s="125"/>
      <c r="M20" s="125"/>
      <c r="N20" s="125"/>
      <c r="O20" s="125"/>
    </row>
    <row r="21" spans="1:15" ht="11.25" x14ac:dyDescent="0.25">
      <c r="A21" s="220" t="s">
        <v>791</v>
      </c>
      <c r="B21" s="130" t="str">
        <f>IF(Content!$D$6=1,VLOOKUP('Climate and Energy'!$A21,TranslationData!$A:$AA,'Climate and Energy'!B$1,FALSE),VLOOKUP('Climate and Energy'!$A21,TranslationData!$A:$AA,'Climate and Energy'!B$1+13,FALSE))</f>
        <v>Controlled contractor mobile combustion sources</v>
      </c>
      <c r="C21" s="124"/>
      <c r="D21" s="25" t="str">
        <f>IF(Content!$D$6=1,VLOOKUP('Climate and Energy'!$A21,TranslationData!$A:$AA,'Climate and Energy'!D$1,FALSE),VLOOKUP('Climate and Energy'!$A21,TranslationData!$A:$AA,'Climate and Energy'!D$1+13,FALSE))</f>
        <v>t of CO₂e</v>
      </c>
      <c r="E21" s="125">
        <v>25818</v>
      </c>
      <c r="F21" s="125">
        <v>21801</v>
      </c>
      <c r="G21" s="125">
        <v>19513</v>
      </c>
      <c r="H21" s="125">
        <v>18013</v>
      </c>
      <c r="I21" s="125">
        <v>18500</v>
      </c>
      <c r="K21" s="125"/>
      <c r="L21" s="125"/>
      <c r="M21" s="125"/>
      <c r="N21" s="125"/>
      <c r="O21" s="125"/>
    </row>
    <row r="22" spans="1:15" ht="11.25" x14ac:dyDescent="0.25">
      <c r="A22" s="220" t="s">
        <v>787</v>
      </c>
      <c r="B22" s="127" t="str">
        <f>IF(Content!$D$6=1,VLOOKUP('Climate and Energy'!$A22,TranslationData!$A:$AA,'Climate and Energy'!B$1,FALSE),VLOOKUP('Climate and Energy'!$A22,TranslationData!$A:$AA,'Climate and Energy'!B$1+13,FALSE))</f>
        <v>Emissions resulting from the waste processing</v>
      </c>
      <c r="C22" s="124"/>
      <c r="D22" s="125" t="str">
        <f>IF(Content!$D$6=1,VLOOKUP('Climate and Energy'!$A22,TranslationData!$A:$AA,'Climate and Energy'!D$1,FALSE),VLOOKUP('Climate and Energy'!$A22,TranslationData!$A:$AA,'Climate and Energy'!D$1+13,FALSE))</f>
        <v>t of CO₂e</v>
      </c>
      <c r="E22" s="125">
        <v>16</v>
      </c>
      <c r="F22" s="125">
        <v>21</v>
      </c>
      <c r="G22" s="125">
        <v>18</v>
      </c>
      <c r="H22" s="125">
        <v>15</v>
      </c>
      <c r="I22" s="125">
        <v>15</v>
      </c>
      <c r="K22" s="125"/>
      <c r="L22" s="125"/>
      <c r="M22" s="125"/>
      <c r="N22" s="125"/>
      <c r="O22" s="125"/>
    </row>
    <row r="23" spans="1:15" ht="11.25" x14ac:dyDescent="0.25">
      <c r="A23" s="220" t="s">
        <v>773</v>
      </c>
      <c r="B23" s="126" t="str">
        <f>IF(Content!$D$6=1,VLOOKUP('Climate and Energy'!$A23,TranslationData!$A:$AA,'Climate and Energy'!B$1,FALSE),VLOOKUP('Climate and Energy'!$A23,TranslationData!$A:$AA,'Climate and Energy'!B$1+13,FALSE))</f>
        <v>Scope 2 (energy indirect emissions):</v>
      </c>
      <c r="C23" s="124"/>
      <c r="D23" s="25"/>
      <c r="E23" s="125"/>
      <c r="F23" s="125"/>
      <c r="G23" s="125"/>
      <c r="H23" s="125"/>
    </row>
    <row r="24" spans="1:15" ht="11.25" x14ac:dyDescent="0.2">
      <c r="A24" s="220" t="s">
        <v>792</v>
      </c>
      <c r="B24" s="252" t="str">
        <f>IF(Content!$D$6=1,VLOOKUP('Climate and Energy'!$A24,TranslationData!$A:$AA,'Climate and Energy'!B$1,FALSE),VLOOKUP('Climate and Energy'!$A24,TranslationData!$A:$AA,'Climate and Energy'!B$1+13,FALSE))</f>
        <v>Location based</v>
      </c>
      <c r="C24" s="124"/>
      <c r="D24" s="256" t="str">
        <f>IF(Content!$D$6=1,VLOOKUP('Climate and Energy'!$A24,TranslationData!$A:$AA,'Climate and Energy'!D$1,FALSE),VLOOKUP('Climate and Energy'!$A24,TranslationData!$A:$AA,'Climate and Energy'!D$1+13,FALSE))</f>
        <v>t of CO₂e</v>
      </c>
      <c r="E24" s="193">
        <v>238102</v>
      </c>
      <c r="F24" s="193">
        <v>248936</v>
      </c>
      <c r="G24" s="193">
        <v>261003</v>
      </c>
      <c r="H24" s="193">
        <v>266218</v>
      </c>
      <c r="I24" s="193">
        <v>267754</v>
      </c>
      <c r="K24" s="125"/>
      <c r="L24" s="125"/>
      <c r="M24" s="125"/>
      <c r="N24" s="125"/>
      <c r="O24" s="125"/>
    </row>
    <row r="25" spans="1:15" ht="11.25" x14ac:dyDescent="0.25">
      <c r="A25" s="220" t="s">
        <v>793</v>
      </c>
      <c r="B25" s="127" t="str">
        <f>IF(Content!$D$6=1,VLOOKUP('Climate and Energy'!$A25,TranslationData!$A:$AA,'Climate and Energy'!B$1,FALSE),VLOOKUP('Climate and Energy'!$A25,TranslationData!$A:$AA,'Climate and Energy'!B$1+13,FALSE))</f>
        <v>Market based</v>
      </c>
      <c r="C25" s="128"/>
      <c r="D25" s="125" t="str">
        <f>IF(Content!$D$6=1,VLOOKUP('Climate and Energy'!$A25,TranslationData!$A:$AA,'Climate and Energy'!D$1,FALSE),VLOOKUP('Climate and Energy'!$A25,TranslationData!$A:$AA,'Climate and Energy'!D$1+13,FALSE))</f>
        <v>t of CO₂e</v>
      </c>
      <c r="E25" s="125">
        <v>238102</v>
      </c>
      <c r="F25" s="125">
        <v>225005</v>
      </c>
      <c r="G25" s="125">
        <v>230642</v>
      </c>
      <c r="H25" s="125">
        <v>216047</v>
      </c>
      <c r="I25" s="125">
        <v>251732</v>
      </c>
      <c r="K25" s="125"/>
      <c r="L25" s="125"/>
      <c r="M25" s="125"/>
      <c r="N25" s="125"/>
      <c r="O25" s="125"/>
    </row>
    <row r="26" spans="1:15" s="125" customFormat="1" ht="11.25" x14ac:dyDescent="0.2">
      <c r="A26" s="220" t="s">
        <v>779</v>
      </c>
      <c r="B26" s="253" t="str">
        <f>IF(Content!$D$6=1,VLOOKUP('Climate and Energy'!$A26,TranslationData!$A:$AA,'Climate and Energy'!B$1,FALSE),VLOOKUP('Climate and Energy'!$A26,TranslationData!$A:$AA,'Climate and Energy'!B$1+13,FALSE))</f>
        <v>Total Scope 1 + Scope 2 (market based)</v>
      </c>
      <c r="C26" s="160"/>
      <c r="D26" s="268" t="str">
        <f>IF(Content!$D$6=1,VLOOKUP('Climate and Energy'!$A26,TranslationData!$A:$AA,'Climate and Energy'!D$1,FALSE),VLOOKUP('Climate and Energy'!$A26,TranslationData!$A:$AA,'Climate and Energy'!D$1+13,FALSE))</f>
        <v>t of CO₂e</v>
      </c>
      <c r="E26" s="189">
        <v>424814</v>
      </c>
      <c r="F26" s="189">
        <v>411900</v>
      </c>
      <c r="G26" s="189">
        <v>426842</v>
      </c>
      <c r="H26" s="189">
        <v>417459</v>
      </c>
      <c r="I26" s="189">
        <v>459722</v>
      </c>
    </row>
    <row r="27" spans="1:15" ht="11.25" x14ac:dyDescent="0.25">
      <c r="A27" s="220" t="s">
        <v>783</v>
      </c>
      <c r="B27" s="129" t="str">
        <f>IF(Content!$D$6=1,VLOOKUP('Climate and Energy'!$A27,TranslationData!$A:$AA,'Climate and Energy'!B$1,FALSE),VLOOKUP('Climate and Energy'!$A27,TranslationData!$A:$AA,'Climate and Energy'!B$1+13,FALSE))</f>
        <v>Scope 3  (other indirect emissions), including:</v>
      </c>
      <c r="C27" s="128"/>
      <c r="D27" s="25" t="str">
        <f>IF(Content!$D$6=1,VLOOKUP('Climate and Energy'!$A27,TranslationData!$A:$AA,'Climate and Energy'!D$1,FALSE),VLOOKUP('Climate and Energy'!$A27,TranslationData!$A:$AA,'Climate and Energy'!D$1+13,FALSE))</f>
        <v>t of CO₂e</v>
      </c>
      <c r="E27" s="22" t="s">
        <v>73</v>
      </c>
      <c r="F27" s="22" t="s">
        <v>73</v>
      </c>
      <c r="G27" s="22">
        <v>206165</v>
      </c>
      <c r="H27" s="22">
        <v>168235</v>
      </c>
      <c r="I27" s="22">
        <v>230289</v>
      </c>
      <c r="K27" s="125"/>
      <c r="L27" s="125"/>
      <c r="M27" s="125"/>
      <c r="N27" s="125"/>
      <c r="O27" s="125"/>
    </row>
    <row r="28" spans="1:15" ht="11.25" x14ac:dyDescent="0.25">
      <c r="A28" s="220" t="s">
        <v>794</v>
      </c>
      <c r="B28" s="131" t="str">
        <f>IF(Content!$D$6=1,VLOOKUP('Climate and Energy'!$A28,TranslationData!$A:$AA,'Climate and Energy'!B$1,FALSE),VLOOKUP('Climate and Energy'!$A28,TranslationData!$A:$AA,'Climate and Energy'!B$1+13,FALSE))</f>
        <v>Upstream</v>
      </c>
      <c r="C28" s="124"/>
      <c r="D28" s="25" t="str">
        <f>IF(Content!$D$6=1,VLOOKUP('Climate and Energy'!$A28,TranslationData!$A:$AA,'Climate and Energy'!D$1,FALSE),VLOOKUP('Climate and Energy'!$A28,TranslationData!$A:$AA,'Climate and Energy'!D$1+13,FALSE))</f>
        <v>t of CO₂e</v>
      </c>
      <c r="E28" s="22" t="s">
        <v>73</v>
      </c>
      <c r="F28" s="22" t="s">
        <v>73</v>
      </c>
      <c r="G28" s="22">
        <v>181872</v>
      </c>
      <c r="H28" s="22">
        <v>150131</v>
      </c>
      <c r="I28" s="22">
        <v>190530</v>
      </c>
      <c r="K28" s="125"/>
      <c r="L28" s="125"/>
      <c r="M28" s="125"/>
      <c r="N28" s="125"/>
      <c r="O28" s="125"/>
    </row>
    <row r="29" spans="1:15" ht="11.25" x14ac:dyDescent="0.25">
      <c r="A29" s="220" t="s">
        <v>796</v>
      </c>
      <c r="B29" s="130" t="str">
        <f>IF(Content!$D$6=1,VLOOKUP('Climate and Energy'!$A29,TranslationData!$A:$AA,'Climate and Energy'!B$1,FALSE),VLOOKUP('Climate and Energy'!$A29,TranslationData!$A:$AA,'Climate and Energy'!B$1+13,FALSE))</f>
        <v>Fuel and energy-related activities (not included in Scopes 1 or 2)</v>
      </c>
      <c r="C29" s="125"/>
      <c r="D29" s="125" t="str">
        <f>IF(Content!$D$6=1,VLOOKUP('Climate and Energy'!$A29,TranslationData!$A:$AA,'Climate and Energy'!D$1,FALSE),VLOOKUP('Climate and Energy'!$A29,TranslationData!$A:$AA,'Climate and Energy'!D$1+13,FALSE))</f>
        <v>t of CO₂e</v>
      </c>
      <c r="E29" s="125" t="s">
        <v>73</v>
      </c>
      <c r="F29" s="125" t="s">
        <v>73</v>
      </c>
      <c r="G29" s="125">
        <v>113015</v>
      </c>
      <c r="H29" s="125">
        <v>107898</v>
      </c>
      <c r="I29" s="125">
        <v>120977</v>
      </c>
      <c r="K29" s="125"/>
      <c r="L29" s="125"/>
      <c r="M29" s="125"/>
      <c r="N29" s="125"/>
      <c r="O29" s="125"/>
    </row>
    <row r="30" spans="1:15" ht="11.25" x14ac:dyDescent="0.25">
      <c r="A30" s="220" t="s">
        <v>797</v>
      </c>
      <c r="B30" s="130" t="str">
        <f>IF(Content!$D$6=1,VLOOKUP('Climate and Energy'!$A30,TranslationData!$A:$AA,'Climate and Energy'!B$1,FALSE),VLOOKUP('Climate and Energy'!$A30,TranslationData!$A:$AA,'Climate and Energy'!B$1+13,FALSE))</f>
        <v>Purchased goods</v>
      </c>
      <c r="C30" s="125"/>
      <c r="D30" s="26" t="str">
        <f>IF(Content!$D$6=1,VLOOKUP('Climate and Energy'!$A30,TranslationData!$A:$AA,'Climate and Energy'!D$1,FALSE),VLOOKUP('Climate and Energy'!$A30,TranslationData!$A:$AA,'Climate and Energy'!D$1+13,FALSE))</f>
        <v>t of CO₂e</v>
      </c>
      <c r="E30" s="125" t="s">
        <v>73</v>
      </c>
      <c r="F30" s="125" t="s">
        <v>73</v>
      </c>
      <c r="G30" s="125">
        <v>42312</v>
      </c>
      <c r="H30" s="125">
        <v>40397</v>
      </c>
      <c r="I30" s="125">
        <v>51168</v>
      </c>
      <c r="K30" s="125"/>
      <c r="L30" s="125"/>
      <c r="M30" s="125"/>
      <c r="N30" s="125"/>
      <c r="O30" s="125"/>
    </row>
    <row r="31" spans="1:15" ht="11.25" x14ac:dyDescent="0.25">
      <c r="A31" s="220" t="s">
        <v>798</v>
      </c>
      <c r="B31" s="130" t="str">
        <f>IF(Content!$D$6=1,VLOOKUP('Climate and Energy'!$A31,TranslationData!$A:$AA,'Climate and Energy'!B$1,FALSE),VLOOKUP('Climate and Energy'!$A31,TranslationData!$A:$AA,'Climate and Energy'!B$1+13,FALSE))</f>
        <v>Capital goods</v>
      </c>
      <c r="C31" s="123"/>
      <c r="D31" s="26" t="str">
        <f>IF(Content!$D$6=1,VLOOKUP('Climate and Energy'!$A31,TranslationData!$A:$AA,'Climate and Energy'!D$1,FALSE),VLOOKUP('Climate and Energy'!$A31,TranslationData!$A:$AA,'Climate and Energy'!D$1+13,FALSE))</f>
        <v>t of CO₂e</v>
      </c>
      <c r="E31" s="125" t="s">
        <v>73</v>
      </c>
      <c r="F31" s="125" t="s">
        <v>73</v>
      </c>
      <c r="G31" s="125">
        <v>30</v>
      </c>
      <c r="H31" s="125">
        <v>27</v>
      </c>
      <c r="I31" s="125">
        <v>8</v>
      </c>
      <c r="K31" s="125"/>
      <c r="L31" s="125"/>
      <c r="M31" s="125"/>
      <c r="N31" s="125"/>
      <c r="O31" s="125"/>
    </row>
    <row r="32" spans="1:15" ht="11.25" x14ac:dyDescent="0.25">
      <c r="A32" s="220" t="s">
        <v>799</v>
      </c>
      <c r="B32" s="130" t="str">
        <f>IF(Content!$D$6=1,VLOOKUP('Climate and Energy'!$A32,TranslationData!$A:$AA,'Climate and Energy'!B$1,FALSE),VLOOKUP('Climate and Energy'!$A32,TranslationData!$A:$AA,'Climate and Energy'!B$1+13,FALSE))</f>
        <v>Upstream transportation and distribution</v>
      </c>
      <c r="C32" s="128"/>
      <c r="D32" s="26" t="str">
        <f>IF(Content!$D$6=1,VLOOKUP('Climate and Energy'!$A32,TranslationData!$A:$AA,'Climate and Energy'!D$1,FALSE),VLOOKUP('Climate and Energy'!$A32,TranslationData!$A:$AA,'Climate and Energy'!D$1+13,FALSE))</f>
        <v>t of CO₂e</v>
      </c>
      <c r="E32" s="125" t="s">
        <v>73</v>
      </c>
      <c r="F32" s="125" t="s">
        <v>73</v>
      </c>
      <c r="G32" s="125">
        <v>26307</v>
      </c>
      <c r="H32" s="125">
        <v>1681</v>
      </c>
      <c r="I32" s="125">
        <v>18080</v>
      </c>
      <c r="K32" s="125"/>
      <c r="L32" s="125"/>
      <c r="M32" s="125"/>
      <c r="N32" s="125"/>
      <c r="O32" s="125"/>
    </row>
    <row r="33" spans="1:15" ht="11.25" x14ac:dyDescent="0.25">
      <c r="A33" s="220" t="s">
        <v>800</v>
      </c>
      <c r="B33" s="130" t="str">
        <f>IF(Content!$D$6=1,VLOOKUP('Climate and Energy'!$A33,TranslationData!$A:$AA,'Climate and Energy'!B$1,FALSE),VLOOKUP('Climate and Energy'!$A33,TranslationData!$A:$AA,'Climate and Energy'!B$1+13,FALSE))</f>
        <v>Business travel</v>
      </c>
      <c r="C33" s="124"/>
      <c r="D33" s="25" t="str">
        <f>IF(Content!$D$6=1,VLOOKUP('Climate and Energy'!$A33,TranslationData!$A:$AA,'Climate and Energy'!D$1,FALSE),VLOOKUP('Climate and Energy'!$A33,TranslationData!$A:$AA,'Climate and Energy'!D$1+13,FALSE))</f>
        <v>t of CO₂e</v>
      </c>
      <c r="E33" s="125" t="s">
        <v>73</v>
      </c>
      <c r="F33" s="125" t="s">
        <v>73</v>
      </c>
      <c r="G33" s="125" t="s">
        <v>73</v>
      </c>
      <c r="H33" s="125" t="s">
        <v>73</v>
      </c>
      <c r="I33" s="125">
        <v>140</v>
      </c>
      <c r="K33" s="125"/>
      <c r="L33" s="125"/>
      <c r="M33" s="125"/>
      <c r="N33" s="125"/>
      <c r="O33" s="125"/>
    </row>
    <row r="34" spans="1:15" ht="11.25" x14ac:dyDescent="0.25">
      <c r="A34" s="220" t="s">
        <v>801</v>
      </c>
      <c r="B34" s="130" t="str">
        <f>IF(Content!$D$6=1,VLOOKUP('Climate and Energy'!$A34,TranslationData!$A:$AA,'Climate and Energy'!B$1,FALSE),VLOOKUP('Climate and Energy'!$A34,TranslationData!$A:$AA,'Climate and Energy'!B$1+13,FALSE))</f>
        <v>Employee commuting</v>
      </c>
      <c r="C34" s="124"/>
      <c r="D34" s="125" t="str">
        <f>IF(Content!$D$6=1,VLOOKUP('Climate and Energy'!$A34,TranslationData!$A:$AA,'Climate and Energy'!D$1,FALSE),VLOOKUP('Climate and Energy'!$A34,TranslationData!$A:$AA,'Climate and Energy'!D$1+13,FALSE))</f>
        <v>t of CO₂e</v>
      </c>
      <c r="E34" s="125" t="s">
        <v>73</v>
      </c>
      <c r="F34" s="125" t="s">
        <v>73</v>
      </c>
      <c r="G34" s="125">
        <v>208</v>
      </c>
      <c r="H34" s="125">
        <v>128</v>
      </c>
      <c r="I34" s="125">
        <v>158</v>
      </c>
      <c r="K34" s="125"/>
      <c r="L34" s="125"/>
      <c r="M34" s="125"/>
      <c r="N34" s="125"/>
      <c r="O34" s="125"/>
    </row>
    <row r="35" spans="1:15" ht="11.25" x14ac:dyDescent="0.25">
      <c r="A35" s="220" t="s">
        <v>795</v>
      </c>
      <c r="B35" s="131" t="str">
        <f>IF(Content!$D$6=1,VLOOKUP('Climate and Energy'!$A35,TranslationData!$A:$AA,'Climate and Energy'!B$1,FALSE),VLOOKUP('Climate and Energy'!$A35,TranslationData!$A:$AA,'Climate and Energy'!B$1+13,FALSE))</f>
        <v>Downstream</v>
      </c>
      <c r="C35" s="124"/>
      <c r="D35" s="25" t="str">
        <f>IF(Content!$D$6=1,VLOOKUP('Climate and Energy'!$A35,TranslationData!$A:$AA,'Climate and Energy'!D$1,FALSE),VLOOKUP('Climate and Energy'!$A35,TranslationData!$A:$AA,'Climate and Energy'!D$1+13,FALSE))</f>
        <v>t of CO₂e</v>
      </c>
      <c r="E35" s="22" t="s">
        <v>73</v>
      </c>
      <c r="F35" s="22" t="s">
        <v>73</v>
      </c>
      <c r="G35" s="22">
        <v>24294</v>
      </c>
      <c r="H35" s="22">
        <v>18104</v>
      </c>
      <c r="I35" s="22">
        <v>39759</v>
      </c>
      <c r="K35" s="125"/>
      <c r="L35" s="125"/>
      <c r="M35" s="125"/>
      <c r="N35" s="125"/>
      <c r="O35" s="125"/>
    </row>
    <row r="36" spans="1:15" ht="11.25" x14ac:dyDescent="0.25">
      <c r="A36" s="220" t="s">
        <v>802</v>
      </c>
      <c r="B36" s="130" t="str">
        <f>IF(Content!$D$6=1,VLOOKUP('Climate and Energy'!$A36,TranslationData!$A:$AA,'Climate and Energy'!B$1,FALSE),VLOOKUP('Climate and Energy'!$A36,TranslationData!$A:$AA,'Climate and Energy'!B$1+13,FALSE))</f>
        <v>Downstream transportation and distribution</v>
      </c>
      <c r="C36" s="124"/>
      <c r="D36" s="125" t="str">
        <f>IF(Content!$D$6=1,VLOOKUP('Climate and Energy'!$A36,TranslationData!$A:$AA,'Climate and Energy'!D$1,FALSE),VLOOKUP('Climate and Energy'!$A36,TranslationData!$A:$AA,'Climate and Energy'!D$1+13,FALSE))</f>
        <v>t of CO₂e</v>
      </c>
      <c r="E36" s="125" t="s">
        <v>73</v>
      </c>
      <c r="F36" s="125" t="s">
        <v>73</v>
      </c>
      <c r="G36" s="125">
        <v>13543</v>
      </c>
      <c r="H36" s="125">
        <v>11045</v>
      </c>
      <c r="I36" s="125">
        <v>12112</v>
      </c>
      <c r="K36" s="125"/>
      <c r="L36" s="125"/>
      <c r="M36" s="125"/>
      <c r="N36" s="125"/>
      <c r="O36" s="125"/>
    </row>
    <row r="37" spans="1:15" ht="11.25" x14ac:dyDescent="0.25">
      <c r="A37" s="220" t="s">
        <v>803</v>
      </c>
      <c r="B37" s="130" t="str">
        <f>IF(Content!$D$6=1,VLOOKUP('Climate and Energy'!$A37,TranslationData!$A:$AA,'Climate and Energy'!B$1,FALSE),VLOOKUP('Climate and Energy'!$A37,TranslationData!$A:$AA,'Climate and Energy'!B$1+13,FALSE))</f>
        <v>Processing of sold products</v>
      </c>
      <c r="C37" s="124"/>
      <c r="D37" s="125" t="str">
        <f>IF(Content!$D$6=1,VLOOKUP('Climate and Energy'!$A37,TranslationData!$A:$AA,'Climate and Energy'!D$1,FALSE),VLOOKUP('Climate and Energy'!$A37,TranslationData!$A:$AA,'Climate and Energy'!D$1+13,FALSE))</f>
        <v>t of CO₂e</v>
      </c>
      <c r="E37" s="125" t="s">
        <v>73</v>
      </c>
      <c r="F37" s="125" t="s">
        <v>73</v>
      </c>
      <c r="G37" s="125">
        <v>10751</v>
      </c>
      <c r="H37" s="125">
        <v>7059</v>
      </c>
      <c r="I37" s="125">
        <v>27646</v>
      </c>
      <c r="K37" s="125"/>
      <c r="L37" s="125"/>
      <c r="M37" s="125"/>
      <c r="N37" s="125"/>
      <c r="O37" s="125"/>
    </row>
    <row r="38" spans="1:15" ht="11.25" x14ac:dyDescent="0.2">
      <c r="A38" s="235" t="s">
        <v>784</v>
      </c>
      <c r="B38" s="190" t="str">
        <f>IF(Content!$D$6=1,VLOOKUP('Climate and Energy'!$A38,TranslationData!$A:$AA,'Climate and Energy'!B$1,FALSE),VLOOKUP('Climate and Energy'!$A38,TranslationData!$A:$AA,'Climate and Energy'!B$1+13,FALSE))</f>
        <v>GHG Intensity (scope 1 + scope 2)</v>
      </c>
      <c r="C38" s="191"/>
      <c r="D38" s="189" t="str">
        <f>IF(Content!$D$6=1,VLOOKUP('Climate and Energy'!$A38,TranslationData!$A:$AA,'Climate and Energy'!D$1,FALSE),VLOOKUP('Climate and Energy'!$A38,TranslationData!$A:$AA,'Climate and Energy'!D$1+13,FALSE))</f>
        <v>kg of CO₂e per oz of GE</v>
      </c>
      <c r="E38" s="189">
        <v>855</v>
      </c>
      <c r="F38" s="189">
        <v>762</v>
      </c>
      <c r="G38" s="189">
        <v>765</v>
      </c>
      <c r="H38" s="189">
        <v>772</v>
      </c>
      <c r="I38" s="189">
        <v>947</v>
      </c>
      <c r="K38" s="125"/>
      <c r="L38" s="125"/>
      <c r="M38" s="125"/>
      <c r="N38" s="125"/>
      <c r="O38" s="125"/>
    </row>
    <row r="39" spans="1:15" s="125" customFormat="1" ht="11.25" x14ac:dyDescent="0.2">
      <c r="A39" s="235"/>
      <c r="B39" s="190"/>
      <c r="C39" s="191"/>
      <c r="D39" s="192"/>
      <c r="E39" s="189"/>
      <c r="F39" s="189"/>
      <c r="G39" s="189"/>
      <c r="H39" s="189"/>
      <c r="I39" s="189"/>
    </row>
    <row r="40" spans="1:15" s="125" customFormat="1" ht="12.75" x14ac:dyDescent="0.25">
      <c r="A40" s="220" t="s">
        <v>771</v>
      </c>
      <c r="B40" s="325" t="str">
        <f>IF(Content!$D$6=1,VLOOKUP('Climate and Energy'!$A40,TranslationData!$A:$AA,'Climate and Energy'!B$1,FALSE),VLOOKUP('Climate and Energy'!$A40,TranslationData!$A:$AA,'Climate and Energy'!B$1+13,FALSE))</f>
        <v>Assets in Russia</v>
      </c>
      <c r="C40" s="141"/>
      <c r="D40" s="30"/>
    </row>
    <row r="41" spans="1:15" s="125" customFormat="1" ht="11.25" customHeight="1" x14ac:dyDescent="0.25">
      <c r="A41" s="220" t="s">
        <v>804</v>
      </c>
      <c r="B41" s="160" t="str">
        <f>IF(Content!$D$6=1,VLOOKUP('Climate and Energy'!$A41,TranslationData!$A:$AA,'Climate and Energy'!B$1,FALSE),VLOOKUP('Climate and Energy'!$A41,TranslationData!$A:$AA,'Climate and Energy'!B$1+13,FALSE))</f>
        <v>Scope 1 (direct emissions)</v>
      </c>
      <c r="C41" s="141"/>
      <c r="D41" s="26" t="str">
        <f>IF(Content!$D$6=1,VLOOKUP('Climate and Energy'!$A41,TranslationData!$A:$AA,'Climate and Energy'!D$1,FALSE),VLOOKUP('Climate and Energy'!$A41,TranslationData!$A:$AA,'Climate and Energy'!D$1+13,FALSE))</f>
        <v>t of CO₂e</v>
      </c>
      <c r="E41" s="125">
        <v>427004</v>
      </c>
      <c r="F41" s="125">
        <v>425774</v>
      </c>
      <c r="G41" s="125">
        <v>486445</v>
      </c>
      <c r="H41" s="125">
        <v>550073</v>
      </c>
      <c r="I41" s="125">
        <v>516442</v>
      </c>
    </row>
    <row r="42" spans="1:15" s="125" customFormat="1" ht="11.25" x14ac:dyDescent="0.25">
      <c r="A42" s="220" t="s">
        <v>805</v>
      </c>
      <c r="B42" s="143" t="str">
        <f>IF(Content!$D$6=1,VLOOKUP('Climate and Energy'!$A42,TranslationData!$A:$AA,'Climate and Energy'!B$1,FALSE),VLOOKUP('Climate and Energy'!$A42,TranslationData!$A:$AA,'Climate and Energy'!B$1+13,FALSE))</f>
        <v>Scope 2 (energy indirect emissions)</v>
      </c>
      <c r="C42" s="143"/>
      <c r="D42" s="26" t="str">
        <f>IF(Content!$D$6=1,VLOOKUP('Climate and Energy'!$A42,TranslationData!$A:$AA,'Climate and Energy'!D$1,FALSE),VLOOKUP('Climate and Energy'!$A42,TranslationData!$A:$AA,'Climate and Energy'!D$1+13,FALSE))</f>
        <v>t of CO₂e</v>
      </c>
      <c r="E42" s="125">
        <v>346604</v>
      </c>
      <c r="F42" s="125">
        <v>340919</v>
      </c>
      <c r="G42" s="125">
        <v>222050</v>
      </c>
      <c r="H42" s="125">
        <v>114850</v>
      </c>
      <c r="I42" s="125">
        <v>110815</v>
      </c>
    </row>
    <row r="43" spans="1:15" s="125" customFormat="1" ht="11.25" x14ac:dyDescent="0.2">
      <c r="A43" s="220" t="s">
        <v>806</v>
      </c>
      <c r="B43" s="253" t="str">
        <f>IF(Content!$D$6=1,VLOOKUP('Climate and Energy'!$A43,TranslationData!$A:$AA,'Climate and Energy'!B$1,FALSE),VLOOKUP('Climate and Energy'!$A43,TranslationData!$A:$AA,'Climate and Energy'!B$1+13,FALSE))</f>
        <v>Total Scope 1 + Scope 2 (market based)</v>
      </c>
      <c r="C43" s="160"/>
      <c r="D43" s="268" t="str">
        <f>IF(Content!$D$6=1,VLOOKUP('Climate and Energy'!$A43,TranslationData!$A:$AA,'Climate and Energy'!D$1,FALSE),VLOOKUP('Climate and Energy'!$A43,TranslationData!$A:$AA,'Climate and Energy'!D$1+13,FALSE))</f>
        <v>t of CO₂e</v>
      </c>
      <c r="E43" s="193">
        <v>773609</v>
      </c>
      <c r="F43" s="193">
        <v>766693</v>
      </c>
      <c r="G43" s="193">
        <v>708495</v>
      </c>
      <c r="H43" s="193">
        <v>664924</v>
      </c>
      <c r="I43" s="193">
        <v>627256</v>
      </c>
    </row>
    <row r="44" spans="1:15" s="125" customFormat="1" ht="11.25" x14ac:dyDescent="0.2">
      <c r="A44" s="235" t="s">
        <v>807</v>
      </c>
      <c r="B44" s="190" t="str">
        <f>IF(Content!$D$6=1,VLOOKUP('Climate and Energy'!$A44,TranslationData!$A:$AA,'Climate and Energy'!B$1,FALSE),VLOOKUP('Climate and Energy'!$A44,TranslationData!$A:$AA,'Climate and Energy'!B$1+13,FALSE))</f>
        <v>GHG Intensity (scope 1 + scope 2)</v>
      </c>
      <c r="C44" s="191"/>
      <c r="D44" s="189" t="str">
        <f>IF(Content!$D$6=1,VLOOKUP('Climate and Energy'!$A44,TranslationData!$A:$AA,'Climate and Energy'!D$1,FALSE),VLOOKUP('Climate and Energy'!$A44,TranslationData!$A:$AA,'Climate and Energy'!D$1+13,FALSE))</f>
        <v>kg of CO₂e per oz of GE</v>
      </c>
      <c r="E44" s="189">
        <v>703</v>
      </c>
      <c r="F44" s="189">
        <v>697</v>
      </c>
      <c r="G44" s="189">
        <v>634</v>
      </c>
      <c r="H44" s="189">
        <v>564</v>
      </c>
      <c r="I44" s="189">
        <v>511</v>
      </c>
    </row>
    <row r="45" spans="1:15" ht="11.25" customHeight="1" x14ac:dyDescent="0.25">
      <c r="A45" s="220"/>
      <c r="B45" s="23"/>
      <c r="C45" s="18"/>
      <c r="D45" s="125"/>
      <c r="E45" s="19"/>
      <c r="F45" s="19"/>
    </row>
    <row r="46" spans="1:15" ht="24.95" customHeight="1" x14ac:dyDescent="0.2">
      <c r="A46" s="220" t="s">
        <v>781</v>
      </c>
      <c r="B46" s="337" t="str">
        <f>IF(Content!$D$6=1,VLOOKUP('Climate and Energy'!$A46,TranslationData!$A:$AA,'Climate and Energy'!B$1,FALSE),VLOOKUP('Climate and Energy'!$A46,TranslationData!$A:$AA,'Climate and Energy'!B$1+13,FALSE))</f>
        <v>Energy consumption by source (Group-wide data)</v>
      </c>
      <c r="C46" s="334"/>
      <c r="D46" s="201"/>
      <c r="E46" s="334"/>
      <c r="F46" s="334"/>
      <c r="G46" s="334"/>
      <c r="H46" s="378" t="s">
        <v>2473</v>
      </c>
      <c r="I46" s="378"/>
    </row>
    <row r="47" spans="1:15" ht="11.25" customHeight="1" x14ac:dyDescent="0.2">
      <c r="A47" s="220" t="s">
        <v>823</v>
      </c>
      <c r="B47" s="133" t="str">
        <f>IF(Content!$D$6=1,VLOOKUP('Climate and Energy'!$A47,TranslationData!$A:$AA,'Climate and Energy'!B$1,FALSE),VLOOKUP('Climate and Energy'!$A47,TranslationData!$A:$AA,'Climate and Energy'!B$1+13,FALSE))</f>
        <v>Diesel, including:</v>
      </c>
      <c r="C47" s="133"/>
      <c r="D47" s="194" t="str">
        <f>IF(Content!$D$6=1,VLOOKUP('Climate and Energy'!$A47,TranslationData!$A:$AA,'Climate and Energy'!D$1,FALSE),VLOOKUP('Climate and Energy'!$A47,TranslationData!$A:$AA,'Climate and Energy'!D$1+13,FALSE))</f>
        <v>GJ</v>
      </c>
      <c r="E47" s="78">
        <v>5832685</v>
      </c>
      <c r="F47" s="78">
        <v>5972101</v>
      </c>
      <c r="G47" s="125">
        <v>6568300</v>
      </c>
      <c r="H47" s="125">
        <v>7061250</v>
      </c>
      <c r="I47" s="125">
        <v>6629375</v>
      </c>
    </row>
    <row r="48" spans="1:15" ht="11.25" customHeight="1" x14ac:dyDescent="0.2">
      <c r="A48" s="220" t="s">
        <v>832</v>
      </c>
      <c r="B48" s="132" t="str">
        <f>IF(Content!$D$6=1,VLOOKUP('Climate and Energy'!$A48,TranslationData!$A:$AA,'Climate and Energy'!B$1,FALSE),VLOOKUP('Climate and Energy'!$A48,TranslationData!$A:$AA,'Climate and Energy'!B$1+13,FALSE))</f>
        <v>Diesel for transport and mobile machinery</v>
      </c>
      <c r="C48" s="133"/>
      <c r="D48" s="194" t="str">
        <f>IF(Content!$D$6=1,VLOOKUP('Climate and Energy'!$A48,TranslationData!$A:$AA,'Climate and Energy'!D$1,FALSE),VLOOKUP('Climate and Energy'!$A48,TranslationData!$A:$AA,'Climate and Energy'!D$1+13,FALSE))</f>
        <v>GJ</v>
      </c>
      <c r="E48" s="78">
        <v>3236542</v>
      </c>
      <c r="F48" s="78">
        <v>3353157</v>
      </c>
      <c r="G48" s="125">
        <v>3704632</v>
      </c>
      <c r="H48" s="125">
        <v>3799044</v>
      </c>
      <c r="I48" s="125">
        <v>3798138</v>
      </c>
    </row>
    <row r="49" spans="1:9" ht="11.25" customHeight="1" x14ac:dyDescent="0.2">
      <c r="A49" s="220" t="s">
        <v>833</v>
      </c>
      <c r="B49" s="132" t="str">
        <f>IF(Content!$D$6=1,VLOOKUP('Climate and Energy'!$A49,TranslationData!$A:$AA,'Climate and Energy'!B$1,FALSE),VLOOKUP('Climate and Energy'!$A49,TranslationData!$A:$AA,'Climate and Energy'!B$1+13,FALSE))</f>
        <v>Diesel for electricity generation</v>
      </c>
      <c r="C49" s="133"/>
      <c r="D49" s="194" t="str">
        <f>IF(Content!$D$6=1,VLOOKUP('Climate and Energy'!$A49,TranslationData!$A:$AA,'Climate and Energy'!D$1,FALSE),VLOOKUP('Climate and Energy'!$A49,TranslationData!$A:$AA,'Climate and Energy'!D$1+13,FALSE))</f>
        <v>GJ</v>
      </c>
      <c r="E49" s="78">
        <v>2299403</v>
      </c>
      <c r="F49" s="78">
        <v>2331857</v>
      </c>
      <c r="G49" s="125">
        <v>2570299</v>
      </c>
      <c r="H49" s="125">
        <v>2929821</v>
      </c>
      <c r="I49" s="125">
        <v>2493442</v>
      </c>
    </row>
    <row r="50" spans="1:9" ht="11.25" customHeight="1" x14ac:dyDescent="0.2">
      <c r="A50" s="220" t="s">
        <v>834</v>
      </c>
      <c r="B50" s="132" t="str">
        <f>IF(Content!$D$6=1,VLOOKUP('Climate and Energy'!$A50,TranslationData!$A:$AA,'Climate and Energy'!B$1,FALSE),VLOOKUP('Climate and Energy'!$A50,TranslationData!$A:$AA,'Climate and Energy'!B$1+13,FALSE))</f>
        <v>Diesel for heat</v>
      </c>
      <c r="C50" s="133"/>
      <c r="D50" s="194" t="str">
        <f>IF(Content!$D$6=1,VLOOKUP('Climate and Energy'!$A50,TranslationData!$A:$AA,'Climate and Energy'!D$1,FALSE),VLOOKUP('Climate and Energy'!$A50,TranslationData!$A:$AA,'Climate and Energy'!D$1+13,FALSE))</f>
        <v>GJ</v>
      </c>
      <c r="E50" s="78">
        <v>296740</v>
      </c>
      <c r="F50" s="78">
        <v>287087</v>
      </c>
      <c r="G50" s="125">
        <v>293368</v>
      </c>
      <c r="H50" s="125">
        <v>332385</v>
      </c>
      <c r="I50" s="125">
        <v>337795</v>
      </c>
    </row>
    <row r="51" spans="1:9" ht="11.25" customHeight="1" x14ac:dyDescent="0.2">
      <c r="A51" s="220" t="s">
        <v>824</v>
      </c>
      <c r="B51" s="133" t="str">
        <f>IF(Content!$D$6=1,VLOOKUP('Climate and Energy'!$A51,TranslationData!$A:$AA,'Climate and Energy'!B$1,FALSE),VLOOKUP('Climate and Energy'!$A51,TranslationData!$A:$AA,'Climate and Energy'!B$1+13,FALSE))</f>
        <v>Electricity purchased</v>
      </c>
      <c r="C51" s="133"/>
      <c r="D51" s="194" t="str">
        <f>IF(Content!$D$6=1,VLOOKUP('Climate and Energy'!$A51,TranslationData!$A:$AA,'Climate and Energy'!D$1,FALSE),VLOOKUP('Climate and Energy'!$A51,TranslationData!$A:$AA,'Climate and Energy'!D$1+13,FALSE))</f>
        <v>GJ</v>
      </c>
      <c r="E51" s="78">
        <v>2161367</v>
      </c>
      <c r="F51" s="78">
        <v>2236462</v>
      </c>
      <c r="G51" s="125">
        <v>2318344</v>
      </c>
      <c r="H51" s="125">
        <v>2522532</v>
      </c>
      <c r="I51" s="125">
        <v>2778983</v>
      </c>
    </row>
    <row r="52" spans="1:9" s="125" customFormat="1" ht="11.25" customHeight="1" x14ac:dyDescent="0.2">
      <c r="A52" s="220" t="s">
        <v>835</v>
      </c>
      <c r="B52" s="144" t="str">
        <f>IF(Content!$D$6=1,VLOOKUP('Climate and Energy'!$A52,TranslationData!$A:$AA,'Climate and Energy'!B$1,FALSE),VLOOKUP('Climate and Energy'!$A52,TranslationData!$A:$AA,'Climate and Energy'!B$1+13,FALSE))</f>
        <v>Non-renewable electricity</v>
      </c>
      <c r="C52" s="160"/>
      <c r="D52" s="194" t="str">
        <f>IF(Content!$D$6=1,VLOOKUP('Climate and Energy'!$A52,TranslationData!$A:$AA,'Climate and Energy'!D$1,FALSE),VLOOKUP('Climate and Energy'!$A52,TranslationData!$A:$AA,'Climate and Energy'!D$1+13,FALSE))</f>
        <v>GJ</v>
      </c>
      <c r="E52" s="78">
        <v>2161367</v>
      </c>
      <c r="F52" s="78">
        <v>2130843</v>
      </c>
      <c r="G52" s="125">
        <v>1728421</v>
      </c>
      <c r="H52" s="125">
        <v>1427556</v>
      </c>
      <c r="I52" s="125">
        <v>1824246</v>
      </c>
    </row>
    <row r="53" spans="1:9" s="125" customFormat="1" ht="11.25" customHeight="1" x14ac:dyDescent="0.2">
      <c r="A53" s="220" t="s">
        <v>836</v>
      </c>
      <c r="B53" s="144" t="str">
        <f>IF(Content!$D$6=1,VLOOKUP('Climate and Energy'!$A53,TranslationData!$A:$AA,'Climate and Energy'!B$1,FALSE),VLOOKUP('Climate and Energy'!$A53,TranslationData!$A:$AA,'Climate and Energy'!B$1+13,FALSE))</f>
        <v>Renewable electricity</v>
      </c>
      <c r="C53" s="160"/>
      <c r="D53" s="194" t="str">
        <f>IF(Content!$D$6=1,VLOOKUP('Climate and Energy'!$A53,TranslationData!$A:$AA,'Climate and Energy'!D$1,FALSE),VLOOKUP('Climate and Energy'!$A53,TranslationData!$A:$AA,'Climate and Energy'!D$1+13,FALSE))</f>
        <v>GJ</v>
      </c>
      <c r="E53" s="125">
        <v>0</v>
      </c>
      <c r="F53" s="78">
        <v>105620</v>
      </c>
      <c r="G53" s="125">
        <v>589923</v>
      </c>
      <c r="H53" s="125">
        <v>824778</v>
      </c>
      <c r="I53" s="125">
        <v>701352</v>
      </c>
    </row>
    <row r="54" spans="1:9" s="125" customFormat="1" ht="11.25" customHeight="1" x14ac:dyDescent="0.2">
      <c r="A54" s="220" t="s">
        <v>837</v>
      </c>
      <c r="B54" s="144" t="str">
        <f>IF(Content!$D$6=1,VLOOKUP('Climate and Energy'!$A54,TranslationData!$A:$AA,'Climate and Energy'!B$1,FALSE),VLOOKUP('Climate and Energy'!$A54,TranslationData!$A:$AA,'Climate and Energy'!B$1+13,FALSE))</f>
        <v>Electricity from nuclear power plants</v>
      </c>
      <c r="C54" s="160"/>
      <c r="D54" s="194" t="str">
        <f>IF(Content!$D$6=1,VLOOKUP('Climate and Energy'!$A54,TranslationData!$A:$AA,'Climate and Energy'!D$1,FALSE),VLOOKUP('Climate and Energy'!$A54,TranslationData!$A:$AA,'Climate and Energy'!D$1+13,FALSE))</f>
        <v>GJ</v>
      </c>
      <c r="E54" s="125">
        <v>0</v>
      </c>
      <c r="F54" s="125">
        <v>0</v>
      </c>
      <c r="G54" s="125">
        <v>0</v>
      </c>
      <c r="H54" s="125">
        <v>270198</v>
      </c>
      <c r="I54" s="125">
        <v>253385</v>
      </c>
    </row>
    <row r="55" spans="1:9" ht="11.25" customHeight="1" x14ac:dyDescent="0.2">
      <c r="A55" s="220" t="s">
        <v>780</v>
      </c>
      <c r="B55" s="133" t="str">
        <f>IF(Content!$D$6=1,VLOOKUP('Climate and Energy'!$A55,TranslationData!$A:$AA,'Climate and Energy'!B$1,FALSE),VLOOKUP('Climate and Energy'!$A55,TranslationData!$A:$AA,'Climate and Energy'!B$1+13,FALSE))</f>
        <v>Coal for heat</v>
      </c>
      <c r="C55" s="133"/>
      <c r="D55" s="194" t="str">
        <f>IF(Content!$D$6=1,VLOOKUP('Climate and Energy'!$A55,TranslationData!$A:$AA,'Climate and Energy'!D$1,FALSE),VLOOKUP('Climate and Energy'!$A55,TranslationData!$A:$AA,'Climate and Energy'!D$1+13,FALSE))</f>
        <v>GJ</v>
      </c>
      <c r="E55" s="78">
        <v>856644</v>
      </c>
      <c r="F55" s="78">
        <v>786144</v>
      </c>
      <c r="G55" s="125">
        <v>830873</v>
      </c>
      <c r="H55" s="125">
        <v>904217</v>
      </c>
      <c r="I55" s="125">
        <v>1011524</v>
      </c>
    </row>
    <row r="56" spans="1:9" ht="11.25" customHeight="1" x14ac:dyDescent="0.2">
      <c r="A56" s="220" t="s">
        <v>825</v>
      </c>
      <c r="B56" s="133" t="str">
        <f>IF(Content!$D$6=1,VLOOKUP('Climate and Energy'!$A56,TranslationData!$A:$AA,'Climate and Energy'!B$1,FALSE),VLOOKUP('Climate and Energy'!$A56,TranslationData!$A:$AA,'Climate and Energy'!B$1+13,FALSE))</f>
        <v>Natural gas for heat</v>
      </c>
      <c r="C56" s="133"/>
      <c r="D56" s="194" t="str">
        <f>IF(Content!$D$6=1,VLOOKUP('Climate and Energy'!$A56,TranslationData!$A:$AA,'Climate and Energy'!D$1,FALSE),VLOOKUP('Climate and Energy'!$A56,TranslationData!$A:$AA,'Climate and Energy'!D$1+13,FALSE))</f>
        <v>GJ</v>
      </c>
      <c r="E56" s="78">
        <v>167911</v>
      </c>
      <c r="F56" s="78">
        <v>145662</v>
      </c>
      <c r="G56" s="125">
        <v>150825</v>
      </c>
      <c r="H56" s="125">
        <v>163033</v>
      </c>
      <c r="I56" s="125">
        <v>226933</v>
      </c>
    </row>
    <row r="57" spans="1:9" ht="11.25" customHeight="1" x14ac:dyDescent="0.2">
      <c r="A57" s="220" t="s">
        <v>826</v>
      </c>
      <c r="B57" s="133" t="str">
        <f>IF(Content!$D$6=1,VLOOKUP('Climate and Energy'!$A57,TranslationData!$A:$AA,'Climate and Energy'!B$1,FALSE),VLOOKUP('Climate and Energy'!$A57,TranslationData!$A:$AA,'Climate and Energy'!B$1+13,FALSE))</f>
        <v>Petrol</v>
      </c>
      <c r="C57" s="133"/>
      <c r="D57" s="194" t="str">
        <f>IF(Content!$D$6=1,VLOOKUP('Climate and Energy'!$A57,TranslationData!$A:$AA,'Climate and Energy'!D$1,FALSE),VLOOKUP('Climate and Energy'!$A57,TranslationData!$A:$AA,'Climate and Energy'!D$1+13,FALSE))</f>
        <v>GJ</v>
      </c>
      <c r="E57" s="78">
        <v>36836</v>
      </c>
      <c r="F57" s="78">
        <v>49701</v>
      </c>
      <c r="G57" s="125">
        <v>54541</v>
      </c>
      <c r="H57" s="125">
        <v>62040</v>
      </c>
      <c r="I57" s="125">
        <v>59188</v>
      </c>
    </row>
    <row r="58" spans="1:9" ht="11.25" customHeight="1" x14ac:dyDescent="0.2">
      <c r="A58" s="220" t="s">
        <v>827</v>
      </c>
      <c r="B58" s="133" t="str">
        <f>IF(Content!$D$6=1,VLOOKUP('Climate and Energy'!$A58,TranslationData!$A:$AA,'Climate and Energy'!B$1,FALSE),VLOOKUP('Climate and Energy'!$A58,TranslationData!$A:$AA,'Climate and Energy'!B$1+13,FALSE))</f>
        <v>Waste oils</v>
      </c>
      <c r="C58" s="133"/>
      <c r="D58" s="194" t="str">
        <f>IF(Content!$D$6=1,VLOOKUP('Climate and Energy'!$A58,TranslationData!$A:$AA,'Climate and Energy'!D$1,FALSE),VLOOKUP('Climate and Energy'!$A58,TranslationData!$A:$AA,'Climate and Energy'!D$1+13,FALSE))</f>
        <v>GJ</v>
      </c>
      <c r="E58" s="78">
        <v>24688</v>
      </c>
      <c r="F58" s="78">
        <v>16776</v>
      </c>
      <c r="G58" s="125">
        <v>26695</v>
      </c>
      <c r="H58" s="125">
        <v>31736</v>
      </c>
      <c r="I58" s="125">
        <v>32322</v>
      </c>
    </row>
    <row r="59" spans="1:9" ht="11.25" customHeight="1" x14ac:dyDescent="0.2">
      <c r="A59" s="220" t="s">
        <v>828</v>
      </c>
      <c r="B59" s="133" t="str">
        <f>IF(Content!$D$6=1,VLOOKUP('Climate and Energy'!$A59,TranslationData!$A:$AA,'Climate and Energy'!B$1,FALSE),VLOOKUP('Climate and Energy'!$A59,TranslationData!$A:$AA,'Climate and Energy'!B$1+13,FALSE))</f>
        <v>Renewable sources (solar/wind)</v>
      </c>
      <c r="C59" s="133"/>
      <c r="D59" s="194" t="str">
        <f>IF(Content!$D$6=1,VLOOKUP('Climate and Energy'!$A59,TranslationData!$A:$AA,'Climate and Energy'!D$1,FALSE),VLOOKUP('Climate and Energy'!$A59,TranslationData!$A:$AA,'Climate and Energy'!D$1+13,FALSE))</f>
        <v>GJ</v>
      </c>
      <c r="E59" s="78">
        <v>3824</v>
      </c>
      <c r="F59" s="78">
        <v>3586</v>
      </c>
      <c r="G59" s="125">
        <v>3899</v>
      </c>
      <c r="H59" s="125">
        <v>12073</v>
      </c>
      <c r="I59" s="125">
        <v>9413</v>
      </c>
    </row>
    <row r="60" spans="1:9" ht="11.25" customHeight="1" x14ac:dyDescent="0.2">
      <c r="A60" s="220" t="s">
        <v>829</v>
      </c>
      <c r="B60" s="134" t="str">
        <f>IF(Content!$D$6=1,VLOOKUP('Climate and Energy'!$A60,TranslationData!$A:$AA,'Climate and Energy'!B$1,FALSE),VLOOKUP('Climate and Energy'!$A60,TranslationData!$A:$AA,'Climate and Energy'!B$1+13,FALSE))</f>
        <v>Total energy</v>
      </c>
      <c r="C60" s="133"/>
      <c r="D60" s="195" t="str">
        <f>IF(Content!$D$6=1,VLOOKUP('Climate and Energy'!$A60,TranslationData!$A:$AA,'Climate and Energy'!D$1,FALSE),VLOOKUP('Climate and Energy'!$A60,TranslationData!$A:$AA,'Climate and Energy'!D$1+13,FALSE))</f>
        <v>GJ</v>
      </c>
      <c r="E60" s="22">
        <v>9083956</v>
      </c>
      <c r="F60" s="22">
        <v>9210433</v>
      </c>
      <c r="G60" s="22">
        <v>9953476</v>
      </c>
      <c r="H60" s="22">
        <v>10756881</v>
      </c>
      <c r="I60" s="22">
        <v>10747737</v>
      </c>
    </row>
    <row r="61" spans="1:9" ht="11.25" x14ac:dyDescent="0.2">
      <c r="A61" s="235" t="s">
        <v>830</v>
      </c>
      <c r="B61" s="196" t="str">
        <f>IF(Content!$D$6=1,VLOOKUP('Climate and Energy'!$A61,TranslationData!$A:$AA,'Climate and Energy'!B$1,FALSE),VLOOKUP('Climate and Energy'!$A61,TranslationData!$A:$AA,'Climate and Energy'!B$1+13,FALSE))</f>
        <v>Energy intensity [2]</v>
      </c>
      <c r="C61" s="196"/>
      <c r="D61" s="194" t="str">
        <f>IF(Content!$D$6=1,VLOOKUP('Climate and Energy'!$A61,TranslationData!$A:$AA,'Climate and Energy'!D$1,FALSE),VLOOKUP('Climate and Energy'!$A61,TranslationData!$A:$AA,'Climate and Energy'!D$1+13,FALSE))</f>
        <v>GJ per Koz of GE</v>
      </c>
      <c r="E61" s="254">
        <v>5627</v>
      </c>
      <c r="F61" s="254">
        <v>5702</v>
      </c>
      <c r="G61" s="193">
        <v>5934</v>
      </c>
      <c r="H61" s="193">
        <v>6254</v>
      </c>
      <c r="I61" s="193">
        <v>6271</v>
      </c>
    </row>
    <row r="62" spans="1:9" ht="11.25" customHeight="1" x14ac:dyDescent="0.2">
      <c r="A62" s="220" t="s">
        <v>831</v>
      </c>
      <c r="B62" s="24" t="str">
        <f>IF(Content!$D$6=1,VLOOKUP('Climate and Energy'!$A62,TranslationData!$A:$AA,'Climate and Energy'!B$1,FALSE),VLOOKUP('Climate and Energy'!$A62,TranslationData!$A:$AA,'Climate and Energy'!B$1+13,FALSE))</f>
        <v>Energy intensity dynamics</v>
      </c>
      <c r="C62" s="24"/>
      <c r="D62" s="194" t="str">
        <f>IF(Content!$D$6=1,VLOOKUP('Climate and Energy'!$A62,TranslationData!$A:$AA,'Climate and Energy'!D$1,FALSE),VLOOKUP('Climate and Energy'!$A62,TranslationData!$A:$AA,'Climate and Energy'!D$1+13,FALSE))</f>
        <v>% y-o-y</v>
      </c>
      <c r="E62" s="255">
        <v>-2.8</v>
      </c>
      <c r="F62" s="255">
        <v>1.3</v>
      </c>
      <c r="G62" s="256">
        <v>4.0999999999999996</v>
      </c>
      <c r="H62" s="256">
        <v>5.4</v>
      </c>
      <c r="I62" s="256">
        <v>0.3</v>
      </c>
    </row>
    <row r="63" spans="1:9" ht="11.25" customHeight="1" x14ac:dyDescent="0.25">
      <c r="A63" s="220"/>
      <c r="C63" s="8"/>
      <c r="D63" s="30"/>
      <c r="E63" s="30"/>
      <c r="F63" s="30"/>
    </row>
    <row r="64" spans="1:9" s="125" customFormat="1" ht="24.95" customHeight="1" x14ac:dyDescent="0.2">
      <c r="A64" s="220" t="s">
        <v>2389</v>
      </c>
      <c r="B64" s="337" t="str">
        <f>IF(Content!$D$6=1,VLOOKUP('Climate and Energy'!$A64,TranslationData!$A:$AA,'Climate and Energy'!B$1,FALSE),VLOOKUP('Climate and Energy'!$A64,TranslationData!$A:$AA,'Climate and Energy'!B$1+13,FALSE))</f>
        <v>Energy consumption by source  in Kazakhstan segment</v>
      </c>
      <c r="C64" s="334"/>
      <c r="D64" s="201"/>
      <c r="E64" s="334"/>
      <c r="F64" s="334"/>
      <c r="G64" s="334"/>
      <c r="H64" s="378" t="s">
        <v>2473</v>
      </c>
      <c r="I64" s="378"/>
    </row>
    <row r="65" spans="1:9" s="125" customFormat="1" ht="11.25" customHeight="1" x14ac:dyDescent="0.2">
      <c r="A65" s="220" t="s">
        <v>2390</v>
      </c>
      <c r="B65" s="313" t="str">
        <f>IF(Content!$D$6=1,VLOOKUP('Climate and Energy'!$A65,TranslationData!$A:$AA,'Climate and Energy'!B$1,FALSE),VLOOKUP('Climate and Energy'!$A65,TranslationData!$A:$AA,'Climate and Energy'!B$1+13,FALSE))</f>
        <v>Diesel, including:</v>
      </c>
      <c r="C65" s="313"/>
      <c r="D65" s="194" t="str">
        <f>IF(Content!$D$6=1,VLOOKUP('Climate and Energy'!$A65,TranslationData!$A:$AA,'Climate and Energy'!D$1,FALSE),VLOOKUP('Climate and Energy'!$A65,TranslationData!$A:$AA,'Climate and Energy'!D$1+13,FALSE))</f>
        <v>GJ</v>
      </c>
      <c r="E65" s="78">
        <v>1872812</v>
      </c>
      <c r="F65" s="78">
        <v>2063648</v>
      </c>
      <c r="G65" s="125">
        <v>2214982</v>
      </c>
      <c r="H65" s="125">
        <v>2327399</v>
      </c>
      <c r="I65" s="125">
        <v>2386720</v>
      </c>
    </row>
    <row r="66" spans="1:9" s="125" customFormat="1" ht="11.25" customHeight="1" x14ac:dyDescent="0.2">
      <c r="A66" s="220" t="s">
        <v>2384</v>
      </c>
      <c r="B66" s="144" t="str">
        <f>IF(Content!$D$6=1,VLOOKUP('Climate and Energy'!$A66,TranslationData!$A:$AA,'Climate and Energy'!B$1,FALSE),VLOOKUP('Climate and Energy'!$A66,TranslationData!$A:$AA,'Climate and Energy'!B$1+13,FALSE))</f>
        <v>Diesel for transport and mobile machinery</v>
      </c>
      <c r="C66" s="313"/>
      <c r="D66" s="194" t="str">
        <f>IF(Content!$D$6=1,VLOOKUP('Climate and Energy'!$A66,TranslationData!$A:$AA,'Climate and Energy'!D$1,FALSE),VLOOKUP('Climate and Energy'!$A66,TranslationData!$A:$AA,'Climate and Energy'!D$1+13,FALSE))</f>
        <v>GJ</v>
      </c>
      <c r="E66" s="78">
        <v>1800631</v>
      </c>
      <c r="F66" s="78">
        <v>1972599</v>
      </c>
      <c r="G66" s="125">
        <v>2136169</v>
      </c>
      <c r="H66" s="125">
        <v>2261886</v>
      </c>
      <c r="I66" s="125">
        <v>2321641</v>
      </c>
    </row>
    <row r="67" spans="1:9" s="125" customFormat="1" ht="11.25" customHeight="1" x14ac:dyDescent="0.2">
      <c r="A67" s="220" t="s">
        <v>2385</v>
      </c>
      <c r="B67" s="144" t="str">
        <f>IF(Content!$D$6=1,VLOOKUP('Climate and Energy'!$A67,TranslationData!$A:$AA,'Climate and Energy'!B$1,FALSE),VLOOKUP('Climate and Energy'!$A67,TranslationData!$A:$AA,'Climate and Energy'!B$1+13,FALSE))</f>
        <v>Diesel for electricity generation</v>
      </c>
      <c r="C67" s="313"/>
      <c r="D67" s="194" t="str">
        <f>IF(Content!$D$6=1,VLOOKUP('Climate and Energy'!$A67,TranslationData!$A:$AA,'Climate and Energy'!D$1,FALSE),VLOOKUP('Climate and Energy'!$A67,TranslationData!$A:$AA,'Climate and Energy'!D$1+13,FALSE))</f>
        <v>GJ</v>
      </c>
      <c r="E67" s="78">
        <v>1424</v>
      </c>
      <c r="F67" s="78">
        <v>1575</v>
      </c>
      <c r="G67" s="125">
        <v>1804</v>
      </c>
      <c r="H67" s="125">
        <v>1689</v>
      </c>
      <c r="I67" s="125">
        <v>2689</v>
      </c>
    </row>
    <row r="68" spans="1:9" s="125" customFormat="1" ht="11.25" customHeight="1" x14ac:dyDescent="0.2">
      <c r="A68" s="220" t="s">
        <v>2386</v>
      </c>
      <c r="B68" s="144" t="str">
        <f>IF(Content!$D$6=1,VLOOKUP('Climate and Energy'!$A68,TranslationData!$A:$AA,'Climate and Energy'!B$1,FALSE),VLOOKUP('Climate and Energy'!$A68,TranslationData!$A:$AA,'Climate and Energy'!B$1+13,FALSE))</f>
        <v>Diesel for heat</v>
      </c>
      <c r="C68" s="313"/>
      <c r="D68" s="194" t="str">
        <f>IF(Content!$D$6=1,VLOOKUP('Climate and Energy'!$A68,TranslationData!$A:$AA,'Climate and Energy'!D$1,FALSE),VLOOKUP('Climate and Energy'!$A68,TranslationData!$A:$AA,'Climate and Energy'!D$1+13,FALSE))</f>
        <v>GJ</v>
      </c>
      <c r="E68" s="78">
        <v>70757</v>
      </c>
      <c r="F68" s="78">
        <v>89474</v>
      </c>
      <c r="G68" s="125">
        <v>77009</v>
      </c>
      <c r="H68" s="125">
        <v>63824</v>
      </c>
      <c r="I68" s="125">
        <v>62390</v>
      </c>
    </row>
    <row r="69" spans="1:9" s="125" customFormat="1" ht="11.25" customHeight="1" x14ac:dyDescent="0.2">
      <c r="A69" s="220" t="s">
        <v>2391</v>
      </c>
      <c r="B69" s="313" t="str">
        <f>IF(Content!$D$6=1,VLOOKUP('Climate and Energy'!$A69,TranslationData!$A:$AA,'Climate and Energy'!B$1,FALSE),VLOOKUP('Climate and Energy'!$A69,TranslationData!$A:$AA,'Climate and Energy'!B$1+13,FALSE))</f>
        <v>Electricity purchased</v>
      </c>
      <c r="C69" s="313"/>
      <c r="D69" s="194" t="str">
        <f>IF(Content!$D$6=1,VLOOKUP('Climate and Energy'!$A69,TranslationData!$A:$AA,'Climate and Energy'!D$1,FALSE),VLOOKUP('Climate and Energy'!$A69,TranslationData!$A:$AA,'Climate and Energy'!D$1+13,FALSE))</f>
        <v>GJ</v>
      </c>
      <c r="E69" s="78">
        <v>930691</v>
      </c>
      <c r="F69" s="78">
        <v>975156</v>
      </c>
      <c r="G69" s="125">
        <v>1022426</v>
      </c>
      <c r="H69" s="125">
        <v>1042856</v>
      </c>
      <c r="I69" s="125">
        <v>1048872</v>
      </c>
    </row>
    <row r="70" spans="1:9" s="125" customFormat="1" ht="11.25" customHeight="1" x14ac:dyDescent="0.2">
      <c r="A70" s="220" t="s">
        <v>2387</v>
      </c>
      <c r="B70" s="144" t="str">
        <f>IF(Content!$D$6=1,VLOOKUP('Climate and Energy'!$A70,TranslationData!$A:$AA,'Climate and Energy'!B$1,FALSE),VLOOKUP('Climate and Energy'!$A70,TranslationData!$A:$AA,'Climate and Energy'!B$1+13,FALSE))</f>
        <v>Non-renewable electricity</v>
      </c>
      <c r="C70" s="313"/>
      <c r="D70" s="194" t="str">
        <f>IF(Content!$D$6=1,VLOOKUP('Climate and Energy'!$A70,TranslationData!$A:$AA,'Climate and Energy'!D$1,FALSE),VLOOKUP('Climate and Energy'!$A70,TranslationData!$A:$AA,'Climate and Energy'!D$1+13,FALSE))</f>
        <v>GJ</v>
      </c>
      <c r="E70" s="78">
        <v>930691</v>
      </c>
      <c r="F70" s="78">
        <v>881412</v>
      </c>
      <c r="G70" s="125">
        <v>903494</v>
      </c>
      <c r="H70" s="125">
        <v>831119</v>
      </c>
      <c r="I70" s="125">
        <v>964126</v>
      </c>
    </row>
    <row r="71" spans="1:9" s="125" customFormat="1" ht="11.25" customHeight="1" x14ac:dyDescent="0.2">
      <c r="A71" s="220" t="s">
        <v>2388</v>
      </c>
      <c r="B71" s="144" t="str">
        <f>IF(Content!$D$6=1,VLOOKUP('Climate and Energy'!$A71,TranslationData!$A:$AA,'Climate and Energy'!B$1,FALSE),VLOOKUP('Climate and Energy'!$A71,TranslationData!$A:$AA,'Climate and Energy'!B$1+13,FALSE))</f>
        <v>Renewable electricity</v>
      </c>
      <c r="C71" s="313"/>
      <c r="D71" s="194" t="str">
        <f>IF(Content!$D$6=1,VLOOKUP('Climate and Energy'!$A71,TranslationData!$A:$AA,'Climate and Energy'!D$1,FALSE),VLOOKUP('Climate and Energy'!$A71,TranslationData!$A:$AA,'Climate and Energy'!D$1+13,FALSE))</f>
        <v>GJ</v>
      </c>
      <c r="E71" s="125">
        <v>0</v>
      </c>
      <c r="F71" s="78">
        <v>93744</v>
      </c>
      <c r="G71" s="125">
        <v>118932</v>
      </c>
      <c r="H71" s="125">
        <v>211737</v>
      </c>
      <c r="I71" s="125">
        <v>84746</v>
      </c>
    </row>
    <row r="72" spans="1:9" s="125" customFormat="1" ht="11.25" customHeight="1" x14ac:dyDescent="0.2">
      <c r="A72" s="220" t="s">
        <v>837</v>
      </c>
      <c r="B72" s="144" t="str">
        <f>IF(Content!$D$6=1,VLOOKUP('Climate and Energy'!$A72,TranslationData!$A:$AA,'Climate and Energy'!B$1,FALSE),VLOOKUP('Climate and Energy'!$A72,TranslationData!$A:$AA,'Climate and Energy'!B$1+13,FALSE))</f>
        <v>Electricity from nuclear power plants</v>
      </c>
      <c r="C72" s="313"/>
      <c r="D72" s="194" t="str">
        <f>IF(Content!$D$6=1,VLOOKUP('Climate and Energy'!$A72,TranslationData!$A:$AA,'Climate and Energy'!D$1,FALSE),VLOOKUP('Climate and Energy'!$A72,TranslationData!$A:$AA,'Climate and Energy'!D$1+13,FALSE))</f>
        <v>GJ</v>
      </c>
      <c r="E72" s="125">
        <v>0</v>
      </c>
      <c r="F72" s="125">
        <v>0</v>
      </c>
      <c r="G72" s="125">
        <v>0</v>
      </c>
      <c r="H72" s="125">
        <v>0</v>
      </c>
      <c r="I72" s="125">
        <v>0</v>
      </c>
    </row>
    <row r="73" spans="1:9" s="125" customFormat="1" ht="11.25" customHeight="1" x14ac:dyDescent="0.2">
      <c r="A73" s="220" t="s">
        <v>2392</v>
      </c>
      <c r="B73" s="313" t="str">
        <f>IF(Content!$D$6=1,VLOOKUP('Climate and Energy'!$A73,TranslationData!$A:$AA,'Climate and Energy'!B$1,FALSE),VLOOKUP('Climate and Energy'!$A73,TranslationData!$A:$AA,'Climate and Energy'!B$1+13,FALSE))</f>
        <v>Coal for heat</v>
      </c>
      <c r="C73" s="313"/>
      <c r="D73" s="194" t="str">
        <f>IF(Content!$D$6=1,VLOOKUP('Climate and Energy'!$A73,TranslationData!$A:$AA,'Climate and Energy'!D$1,FALSE),VLOOKUP('Climate and Energy'!$A73,TranslationData!$A:$AA,'Climate and Energy'!D$1+13,FALSE))</f>
        <v>GJ</v>
      </c>
      <c r="E73" s="78">
        <v>194562</v>
      </c>
      <c r="F73" s="78">
        <v>86229</v>
      </c>
      <c r="G73" s="125">
        <v>86275</v>
      </c>
      <c r="H73" s="125">
        <v>68797</v>
      </c>
      <c r="I73" s="125">
        <v>82181</v>
      </c>
    </row>
    <row r="74" spans="1:9" s="125" customFormat="1" ht="11.25" customHeight="1" x14ac:dyDescent="0.2">
      <c r="A74" s="220" t="s">
        <v>2393</v>
      </c>
      <c r="B74" s="313" t="str">
        <f>IF(Content!$D$6=1,VLOOKUP('Climate and Energy'!$A74,TranslationData!$A:$AA,'Climate and Energy'!B$1,FALSE),VLOOKUP('Climate and Energy'!$A74,TranslationData!$A:$AA,'Climate and Energy'!B$1+13,FALSE))</f>
        <v>Natural gas for heat</v>
      </c>
      <c r="C74" s="313"/>
      <c r="D74" s="194" t="str">
        <f>IF(Content!$D$6=1,VLOOKUP('Climate and Energy'!$A74,TranslationData!$A:$AA,'Climate and Energy'!D$1,FALSE),VLOOKUP('Climate and Energy'!$A74,TranslationData!$A:$AA,'Climate and Energy'!D$1+13,FALSE))</f>
        <v>GJ</v>
      </c>
      <c r="E74" s="78">
        <v>6547</v>
      </c>
      <c r="F74" s="78">
        <v>6117</v>
      </c>
      <c r="G74" s="125">
        <v>6405</v>
      </c>
      <c r="H74" s="125">
        <v>6327</v>
      </c>
      <c r="I74" s="125">
        <v>6080</v>
      </c>
    </row>
    <row r="75" spans="1:9" s="125" customFormat="1" ht="11.25" customHeight="1" x14ac:dyDescent="0.2">
      <c r="A75" s="220" t="s">
        <v>2394</v>
      </c>
      <c r="B75" s="313" t="str">
        <f>IF(Content!$D$6=1,VLOOKUP('Climate and Energy'!$A75,TranslationData!$A:$AA,'Climate and Energy'!B$1,FALSE),VLOOKUP('Climate and Energy'!$A75,TranslationData!$A:$AA,'Climate and Energy'!B$1+13,FALSE))</f>
        <v>Petrol</v>
      </c>
      <c r="C75" s="313"/>
      <c r="D75" s="194" t="str">
        <f>IF(Content!$D$6=1,VLOOKUP('Climate and Energy'!$A75,TranslationData!$A:$AA,'Climate and Energy'!D$1,FALSE),VLOOKUP('Climate and Energy'!$A75,TranslationData!$A:$AA,'Climate and Energy'!D$1+13,FALSE))</f>
        <v>GJ</v>
      </c>
      <c r="E75" s="78">
        <v>14971</v>
      </c>
      <c r="F75" s="78">
        <v>15824</v>
      </c>
      <c r="G75" s="125">
        <v>17661</v>
      </c>
      <c r="H75" s="125">
        <v>19579</v>
      </c>
      <c r="I75" s="125">
        <v>18267</v>
      </c>
    </row>
    <row r="76" spans="1:9" s="125" customFormat="1" ht="11.25" customHeight="1" x14ac:dyDescent="0.2">
      <c r="A76" s="220" t="s">
        <v>2395</v>
      </c>
      <c r="B76" s="313" t="str">
        <f>IF(Content!$D$6=1,VLOOKUP('Climate and Energy'!$A76,TranslationData!$A:$AA,'Climate and Energy'!B$1,FALSE),VLOOKUP('Climate and Energy'!$A76,TranslationData!$A:$AA,'Climate and Energy'!B$1+13,FALSE))</f>
        <v>Waste oils</v>
      </c>
      <c r="C76" s="313"/>
      <c r="D76" s="194" t="str">
        <f>IF(Content!$D$6=1,VLOOKUP('Climate and Energy'!$A76,TranslationData!$A:$AA,'Climate and Energy'!D$1,FALSE),VLOOKUP('Climate and Energy'!$A76,TranslationData!$A:$AA,'Climate and Energy'!D$1+13,FALSE))</f>
        <v>GJ</v>
      </c>
      <c r="E76" s="78">
        <v>133</v>
      </c>
      <c r="F76" s="125">
        <v>0</v>
      </c>
      <c r="G76" s="125">
        <v>0</v>
      </c>
      <c r="H76" s="125">
        <v>0</v>
      </c>
      <c r="I76" s="125">
        <v>0</v>
      </c>
    </row>
    <row r="77" spans="1:9" s="125" customFormat="1" ht="11.25" customHeight="1" x14ac:dyDescent="0.2">
      <c r="A77" s="220" t="s">
        <v>2396</v>
      </c>
      <c r="B77" s="313" t="str">
        <f>IF(Content!$D$6=1,VLOOKUP('Climate and Energy'!$A77,TranslationData!$A:$AA,'Climate and Energy'!B$1,FALSE),VLOOKUP('Climate and Energy'!$A77,TranslationData!$A:$AA,'Climate and Energy'!B$1+13,FALSE))</f>
        <v>Renewable sources (solar)</v>
      </c>
      <c r="C77" s="313"/>
      <c r="D77" s="194" t="str">
        <f>IF(Content!$D$6=1,VLOOKUP('Climate and Energy'!$A77,TranslationData!$A:$AA,'Climate and Energy'!D$1,FALSE),VLOOKUP('Climate and Energy'!$A77,TranslationData!$A:$AA,'Climate and Energy'!D$1+13,FALSE))</f>
        <v>GJ</v>
      </c>
      <c r="E77" s="125">
        <v>0</v>
      </c>
      <c r="F77" s="78">
        <v>11</v>
      </c>
      <c r="G77" s="125">
        <v>16</v>
      </c>
      <c r="H77" s="125">
        <v>19</v>
      </c>
      <c r="I77" s="125">
        <v>19</v>
      </c>
    </row>
    <row r="78" spans="1:9" s="125" customFormat="1" ht="11.25" customHeight="1" x14ac:dyDescent="0.2">
      <c r="A78" s="220" t="s">
        <v>2397</v>
      </c>
      <c r="B78" s="138" t="str">
        <f>IF(Content!$D$6=1,VLOOKUP('Climate and Energy'!$A78,TranslationData!$A:$AA,'Climate and Energy'!B$1,FALSE),VLOOKUP('Climate and Energy'!$A78,TranslationData!$A:$AA,'Climate and Energy'!B$1+13,FALSE))</f>
        <v>Total energy</v>
      </c>
      <c r="C78" s="313"/>
      <c r="D78" s="195" t="str">
        <f>IF(Content!$D$6=1,VLOOKUP('Climate and Energy'!$A78,TranslationData!$A:$AA,'Climate and Energy'!D$1,FALSE),VLOOKUP('Climate and Energy'!$A78,TranslationData!$A:$AA,'Climate and Energy'!D$1+13,FALSE))</f>
        <v>GJ</v>
      </c>
      <c r="E78" s="22">
        <v>3019716</v>
      </c>
      <c r="F78" s="22">
        <v>3146985</v>
      </c>
      <c r="G78" s="22">
        <v>3347765</v>
      </c>
      <c r="H78" s="22">
        <v>3464977</v>
      </c>
      <c r="I78" s="22">
        <v>3542139</v>
      </c>
    </row>
    <row r="79" spans="1:9" s="125" customFormat="1" ht="11.25" x14ac:dyDescent="0.2">
      <c r="A79" s="235" t="s">
        <v>2402</v>
      </c>
      <c r="B79" s="196" t="str">
        <f>IF(Content!$D$6=1,VLOOKUP('Climate and Energy'!$A79,TranslationData!$A:$AA,'Climate and Energy'!B$1,FALSE),VLOOKUP('Climate and Energy'!$A79,TranslationData!$A:$AA,'Climate and Energy'!B$1+13,FALSE))</f>
        <v>Energy intensity</v>
      </c>
      <c r="C79" s="196"/>
      <c r="D79" s="194" t="str">
        <f>IF(Content!$D$6=1,VLOOKUP('Climate and Energy'!$A79,TranslationData!$A:$AA,'Climate and Energy'!D$1,FALSE),VLOOKUP('Climate and Energy'!$A79,TranslationData!$A:$AA,'Climate and Energy'!D$1+13,FALSE))</f>
        <v>GJ per Koz of GE</v>
      </c>
      <c r="E79" s="254">
        <v>6278</v>
      </c>
      <c r="F79" s="254">
        <v>5817</v>
      </c>
      <c r="G79" s="193">
        <v>6000</v>
      </c>
      <c r="H79" s="193">
        <v>6405</v>
      </c>
      <c r="I79" s="193">
        <v>7288</v>
      </c>
    </row>
    <row r="80" spans="1:9" s="125" customFormat="1" ht="11.25" customHeight="1" x14ac:dyDescent="0.2">
      <c r="A80" s="220" t="s">
        <v>2398</v>
      </c>
      <c r="B80" s="313" t="str">
        <f>IF(Content!$D$6=1,VLOOKUP('Climate and Energy'!$A80,TranslationData!$A:$AA,'Climate and Energy'!B$1,FALSE),VLOOKUP('Climate and Energy'!$A80,TranslationData!$A:$AA,'Climate and Energy'!B$1+13,FALSE))</f>
        <v>Energy intensity dynamics</v>
      </c>
      <c r="C80" s="313"/>
      <c r="D80" s="194" t="str">
        <f>IF(Content!$D$6=1,VLOOKUP('Climate and Energy'!$A80,TranslationData!$A:$AA,'Climate and Energy'!D$1,FALSE),VLOOKUP('Climate and Energy'!$A80,TranslationData!$A:$AA,'Climate and Energy'!D$1+13,FALSE))</f>
        <v>% y-o-y</v>
      </c>
      <c r="E80" s="428" t="s">
        <v>73</v>
      </c>
      <c r="F80" s="428">
        <v>-7.3</v>
      </c>
      <c r="G80" s="429">
        <v>3.1</v>
      </c>
      <c r="H80" s="429">
        <v>6.7</v>
      </c>
      <c r="I80" s="429">
        <v>13.8</v>
      </c>
    </row>
    <row r="81" spans="1:9" s="125" customFormat="1" ht="11.25" customHeight="1" x14ac:dyDescent="0.25">
      <c r="A81" s="220"/>
      <c r="B81" s="148"/>
      <c r="C81" s="141"/>
      <c r="D81" s="30"/>
      <c r="E81" s="30"/>
      <c r="F81" s="30"/>
    </row>
    <row r="82" spans="1:9" ht="24.95" customHeight="1" x14ac:dyDescent="0.2">
      <c r="A82" s="220" t="s">
        <v>838</v>
      </c>
      <c r="B82" s="337" t="str">
        <f>IF(Content!$D$6=1,VLOOKUP('Climate and Energy'!$A82,TranslationData!$A:$AA,'Climate and Energy'!B$1,FALSE),VLOOKUP('Climate and Energy'!$A82,TranslationData!$A:$AA,'Climate and Energy'!B$1+13,FALSE))</f>
        <v>Electricity and heat consumption by source (Group-wide data)</v>
      </c>
      <c r="C82" s="334"/>
      <c r="D82" s="201"/>
      <c r="E82" s="334"/>
      <c r="F82" s="334"/>
      <c r="G82" s="334"/>
      <c r="H82" s="378" t="s">
        <v>2473</v>
      </c>
      <c r="I82" s="378"/>
    </row>
    <row r="83" spans="1:9" ht="11.25" customHeight="1" x14ac:dyDescent="0.25">
      <c r="A83" s="220" t="s">
        <v>839</v>
      </c>
      <c r="B83" s="138" t="str">
        <f>IF(Content!$D$6=1,VLOOKUP('Climate and Energy'!$A83,TranslationData!$A:$AA,'Climate and Energy'!B$1,FALSE),VLOOKUP('Climate and Energy'!$A83,TranslationData!$A:$AA,'Climate and Energy'!B$1+13,FALSE))</f>
        <v>Electricity consumption, including:</v>
      </c>
      <c r="C83" s="8"/>
      <c r="D83" s="54" t="str">
        <f>IF(Content!$D$6=1,VLOOKUP('Climate and Energy'!$A83,TranslationData!$A:$AA,'Climate and Energy'!D$1,FALSE),VLOOKUP('Climate and Energy'!$A83,TranslationData!$A:$AA,'Climate and Energy'!D$1+13,FALSE))</f>
        <v>GJ</v>
      </c>
      <c r="E83" s="22">
        <v>3066154</v>
      </c>
      <c r="F83" s="22">
        <v>3154215</v>
      </c>
      <c r="G83" s="22">
        <v>3325659</v>
      </c>
      <c r="H83" s="22">
        <v>3664374</v>
      </c>
      <c r="I83" s="22">
        <v>3747637</v>
      </c>
    </row>
    <row r="84" spans="1:9" ht="11.25" customHeight="1" x14ac:dyDescent="0.25">
      <c r="A84" s="220" t="s">
        <v>841</v>
      </c>
      <c r="B84" s="136" t="str">
        <f>IF(Content!$D$6=1,VLOOKUP('Climate and Energy'!$A84,TranslationData!$A:$AA,'Climate and Energy'!B$1,FALSE),VLOOKUP('Climate and Energy'!$A84,TranslationData!$A:$AA,'Climate and Energy'!B$1+13,FALSE))</f>
        <v>Self-generated non-renewable electricity (diesel)</v>
      </c>
      <c r="C84" s="8"/>
      <c r="D84" s="30" t="str">
        <f>IF(Content!$D$6=1,VLOOKUP('Climate and Energy'!$A84,TranslationData!$A:$AA,'Climate and Energy'!D$1,FALSE),VLOOKUP('Climate and Energy'!$A84,TranslationData!$A:$AA,'Climate and Energy'!D$1+13,FALSE))</f>
        <v>GJ</v>
      </c>
      <c r="E84" s="78">
        <v>900962</v>
      </c>
      <c r="F84" s="78">
        <v>914166</v>
      </c>
      <c r="G84" s="125">
        <v>1003416</v>
      </c>
      <c r="H84" s="125">
        <v>1129769</v>
      </c>
      <c r="I84" s="125">
        <v>959241</v>
      </c>
    </row>
    <row r="85" spans="1:9" ht="11.25" customHeight="1" x14ac:dyDescent="0.25">
      <c r="A85" s="220" t="s">
        <v>842</v>
      </c>
      <c r="B85" s="136" t="str">
        <f>IF(Content!$D$6=1,VLOOKUP('Climate and Energy'!$A85,TranslationData!$A:$AA,'Climate and Energy'!B$1,FALSE),VLOOKUP('Climate and Energy'!$A85,TranslationData!$A:$AA,'Climate and Energy'!B$1+13,FALSE))</f>
        <v>Self-generated renewable electricity (solar &amp; wind)</v>
      </c>
      <c r="C85" s="8"/>
      <c r="D85" s="30" t="str">
        <f>IF(Content!$D$6=1,VLOOKUP('Climate and Energy'!$A85,TranslationData!$A:$AA,'Climate and Energy'!D$1,FALSE),VLOOKUP('Climate and Energy'!$A85,TranslationData!$A:$AA,'Climate and Energy'!D$1+13,FALSE))</f>
        <v>GJ</v>
      </c>
      <c r="E85" s="78">
        <v>3824</v>
      </c>
      <c r="F85" s="78">
        <v>3586</v>
      </c>
      <c r="G85" s="125">
        <v>3899</v>
      </c>
      <c r="H85" s="125">
        <v>12073</v>
      </c>
      <c r="I85" s="125">
        <v>9413</v>
      </c>
    </row>
    <row r="86" spans="1:9" ht="11.25" customHeight="1" x14ac:dyDescent="0.25">
      <c r="A86" s="220" t="s">
        <v>843</v>
      </c>
      <c r="B86" s="136" t="str">
        <f>IF(Content!$D$6=1,VLOOKUP('Climate and Energy'!$A86,TranslationData!$A:$AA,'Climate and Energy'!B$1,FALSE),VLOOKUP('Climate and Energy'!$A86,TranslationData!$A:$AA,'Climate and Energy'!B$1+13,FALSE))</f>
        <v>Purchased non-renewable electricity</v>
      </c>
      <c r="C86" s="8"/>
      <c r="D86" s="30" t="str">
        <f>IF(Content!$D$6=1,VLOOKUP('Climate and Energy'!$A86,TranslationData!$A:$AA,'Climate and Energy'!D$1,FALSE),VLOOKUP('Climate and Energy'!$A86,TranslationData!$A:$AA,'Climate and Energy'!D$1+13,FALSE))</f>
        <v>GJ</v>
      </c>
      <c r="E86" s="125">
        <v>2161367</v>
      </c>
      <c r="F86" s="125">
        <v>2130842</v>
      </c>
      <c r="G86" s="125">
        <v>1728421</v>
      </c>
      <c r="H86" s="125">
        <v>1427556</v>
      </c>
      <c r="I86" s="125">
        <v>1824246</v>
      </c>
    </row>
    <row r="87" spans="1:9" ht="11.25" customHeight="1" x14ac:dyDescent="0.25">
      <c r="A87" s="220" t="s">
        <v>844</v>
      </c>
      <c r="B87" s="136" t="str">
        <f>IF(Content!$D$6=1,VLOOKUP('Climate and Energy'!$A87,TranslationData!$A:$AA,'Climate and Energy'!B$1,FALSE),VLOOKUP('Climate and Energy'!$A87,TranslationData!$A:$AA,'Climate and Energy'!B$1+13,FALSE))</f>
        <v>Purchased renewable electricity</v>
      </c>
      <c r="C87" s="8"/>
      <c r="D87" s="30" t="str">
        <f>IF(Content!$D$6=1,VLOOKUP('Climate and Energy'!$A87,TranslationData!$A:$AA,'Climate and Energy'!D$1,FALSE),VLOOKUP('Climate and Energy'!$A87,TranslationData!$A:$AA,'Climate and Energy'!D$1+13,FALSE))</f>
        <v>GJ</v>
      </c>
      <c r="E87" s="125">
        <v>0</v>
      </c>
      <c r="F87" s="78">
        <v>105620</v>
      </c>
      <c r="G87" s="125">
        <v>589923</v>
      </c>
      <c r="H87" s="125">
        <v>824778</v>
      </c>
      <c r="I87" s="125">
        <v>701352</v>
      </c>
    </row>
    <row r="88" spans="1:9" ht="11.25" customHeight="1" x14ac:dyDescent="0.25">
      <c r="A88" s="220" t="s">
        <v>845</v>
      </c>
      <c r="B88" s="136" t="str">
        <f>IF(Content!$D$6=1,VLOOKUP('Climate and Energy'!$A88,TranslationData!$A:$AA,'Climate and Energy'!B$1,FALSE),VLOOKUP('Climate and Energy'!$A88,TranslationData!$A:$AA,'Climate and Energy'!B$1+13,FALSE))</f>
        <v>Purchased electricity from nuclear power plants</v>
      </c>
      <c r="C88" s="8"/>
      <c r="D88" s="30" t="str">
        <f>IF(Content!$D$6=1,VLOOKUP('Climate and Energy'!$A88,TranslationData!$A:$AA,'Climate and Energy'!D$1,FALSE),VLOOKUP('Climate and Energy'!$A88,TranslationData!$A:$AA,'Climate and Energy'!D$1+13,FALSE))</f>
        <v>GJ</v>
      </c>
      <c r="E88" s="125">
        <v>0</v>
      </c>
      <c r="F88" s="125">
        <v>0</v>
      </c>
      <c r="G88" s="125">
        <v>0</v>
      </c>
      <c r="H88" s="125">
        <v>270198</v>
      </c>
      <c r="I88" s="125">
        <v>253385</v>
      </c>
    </row>
    <row r="89" spans="1:9" ht="11.25" x14ac:dyDescent="0.25">
      <c r="A89" s="220" t="s">
        <v>840</v>
      </c>
      <c r="B89" s="138" t="str">
        <f>IF(Content!$D$6=1,VLOOKUP('Climate and Energy'!$A89,TranslationData!$A:$AA,'Climate and Energy'!B$1,FALSE),VLOOKUP('Climate and Energy'!$A89,TranslationData!$A:$AA,'Climate and Energy'!B$1+13,FALSE))</f>
        <v>Heat consumption, including:</v>
      </c>
      <c r="C89" s="8"/>
      <c r="D89" s="54" t="str">
        <f>IF(Content!$D$6=1,VLOOKUP('Climate and Energy'!$A89,TranslationData!$A:$AA,'Climate and Energy'!D$1,FALSE),VLOOKUP('Climate and Energy'!$A89,TranslationData!$A:$AA,'Climate and Energy'!D$1+13,FALSE))</f>
        <v>GJ</v>
      </c>
      <c r="E89" s="22">
        <v>1773696</v>
      </c>
      <c r="F89" s="22">
        <v>1628330</v>
      </c>
      <c r="G89" s="22">
        <v>1744709</v>
      </c>
      <c r="H89" s="22">
        <v>1949157</v>
      </c>
      <c r="I89" s="22">
        <v>2126380</v>
      </c>
    </row>
    <row r="90" spans="1:9" s="44" customFormat="1" ht="11.25" x14ac:dyDescent="0.25">
      <c r="A90" s="220" t="s">
        <v>846</v>
      </c>
      <c r="B90" s="136" t="str">
        <f>IF(Content!$D$6=1,VLOOKUP('Climate and Energy'!$A90,TranslationData!$A:$AA,'Climate and Energy'!B$1,FALSE),VLOOKUP('Climate and Energy'!$A90,TranslationData!$A:$AA,'Climate and Energy'!B$1+13,FALSE))</f>
        <v>Self-generated heat (fossil fuels)</v>
      </c>
      <c r="C90" s="100"/>
      <c r="D90" s="30" t="str">
        <f>IF(Content!$D$6=1,VLOOKUP('Climate and Energy'!$A90,TranslationData!$A:$AA,'Climate and Energy'!D$1,FALSE),VLOOKUP('Climate and Energy'!$A90,TranslationData!$A:$AA,'Climate and Energy'!D$1+13,FALSE))</f>
        <v>GJ</v>
      </c>
      <c r="E90" s="125">
        <v>1345984</v>
      </c>
      <c r="F90" s="125">
        <v>1235669</v>
      </c>
      <c r="G90" s="125">
        <v>1301761</v>
      </c>
      <c r="H90" s="125">
        <v>1431370</v>
      </c>
      <c r="I90" s="125">
        <v>1608573</v>
      </c>
    </row>
    <row r="91" spans="1:9" s="44" customFormat="1" ht="11.25" x14ac:dyDescent="0.25">
      <c r="A91" s="220" t="s">
        <v>847</v>
      </c>
      <c r="B91" s="136" t="str">
        <f>IF(Content!$D$6=1,VLOOKUP('Climate and Energy'!$A91,TranslationData!$A:$AA,'Climate and Energy'!B$1,FALSE),VLOOKUP('Climate and Energy'!$A91,TranslationData!$A:$AA,'Climate and Energy'!B$1+13,FALSE))</f>
        <v>Heat utilisation systems</v>
      </c>
      <c r="C91" s="100"/>
      <c r="D91" s="30" t="str">
        <f>IF(Content!$D$6=1,VLOOKUP('Climate and Energy'!$A91,TranslationData!$A:$AA,'Climate and Energy'!D$1,FALSE),VLOOKUP('Climate and Energy'!$A91,TranslationData!$A:$AA,'Climate and Energy'!D$1+13,FALSE))</f>
        <v>GJ</v>
      </c>
      <c r="E91" s="78">
        <v>427713</v>
      </c>
      <c r="F91" s="78">
        <v>392660</v>
      </c>
      <c r="G91" s="125">
        <v>442948</v>
      </c>
      <c r="H91" s="125">
        <v>517787</v>
      </c>
      <c r="I91" s="125">
        <v>517807</v>
      </c>
    </row>
    <row r="92" spans="1:9" s="44" customFormat="1" ht="11.25" x14ac:dyDescent="0.25">
      <c r="A92" s="220" t="s">
        <v>848</v>
      </c>
      <c r="B92" s="137" t="str">
        <f>IF(Content!$D$6=1,VLOOKUP('Climate and Energy'!$A92,TranslationData!$A:$AA,'Climate and Energy'!B$1,FALSE),VLOOKUP('Climate and Energy'!$A92,TranslationData!$A:$AA,'Climate and Energy'!B$1+13,FALSE))</f>
        <v>Renewable electricity share in total electricity consumption</v>
      </c>
      <c r="D92" s="30" t="str">
        <f>IF(Content!$D$6=1,VLOOKUP('Climate and Energy'!$A92,TranslationData!$A:$AA,'Climate and Energy'!D$1,FALSE),VLOOKUP('Climate and Energy'!$A92,TranslationData!$A:$AA,'Climate and Energy'!D$1+13,FALSE))</f>
        <v>%</v>
      </c>
      <c r="E92" s="78">
        <v>0.1</v>
      </c>
      <c r="F92" s="78">
        <v>3</v>
      </c>
      <c r="G92" s="125">
        <v>18</v>
      </c>
      <c r="H92" s="125">
        <v>30</v>
      </c>
      <c r="I92" s="125">
        <v>28</v>
      </c>
    </row>
    <row r="93" spans="1:9" s="44" customFormat="1" ht="11.25" x14ac:dyDescent="0.25">
      <c r="A93" s="220" t="s">
        <v>849</v>
      </c>
      <c r="B93" s="137" t="str">
        <f>IF(Content!$D$6=1,VLOOKUP('Climate and Energy'!$A93,TranslationData!$A:$AA,'Climate and Energy'!B$1,FALSE),VLOOKUP('Climate and Energy'!$A93,TranslationData!$A:$AA,'Climate and Energy'!B$1+13,FALSE))</f>
        <v>Renewable electricity share in self-generation</v>
      </c>
      <c r="D93" s="30" t="str">
        <f>IF(Content!$D$6=1,VLOOKUP('Climate and Energy'!$A93,TranslationData!$A:$AA,'Climate and Energy'!D$1,FALSE),VLOOKUP('Climate and Energy'!$A93,TranslationData!$A:$AA,'Climate and Energy'!D$1+13,FALSE))</f>
        <v>%</v>
      </c>
      <c r="E93" s="430">
        <v>0.4</v>
      </c>
      <c r="F93" s="430">
        <v>0.4</v>
      </c>
      <c r="G93" s="25">
        <v>0.4</v>
      </c>
      <c r="H93" s="25">
        <v>1.0999999999999999</v>
      </c>
      <c r="I93" s="25">
        <v>1</v>
      </c>
    </row>
    <row r="94" spans="1:9" s="44" customFormat="1" ht="11.25" x14ac:dyDescent="0.25">
      <c r="A94" s="220" t="s">
        <v>850</v>
      </c>
      <c r="B94" s="137" t="str">
        <f>IF(Content!$D$6=1,VLOOKUP('Climate and Energy'!$A94,TranslationData!$A:$AA,'Climate and Energy'!B$1,FALSE),VLOOKUP('Climate and Energy'!$A94,TranslationData!$A:$AA,'Climate and Energy'!B$1+13,FALSE))</f>
        <v>Heat utilisation systems share in total heat consumption</v>
      </c>
      <c r="C94" s="157"/>
      <c r="D94" s="30" t="str">
        <f>IF(Content!$D$6=1,VLOOKUP('Climate and Energy'!$A94,TranslationData!$A:$AA,'Climate and Energy'!D$1,FALSE),VLOOKUP('Climate and Energy'!$A94,TranslationData!$A:$AA,'Climate and Energy'!D$1+13,FALSE))</f>
        <v>%</v>
      </c>
      <c r="E94" s="78">
        <v>24</v>
      </c>
      <c r="F94" s="78">
        <v>24</v>
      </c>
      <c r="G94" s="125">
        <v>25</v>
      </c>
      <c r="H94" s="125">
        <v>27</v>
      </c>
      <c r="I94" s="125">
        <v>24</v>
      </c>
    </row>
    <row r="95" spans="1:9" s="125" customFormat="1" ht="11.25" customHeight="1" x14ac:dyDescent="0.25">
      <c r="A95" s="220"/>
      <c r="B95" s="148"/>
      <c r="C95" s="141"/>
      <c r="D95" s="30"/>
      <c r="E95" s="30"/>
      <c r="F95" s="30"/>
    </row>
    <row r="96" spans="1:9" s="125" customFormat="1" ht="24.95" customHeight="1" x14ac:dyDescent="0.2">
      <c r="A96" s="220" t="s">
        <v>2405</v>
      </c>
      <c r="B96" s="337" t="str">
        <f>IF(Content!$D$6=1,VLOOKUP('Climate and Energy'!$A96,TranslationData!$A:$AA,'Climate and Energy'!B$1,FALSE),VLOOKUP('Climate and Energy'!$A96,TranslationData!$A:$AA,'Climate and Energy'!B$1+13,FALSE))</f>
        <v>Electricity and heat consumption by source in Kazakhstan segment</v>
      </c>
      <c r="C96" s="334"/>
      <c r="D96" s="201"/>
      <c r="E96" s="334"/>
      <c r="F96" s="334"/>
      <c r="G96" s="334"/>
      <c r="H96" s="378" t="s">
        <v>2473</v>
      </c>
      <c r="I96" s="378"/>
    </row>
    <row r="97" spans="1:9" s="125" customFormat="1" ht="11.25" customHeight="1" x14ac:dyDescent="0.25">
      <c r="A97" s="220" t="s">
        <v>2406</v>
      </c>
      <c r="B97" s="138" t="str">
        <f>IF(Content!$D$6=1,VLOOKUP('Climate and Energy'!$A97,TranslationData!$A:$AA,'Climate and Energy'!B$1,FALSE),VLOOKUP('Climate and Energy'!$A97,TranslationData!$A:$AA,'Climate and Energy'!B$1+13,FALSE))</f>
        <v>Electricity consumption, including:</v>
      </c>
      <c r="C97" s="141"/>
      <c r="D97" s="54" t="str">
        <f>IF(Content!$D$6=1,VLOOKUP('Climate and Energy'!$A97,TranslationData!$A:$AA,'Climate and Energy'!D$1,FALSE),VLOOKUP('Climate and Energy'!$A97,TranslationData!$A:$AA,'Climate and Energy'!D$1+13,FALSE))</f>
        <v>GJ</v>
      </c>
      <c r="E97" s="22">
        <v>930691</v>
      </c>
      <c r="F97" s="22">
        <v>975327</v>
      </c>
      <c r="G97" s="22">
        <v>1022637</v>
      </c>
      <c r="H97" s="22">
        <v>1042913</v>
      </c>
      <c r="I97" s="22">
        <v>1049165</v>
      </c>
    </row>
    <row r="98" spans="1:9" s="125" customFormat="1" ht="11.25" customHeight="1" x14ac:dyDescent="0.25">
      <c r="A98" s="220" t="s">
        <v>2407</v>
      </c>
      <c r="B98" s="144" t="str">
        <f>IF(Content!$D$6=1,VLOOKUP('Climate and Energy'!$A98,TranslationData!$A:$AA,'Climate and Energy'!B$1,FALSE),VLOOKUP('Climate and Energy'!$A98,TranslationData!$A:$AA,'Climate and Energy'!B$1+13,FALSE))</f>
        <v>Self-generated non-renewable electricity (diesel)</v>
      </c>
      <c r="C98" s="141"/>
      <c r="D98" s="30" t="str">
        <f>IF(Content!$D$6=1,VLOOKUP('Climate and Energy'!$A98,TranslationData!$A:$AA,'Climate and Energy'!D$1,FALSE),VLOOKUP('Climate and Energy'!$A98,TranslationData!$A:$AA,'Climate and Energy'!D$1+13,FALSE))</f>
        <v>GJ</v>
      </c>
      <c r="E98" s="182">
        <v>0.1</v>
      </c>
      <c r="F98" s="30">
        <v>160</v>
      </c>
      <c r="G98" s="125">
        <v>195</v>
      </c>
      <c r="H98" s="125">
        <v>38</v>
      </c>
      <c r="I98" s="125">
        <v>274</v>
      </c>
    </row>
    <row r="99" spans="1:9" s="125" customFormat="1" ht="11.25" customHeight="1" x14ac:dyDescent="0.25">
      <c r="A99" s="220" t="s">
        <v>2408</v>
      </c>
      <c r="B99" s="144" t="str">
        <f>IF(Content!$D$6=1,VLOOKUP('Climate and Energy'!$A99,TranslationData!$A:$AA,'Climate and Energy'!B$1,FALSE),VLOOKUP('Climate and Energy'!$A99,TranslationData!$A:$AA,'Climate and Energy'!B$1+13,FALSE))</f>
        <v>Self-generated renewable electricity (solar)</v>
      </c>
      <c r="C99" s="141"/>
      <c r="D99" s="30" t="str">
        <f>IF(Content!$D$6=1,VLOOKUP('Climate and Energy'!$A99,TranslationData!$A:$AA,'Climate and Energy'!D$1,FALSE),VLOOKUP('Climate and Energy'!$A99,TranslationData!$A:$AA,'Climate and Energy'!D$1+13,FALSE))</f>
        <v>GJ</v>
      </c>
      <c r="E99" s="182">
        <v>0.1</v>
      </c>
      <c r="F99" s="30">
        <v>11</v>
      </c>
      <c r="G99" s="125">
        <v>16</v>
      </c>
      <c r="H99" s="125">
        <v>19</v>
      </c>
      <c r="I99" s="125">
        <v>19</v>
      </c>
    </row>
    <row r="100" spans="1:9" s="125" customFormat="1" ht="11.25" customHeight="1" x14ac:dyDescent="0.25">
      <c r="A100" s="220" t="s">
        <v>2409</v>
      </c>
      <c r="B100" s="144" t="str">
        <f>IF(Content!$D$6=1,VLOOKUP('Climate and Energy'!$A100,TranslationData!$A:$AA,'Climate and Energy'!B$1,FALSE),VLOOKUP('Climate and Energy'!$A100,TranslationData!$A:$AA,'Climate and Energy'!B$1+13,FALSE))</f>
        <v>Purchased non-renewable electricity</v>
      </c>
      <c r="C100" s="141"/>
      <c r="D100" s="30" t="str">
        <f>IF(Content!$D$6=1,VLOOKUP('Climate and Energy'!$A100,TranslationData!$A:$AA,'Climate and Energy'!D$1,FALSE),VLOOKUP('Climate and Energy'!$A100,TranslationData!$A:$AA,'Climate and Energy'!D$1+13,FALSE))</f>
        <v>GJ</v>
      </c>
      <c r="E100" s="125">
        <v>930691</v>
      </c>
      <c r="F100" s="125">
        <v>881412</v>
      </c>
      <c r="G100" s="125">
        <v>903494</v>
      </c>
      <c r="H100" s="125">
        <v>831119</v>
      </c>
      <c r="I100" s="125">
        <v>964126</v>
      </c>
    </row>
    <row r="101" spans="1:9" s="125" customFormat="1" ht="11.25" customHeight="1" x14ac:dyDescent="0.25">
      <c r="A101" s="220" t="s">
        <v>2410</v>
      </c>
      <c r="B101" s="144" t="str">
        <f>IF(Content!$D$6=1,VLOOKUP('Climate and Energy'!$A101,TranslationData!$A:$AA,'Climate and Energy'!B$1,FALSE),VLOOKUP('Climate and Energy'!$A101,TranslationData!$A:$AA,'Climate and Energy'!B$1+13,FALSE))</f>
        <v>Purchased renewable electricity</v>
      </c>
      <c r="C101" s="141"/>
      <c r="D101" s="30" t="str">
        <f>IF(Content!$D$6=1,VLOOKUP('Climate and Energy'!$A101,TranslationData!$A:$AA,'Climate and Energy'!D$1,FALSE),VLOOKUP('Climate and Energy'!$A101,TranslationData!$A:$AA,'Climate and Energy'!D$1+13,FALSE))</f>
        <v>GJ</v>
      </c>
      <c r="E101" s="182">
        <v>0.1</v>
      </c>
      <c r="F101" s="30">
        <v>93744</v>
      </c>
      <c r="G101" s="125">
        <v>118932</v>
      </c>
      <c r="H101" s="125">
        <v>211737</v>
      </c>
      <c r="I101" s="125">
        <v>84746</v>
      </c>
    </row>
    <row r="102" spans="1:9" s="125" customFormat="1" ht="11.25" customHeight="1" x14ac:dyDescent="0.25">
      <c r="A102" s="220" t="s">
        <v>2411</v>
      </c>
      <c r="B102" s="144" t="str">
        <f>IF(Content!$D$6=1,VLOOKUP('Climate and Energy'!$A102,TranslationData!$A:$AA,'Climate and Energy'!B$1,FALSE),VLOOKUP('Climate and Energy'!$A102,TranslationData!$A:$AA,'Climate and Energy'!B$1+13,FALSE))</f>
        <v>Purchased electricity from nuclear power plants</v>
      </c>
      <c r="C102" s="141"/>
      <c r="D102" s="30" t="str">
        <f>IF(Content!$D$6=1,VLOOKUP('Climate and Energy'!$A102,TranslationData!$A:$AA,'Climate and Energy'!D$1,FALSE),VLOOKUP('Climate and Energy'!$A102,TranslationData!$A:$AA,'Climate and Energy'!D$1+13,FALSE))</f>
        <v>GJ</v>
      </c>
      <c r="E102" s="182">
        <v>0.1</v>
      </c>
      <c r="F102" s="182">
        <v>0.1</v>
      </c>
      <c r="G102" s="182">
        <v>0.1</v>
      </c>
      <c r="H102" s="125">
        <v>0</v>
      </c>
      <c r="I102" s="125">
        <v>0</v>
      </c>
    </row>
    <row r="103" spans="1:9" s="125" customFormat="1" ht="11.25" x14ac:dyDescent="0.25">
      <c r="A103" s="220" t="s">
        <v>2412</v>
      </c>
      <c r="B103" s="138" t="str">
        <f>IF(Content!$D$6=1,VLOOKUP('Climate and Energy'!$A103,TranslationData!$A:$AA,'Climate and Energy'!B$1,FALSE),VLOOKUP('Climate and Energy'!$A103,TranslationData!$A:$AA,'Climate and Energy'!B$1+13,FALSE))</f>
        <v>Heat consumption, including:</v>
      </c>
      <c r="C103" s="141"/>
      <c r="D103" s="54" t="str">
        <f>IF(Content!$D$6=1,VLOOKUP('Climate and Energy'!$A103,TranslationData!$A:$AA,'Climate and Energy'!D$1,FALSE),VLOOKUP('Climate and Energy'!$A103,TranslationData!$A:$AA,'Climate and Energy'!D$1+13,FALSE))</f>
        <v>GJ</v>
      </c>
      <c r="E103" s="22">
        <v>271998</v>
      </c>
      <c r="F103" s="22">
        <v>181820</v>
      </c>
      <c r="G103" s="22">
        <v>169689</v>
      </c>
      <c r="H103" s="22">
        <v>138949</v>
      </c>
      <c r="I103" s="22">
        <v>150652</v>
      </c>
    </row>
    <row r="104" spans="1:9" s="44" customFormat="1" ht="11.25" x14ac:dyDescent="0.25">
      <c r="A104" s="220" t="s">
        <v>2413</v>
      </c>
      <c r="B104" s="144" t="str">
        <f>IF(Content!$D$6=1,VLOOKUP('Climate and Energy'!$A104,TranslationData!$A:$AA,'Climate and Energy'!B$1,FALSE),VLOOKUP('Climate and Energy'!$A104,TranslationData!$A:$AA,'Climate and Energy'!B$1+13,FALSE))</f>
        <v>Self-generated heat (fossil fuels)</v>
      </c>
      <c r="C104" s="100"/>
      <c r="D104" s="30" t="str">
        <f>IF(Content!$D$6=1,VLOOKUP('Climate and Energy'!$A104,TranslationData!$A:$AA,'Climate and Energy'!D$1,FALSE),VLOOKUP('Climate and Energy'!$A104,TranslationData!$A:$AA,'Climate and Energy'!D$1+13,FALSE))</f>
        <v>GJ</v>
      </c>
      <c r="E104" s="125">
        <v>271998</v>
      </c>
      <c r="F104" s="125">
        <v>181820</v>
      </c>
      <c r="G104" s="125">
        <v>169689</v>
      </c>
      <c r="H104" s="125">
        <v>138949</v>
      </c>
      <c r="I104" s="125">
        <v>150652</v>
      </c>
    </row>
    <row r="105" spans="1:9" s="44" customFormat="1" ht="11.25" x14ac:dyDescent="0.25">
      <c r="A105" s="220" t="s">
        <v>2414</v>
      </c>
      <c r="B105" s="144" t="str">
        <f>IF(Content!$D$6=1,VLOOKUP('Climate and Energy'!$A105,TranslationData!$A:$AA,'Climate and Energy'!B$1,FALSE),VLOOKUP('Climate and Energy'!$A105,TranslationData!$A:$AA,'Climate and Energy'!B$1+13,FALSE))</f>
        <v>Heat utilisation systems</v>
      </c>
      <c r="C105" s="100"/>
      <c r="D105" s="30" t="str">
        <f>IF(Content!$D$6=1,VLOOKUP('Climate and Energy'!$A105,TranslationData!$A:$AA,'Climate and Energy'!D$1,FALSE),VLOOKUP('Climate and Energy'!$A105,TranslationData!$A:$AA,'Climate and Energy'!D$1+13,FALSE))</f>
        <v>GJ</v>
      </c>
      <c r="E105" s="182">
        <v>0.1</v>
      </c>
      <c r="F105" s="182">
        <v>0.1</v>
      </c>
      <c r="G105" s="125">
        <v>0</v>
      </c>
      <c r="H105" s="125">
        <v>0</v>
      </c>
      <c r="I105" s="125">
        <v>0</v>
      </c>
    </row>
    <row r="106" spans="1:9" s="44" customFormat="1" ht="11.25" x14ac:dyDescent="0.25">
      <c r="A106" s="220" t="s">
        <v>2415</v>
      </c>
      <c r="B106" s="313" t="str">
        <f>IF(Content!$D$6=1,VLOOKUP('Climate and Energy'!$A106,TranslationData!$A:$AA,'Climate and Energy'!B$1,FALSE),VLOOKUP('Climate and Energy'!$A106,TranslationData!$A:$AA,'Climate and Energy'!B$1+13,FALSE))</f>
        <v>Renewable electricity share in total electricity consumption</v>
      </c>
      <c r="D106" s="30" t="str">
        <f>IF(Content!$D$6=1,VLOOKUP('Climate and Energy'!$A106,TranslationData!$A:$AA,'Climate and Energy'!D$1,FALSE),VLOOKUP('Climate and Energy'!$A106,TranslationData!$A:$AA,'Climate and Energy'!D$1+13,FALSE))</f>
        <v>%</v>
      </c>
      <c r="E106" s="182">
        <v>0</v>
      </c>
      <c r="F106" s="182">
        <v>10</v>
      </c>
      <c r="G106" s="182">
        <v>12</v>
      </c>
      <c r="H106" s="182">
        <v>20</v>
      </c>
      <c r="I106" s="182">
        <v>8</v>
      </c>
    </row>
    <row r="107" spans="1:9" s="44" customFormat="1" ht="11.25" x14ac:dyDescent="0.25">
      <c r="A107" s="220" t="s">
        <v>2416</v>
      </c>
      <c r="B107" s="313" t="str">
        <f>IF(Content!$D$6=1,VLOOKUP('Climate and Energy'!$A107,TranslationData!$A:$AA,'Climate and Energy'!B$1,FALSE),VLOOKUP('Climate and Energy'!$A107,TranslationData!$A:$AA,'Climate and Energy'!B$1+13,FALSE))</f>
        <v>Renewable electricity share in self-generation</v>
      </c>
      <c r="D107" s="30" t="str">
        <f>IF(Content!$D$6=1,VLOOKUP('Climate and Energy'!$A107,TranslationData!$A:$AA,'Climate and Energy'!D$1,FALSE),VLOOKUP('Climate and Energy'!$A107,TranslationData!$A:$AA,'Climate and Energy'!D$1+13,FALSE))</f>
        <v>%</v>
      </c>
      <c r="E107" s="182">
        <v>0</v>
      </c>
      <c r="F107" s="182">
        <v>6</v>
      </c>
      <c r="G107" s="182">
        <v>8</v>
      </c>
      <c r="H107" s="182">
        <v>33</v>
      </c>
      <c r="I107" s="182">
        <v>6</v>
      </c>
    </row>
    <row r="108" spans="1:9" s="44" customFormat="1" ht="11.25" x14ac:dyDescent="0.25">
      <c r="A108" s="220" t="s">
        <v>2417</v>
      </c>
      <c r="B108" s="313" t="str">
        <f>IF(Content!$D$6=1,VLOOKUP('Climate and Energy'!$A108,TranslationData!$A:$AA,'Climate and Energy'!B$1,FALSE),VLOOKUP('Climate and Energy'!$A108,TranslationData!$A:$AA,'Climate and Energy'!B$1+13,FALSE))</f>
        <v>Heat utilisation systems share in total heat consumption</v>
      </c>
      <c r="C108" s="157"/>
      <c r="D108" s="30" t="str">
        <f>IF(Content!$D$6=1,VLOOKUP('Climate and Energy'!$A108,TranslationData!$A:$AA,'Climate and Energy'!D$1,FALSE),VLOOKUP('Climate and Energy'!$A108,TranslationData!$A:$AA,'Climate and Energy'!D$1+13,FALSE))</f>
        <v>%</v>
      </c>
      <c r="E108" s="182">
        <v>0</v>
      </c>
      <c r="F108" s="182">
        <v>0</v>
      </c>
      <c r="G108" s="182">
        <v>0</v>
      </c>
      <c r="H108" s="182">
        <v>0</v>
      </c>
      <c r="I108" s="182">
        <v>0</v>
      </c>
    </row>
    <row r="109" spans="1:9" s="44" customFormat="1" ht="11.25" x14ac:dyDescent="0.25">
      <c r="A109" s="249"/>
      <c r="B109" s="147"/>
      <c r="C109" s="147"/>
      <c r="D109" s="201"/>
      <c r="E109" s="156"/>
      <c r="F109" s="156"/>
      <c r="G109" s="156"/>
      <c r="H109" s="156"/>
      <c r="I109" s="156"/>
    </row>
    <row r="110" spans="1:9" s="44" customFormat="1" ht="11.25" x14ac:dyDescent="0.25">
      <c r="A110" s="249"/>
      <c r="D110" s="248"/>
    </row>
    <row r="111" spans="1:9" s="44" customFormat="1" ht="11.25" customHeight="1" x14ac:dyDescent="0.25">
      <c r="A111" s="250" t="s">
        <v>992</v>
      </c>
      <c r="B111" s="24" t="str">
        <f>IF(Content!$D$6=1,VLOOKUP('Climate and Energy'!$A111,TranslationData!$A:$AA,'Climate and Energy'!B$1,FALSE),VLOOKUP('Climate and Energy'!$A111,TranslationData!$A:$AA,'Climate and Energy'!B$1+13,FALSE))</f>
        <v>Notes:</v>
      </c>
      <c r="D111" s="248"/>
    </row>
    <row r="112" spans="1:9" s="44" customFormat="1" ht="11.25" customHeight="1" x14ac:dyDescent="0.25">
      <c r="A112" s="250" t="s">
        <v>1012</v>
      </c>
      <c r="B112" s="251" t="str">
        <f>IF(Content!$D$6=1,VLOOKUP('Climate and Energy'!$A112,TranslationData!$A:$AA,'Climate and Energy'!B$1,FALSE),VLOOKUP('Climate and Energy'!$A112,TranslationData!$A:$AA,'Climate and Energy'!B$1+13,FALSE))</f>
        <v>[1] 2022 GHG emission intensity has been restated due to changes in GE production data.</v>
      </c>
      <c r="C112" s="232"/>
      <c r="D112" s="232"/>
      <c r="E112" s="232"/>
      <c r="F112" s="232"/>
      <c r="G112" s="232"/>
    </row>
    <row r="113" spans="1:7" s="44" customFormat="1" ht="11.25" customHeight="1" x14ac:dyDescent="0.25">
      <c r="A113" s="250" t="s">
        <v>1013</v>
      </c>
      <c r="B113" s="251" t="str">
        <f>IF(Content!$D$6=1,VLOOKUP('Climate and Energy'!$A113,TranslationData!$A:$AA,'Climate and Energy'!B$1,FALSE),VLOOKUP('Climate and Energy'!$A113,TranslationData!$A:$AA,'Climate and Energy'!B$1+13,FALSE))</f>
        <v>[2] 2022 energy intensity has been restated due to changes in GE production data.</v>
      </c>
      <c r="C113" s="232"/>
      <c r="D113" s="232"/>
      <c r="E113" s="232"/>
      <c r="F113" s="232"/>
      <c r="G113" s="232"/>
    </row>
    <row r="114" spans="1:7" s="44" customFormat="1" ht="11.25" x14ac:dyDescent="0.25">
      <c r="A114" s="249"/>
      <c r="B114" s="379"/>
      <c r="C114" s="379"/>
      <c r="D114" s="379"/>
      <c r="E114" s="379"/>
      <c r="F114" s="379"/>
      <c r="G114" s="379"/>
    </row>
    <row r="115" spans="1:7" s="44" customFormat="1" ht="11.25" x14ac:dyDescent="0.25">
      <c r="A115" s="249"/>
      <c r="B115" s="379"/>
      <c r="C115" s="379"/>
      <c r="D115" s="379"/>
      <c r="E115" s="379"/>
      <c r="F115" s="379"/>
      <c r="G115" s="379"/>
    </row>
    <row r="116" spans="1:7" s="44" customFormat="1" ht="11.25" x14ac:dyDescent="0.25">
      <c r="A116" s="249"/>
      <c r="B116" s="379"/>
      <c r="C116" s="379"/>
      <c r="D116" s="379"/>
      <c r="E116" s="379"/>
      <c r="F116" s="379"/>
      <c r="G116" s="379"/>
    </row>
    <row r="117" spans="1:7" s="44" customFormat="1" ht="11.25" x14ac:dyDescent="0.25">
      <c r="A117" s="249"/>
      <c r="B117" s="24"/>
      <c r="D117" s="248"/>
    </row>
    <row r="118" spans="1:7" s="44" customFormat="1" ht="11.25" x14ac:dyDescent="0.25">
      <c r="A118" s="249"/>
      <c r="B118" s="23"/>
      <c r="D118" s="248"/>
    </row>
    <row r="119" spans="1:7" s="44" customFormat="1" ht="11.25" x14ac:dyDescent="0.25">
      <c r="A119" s="249"/>
      <c r="B119" s="23"/>
      <c r="D119" s="248"/>
    </row>
    <row r="120" spans="1:7" s="44" customFormat="1" ht="11.25" x14ac:dyDescent="0.25">
      <c r="A120" s="249"/>
      <c r="B120" s="23"/>
      <c r="D120" s="248"/>
    </row>
    <row r="121" spans="1:7" s="44" customFormat="1" ht="11.25" x14ac:dyDescent="0.25">
      <c r="A121" s="249"/>
      <c r="B121" s="23"/>
      <c r="D121" s="248"/>
    </row>
    <row r="122" spans="1:7" s="44" customFormat="1" ht="11.25" x14ac:dyDescent="0.25">
      <c r="A122" s="249"/>
      <c r="B122" s="23"/>
      <c r="D122" s="248"/>
    </row>
    <row r="123" spans="1:7" s="44" customFormat="1" ht="11.25" x14ac:dyDescent="0.25">
      <c r="A123" s="249"/>
      <c r="D123" s="248"/>
    </row>
    <row r="124" spans="1:7" s="44" customFormat="1" ht="11.25" x14ac:dyDescent="0.25">
      <c r="A124" s="249"/>
      <c r="D124" s="248"/>
    </row>
    <row r="125" spans="1:7" s="44" customFormat="1" ht="11.25" x14ac:dyDescent="0.25">
      <c r="A125" s="249"/>
      <c r="D125" s="248"/>
    </row>
    <row r="126" spans="1:7" s="44" customFormat="1" ht="11.25" x14ac:dyDescent="0.25">
      <c r="A126" s="249"/>
      <c r="D126" s="248"/>
    </row>
    <row r="127" spans="1:7" s="44" customFormat="1" ht="11.25" x14ac:dyDescent="0.25">
      <c r="A127" s="249"/>
      <c r="D127" s="248"/>
    </row>
    <row r="128" spans="1:7" s="44" customFormat="1" ht="11.25" x14ac:dyDescent="0.25">
      <c r="A128" s="249"/>
      <c r="D128" s="248"/>
    </row>
    <row r="129" spans="1:4" s="44" customFormat="1" ht="11.25" x14ac:dyDescent="0.25">
      <c r="A129" s="249"/>
      <c r="D129" s="248"/>
    </row>
    <row r="130" spans="1:4" s="44" customFormat="1" ht="11.25" x14ac:dyDescent="0.25">
      <c r="A130" s="249"/>
      <c r="D130" s="248"/>
    </row>
    <row r="131" spans="1:4" s="44" customFormat="1" ht="11.25" x14ac:dyDescent="0.25">
      <c r="A131" s="249"/>
      <c r="D131" s="248"/>
    </row>
    <row r="132" spans="1:4" s="44" customFormat="1" ht="11.25" x14ac:dyDescent="0.25">
      <c r="A132" s="249"/>
      <c r="D132" s="248"/>
    </row>
    <row r="133" spans="1:4" s="44" customFormat="1" ht="11.25" x14ac:dyDescent="0.25">
      <c r="A133" s="249"/>
      <c r="D133" s="248"/>
    </row>
    <row r="134" spans="1:4" s="44" customFormat="1" ht="11.25" x14ac:dyDescent="0.25">
      <c r="A134" s="249"/>
      <c r="D134" s="248"/>
    </row>
    <row r="135" spans="1:4" s="44" customFormat="1" ht="11.25" x14ac:dyDescent="0.25">
      <c r="A135" s="249"/>
      <c r="D135" s="248"/>
    </row>
    <row r="136" spans="1:4" s="44" customFormat="1" ht="11.25" x14ac:dyDescent="0.25">
      <c r="A136" s="249"/>
      <c r="D136" s="248"/>
    </row>
    <row r="137" spans="1:4" s="44" customFormat="1" ht="11.25" x14ac:dyDescent="0.25">
      <c r="A137" s="249"/>
      <c r="D137" s="248"/>
    </row>
    <row r="138" spans="1:4" s="44" customFormat="1" ht="11.25" x14ac:dyDescent="0.25">
      <c r="A138" s="249"/>
      <c r="D138" s="248"/>
    </row>
    <row r="139" spans="1:4" s="44" customFormat="1" ht="11.25" x14ac:dyDescent="0.25">
      <c r="A139" s="249"/>
      <c r="D139" s="248"/>
    </row>
    <row r="140" spans="1:4" s="44" customFormat="1" ht="11.25" x14ac:dyDescent="0.25">
      <c r="A140" s="249"/>
      <c r="D140" s="248"/>
    </row>
    <row r="141" spans="1:4" s="44" customFormat="1" ht="11.25" x14ac:dyDescent="0.25">
      <c r="A141" s="249"/>
      <c r="D141" s="248"/>
    </row>
    <row r="142" spans="1:4" s="44" customFormat="1" ht="11.25" x14ac:dyDescent="0.25">
      <c r="A142" s="249"/>
      <c r="D142" s="248"/>
    </row>
    <row r="143" spans="1:4" s="44" customFormat="1" ht="11.25" x14ac:dyDescent="0.25">
      <c r="A143" s="249"/>
      <c r="D143" s="248"/>
    </row>
    <row r="144" spans="1:4" s="44" customFormat="1" ht="11.25" x14ac:dyDescent="0.25">
      <c r="A144" s="249"/>
      <c r="D144" s="248"/>
    </row>
    <row r="145" spans="1:4" s="44" customFormat="1" ht="11.25" x14ac:dyDescent="0.25">
      <c r="A145" s="249"/>
      <c r="D145" s="248"/>
    </row>
    <row r="146" spans="1:4" s="44" customFormat="1" ht="11.25" x14ac:dyDescent="0.25">
      <c r="A146" s="249"/>
      <c r="D146" s="248"/>
    </row>
    <row r="147" spans="1:4" s="44" customFormat="1" ht="11.25" x14ac:dyDescent="0.25">
      <c r="A147" s="249"/>
      <c r="D147" s="248"/>
    </row>
    <row r="148" spans="1:4" s="44" customFormat="1" ht="11.25" x14ac:dyDescent="0.25">
      <c r="A148" s="249"/>
      <c r="D148" s="248"/>
    </row>
    <row r="149" spans="1:4" s="44" customFormat="1" ht="11.25" x14ac:dyDescent="0.25">
      <c r="A149" s="249"/>
      <c r="D149" s="248"/>
    </row>
    <row r="150" spans="1:4" s="44" customFormat="1" ht="11.25" x14ac:dyDescent="0.25">
      <c r="A150" s="249"/>
      <c r="D150" s="248"/>
    </row>
    <row r="151" spans="1:4" s="44" customFormat="1" ht="11.25" x14ac:dyDescent="0.25">
      <c r="A151" s="249"/>
      <c r="D151" s="248"/>
    </row>
    <row r="152" spans="1:4" s="44" customFormat="1" ht="11.25" x14ac:dyDescent="0.25">
      <c r="A152" s="249"/>
      <c r="D152" s="248"/>
    </row>
    <row r="153" spans="1:4" s="44" customFormat="1" ht="11.25" x14ac:dyDescent="0.25">
      <c r="A153" s="249"/>
      <c r="D153" s="248"/>
    </row>
    <row r="154" spans="1:4" s="44" customFormat="1" ht="11.25" x14ac:dyDescent="0.25">
      <c r="A154" s="249"/>
      <c r="D154" s="248"/>
    </row>
    <row r="155" spans="1:4" s="44" customFormat="1" ht="11.25" x14ac:dyDescent="0.25">
      <c r="A155" s="249"/>
      <c r="D155" s="248"/>
    </row>
    <row r="156" spans="1:4" s="44" customFormat="1" ht="11.25" x14ac:dyDescent="0.25">
      <c r="A156" s="249"/>
      <c r="D156" s="248"/>
    </row>
    <row r="157" spans="1:4" s="44" customFormat="1" ht="11.25" x14ac:dyDescent="0.25">
      <c r="A157" s="249"/>
      <c r="D157" s="248"/>
    </row>
    <row r="158" spans="1:4" s="44" customFormat="1" ht="11.25" x14ac:dyDescent="0.25">
      <c r="A158" s="249"/>
      <c r="D158" s="248"/>
    </row>
    <row r="159" spans="1:4" s="44" customFormat="1" ht="11.25" x14ac:dyDescent="0.25">
      <c r="A159" s="249"/>
      <c r="D159" s="248"/>
    </row>
    <row r="160" spans="1:4" s="44" customFormat="1" ht="11.25" x14ac:dyDescent="0.25">
      <c r="A160" s="249"/>
      <c r="D160" s="248"/>
    </row>
    <row r="161" spans="1:4" s="44" customFormat="1" ht="11.25" x14ac:dyDescent="0.25">
      <c r="A161" s="249"/>
      <c r="D161" s="248"/>
    </row>
    <row r="162" spans="1:4" s="44" customFormat="1" ht="11.25" x14ac:dyDescent="0.25">
      <c r="A162" s="249"/>
      <c r="D162" s="248"/>
    </row>
    <row r="163" spans="1:4" s="44" customFormat="1" ht="11.25" x14ac:dyDescent="0.25">
      <c r="A163" s="249"/>
      <c r="D163" s="248"/>
    </row>
    <row r="164" spans="1:4" s="44" customFormat="1" ht="11.25" x14ac:dyDescent="0.25">
      <c r="A164" s="249"/>
      <c r="D164" s="248"/>
    </row>
    <row r="165" spans="1:4" s="44" customFormat="1" ht="11.25" x14ac:dyDescent="0.25">
      <c r="A165" s="249"/>
      <c r="D165" s="248"/>
    </row>
    <row r="166" spans="1:4" s="44" customFormat="1" ht="11.25" x14ac:dyDescent="0.25">
      <c r="A166" s="249"/>
      <c r="D166" s="248"/>
    </row>
    <row r="167" spans="1:4" s="44" customFormat="1" ht="11.25" x14ac:dyDescent="0.25">
      <c r="A167" s="249"/>
      <c r="D167" s="248"/>
    </row>
    <row r="168" spans="1:4" s="44" customFormat="1" ht="11.25" x14ac:dyDescent="0.25">
      <c r="A168" s="249"/>
      <c r="D168" s="248"/>
    </row>
    <row r="169" spans="1:4" s="44" customFormat="1" ht="11.25" x14ac:dyDescent="0.25">
      <c r="A169" s="249"/>
      <c r="D169" s="248"/>
    </row>
    <row r="170" spans="1:4" s="44" customFormat="1" ht="11.25" x14ac:dyDescent="0.25">
      <c r="A170" s="249"/>
      <c r="D170" s="248"/>
    </row>
    <row r="171" spans="1:4" s="44" customFormat="1" ht="11.25" x14ac:dyDescent="0.25">
      <c r="A171" s="249"/>
      <c r="D171" s="248"/>
    </row>
    <row r="172" spans="1:4" s="44" customFormat="1" ht="11.25" x14ac:dyDescent="0.25">
      <c r="A172" s="249"/>
      <c r="D172" s="248"/>
    </row>
    <row r="173" spans="1:4" s="44" customFormat="1" ht="11.25" x14ac:dyDescent="0.25">
      <c r="A173" s="249"/>
      <c r="D173" s="248"/>
    </row>
    <row r="174" spans="1:4" s="44" customFormat="1" ht="11.25" x14ac:dyDescent="0.25">
      <c r="A174" s="249"/>
      <c r="D174" s="248"/>
    </row>
    <row r="175" spans="1:4" s="44" customFormat="1" ht="11.25" x14ac:dyDescent="0.25">
      <c r="A175" s="249"/>
      <c r="D175" s="248"/>
    </row>
    <row r="176" spans="1:4" s="44" customFormat="1" ht="11.25" x14ac:dyDescent="0.25">
      <c r="A176" s="249"/>
      <c r="D176" s="248"/>
    </row>
    <row r="177" spans="1:4" s="44" customFormat="1" ht="11.25" x14ac:dyDescent="0.25">
      <c r="A177" s="249"/>
      <c r="D177" s="248"/>
    </row>
    <row r="178" spans="1:4" s="44" customFormat="1" ht="11.25" x14ac:dyDescent="0.25">
      <c r="A178" s="249"/>
      <c r="D178" s="248"/>
    </row>
    <row r="179" spans="1:4" s="44" customFormat="1" ht="11.25" x14ac:dyDescent="0.25">
      <c r="A179" s="249"/>
      <c r="D179" s="248"/>
    </row>
    <row r="180" spans="1:4" s="44" customFormat="1" ht="11.25" x14ac:dyDescent="0.25">
      <c r="A180" s="249"/>
      <c r="D180" s="248"/>
    </row>
    <row r="181" spans="1:4" s="44" customFormat="1" ht="11.25" x14ac:dyDescent="0.25">
      <c r="A181" s="249"/>
      <c r="D181" s="248"/>
    </row>
    <row r="182" spans="1:4" s="44" customFormat="1" ht="11.25" x14ac:dyDescent="0.25">
      <c r="A182" s="249"/>
      <c r="D182" s="248"/>
    </row>
    <row r="183" spans="1:4" s="44" customFormat="1" ht="11.25" x14ac:dyDescent="0.25">
      <c r="A183" s="249"/>
      <c r="D183" s="248"/>
    </row>
    <row r="184" spans="1:4" s="44" customFormat="1" ht="11.25" x14ac:dyDescent="0.25">
      <c r="A184" s="249"/>
      <c r="D184" s="248"/>
    </row>
    <row r="185" spans="1:4" s="44" customFormat="1" ht="11.25" x14ac:dyDescent="0.25">
      <c r="A185" s="249"/>
      <c r="D185" s="248"/>
    </row>
    <row r="186" spans="1:4" s="44" customFormat="1" ht="11.25" x14ac:dyDescent="0.25">
      <c r="A186" s="249"/>
      <c r="D186" s="248"/>
    </row>
    <row r="187" spans="1:4" s="44" customFormat="1" ht="11.25" x14ac:dyDescent="0.25">
      <c r="A187" s="249"/>
      <c r="D187" s="248"/>
    </row>
    <row r="188" spans="1:4" s="44" customFormat="1" ht="11.25" x14ac:dyDescent="0.25">
      <c r="A188" s="249"/>
      <c r="D188" s="248"/>
    </row>
    <row r="189" spans="1:4" s="44" customFormat="1" ht="11.25" x14ac:dyDescent="0.25">
      <c r="A189" s="249"/>
      <c r="D189" s="248"/>
    </row>
    <row r="190" spans="1:4" s="44" customFormat="1" ht="11.25" x14ac:dyDescent="0.25">
      <c r="A190" s="249"/>
      <c r="D190" s="248"/>
    </row>
    <row r="191" spans="1:4" s="44" customFormat="1" ht="11.25" x14ac:dyDescent="0.25">
      <c r="A191" s="249"/>
      <c r="D191" s="248"/>
    </row>
    <row r="192" spans="1:4" s="44" customFormat="1" ht="11.25" x14ac:dyDescent="0.25">
      <c r="A192" s="249"/>
      <c r="D192" s="248"/>
    </row>
    <row r="193" spans="1:4" s="44" customFormat="1" ht="11.25" x14ac:dyDescent="0.25">
      <c r="A193" s="249"/>
      <c r="D193" s="248"/>
    </row>
    <row r="194" spans="1:4" s="44" customFormat="1" ht="11.25" x14ac:dyDescent="0.25">
      <c r="A194" s="249"/>
      <c r="D194" s="248"/>
    </row>
    <row r="195" spans="1:4" s="44" customFormat="1" ht="11.25" x14ac:dyDescent="0.25">
      <c r="A195" s="249"/>
      <c r="D195" s="248"/>
    </row>
    <row r="196" spans="1:4" s="44" customFormat="1" ht="11.25" x14ac:dyDescent="0.25">
      <c r="A196" s="249"/>
      <c r="D196" s="248"/>
    </row>
    <row r="197" spans="1:4" s="44" customFormat="1" ht="11.25" x14ac:dyDescent="0.25">
      <c r="A197" s="249"/>
      <c r="D197" s="248"/>
    </row>
    <row r="198" spans="1:4" s="44" customFormat="1" ht="11.25" x14ac:dyDescent="0.25">
      <c r="A198" s="249"/>
      <c r="D198" s="248"/>
    </row>
    <row r="199" spans="1:4" s="44" customFormat="1" ht="11.25" x14ac:dyDescent="0.25">
      <c r="A199" s="249"/>
      <c r="D199" s="248"/>
    </row>
    <row r="200" spans="1:4" s="44" customFormat="1" ht="11.25" x14ac:dyDescent="0.25">
      <c r="A200" s="249"/>
      <c r="D200" s="248"/>
    </row>
    <row r="201" spans="1:4" s="44" customFormat="1" ht="11.25" x14ac:dyDescent="0.25">
      <c r="A201" s="249"/>
      <c r="D201" s="248"/>
    </row>
    <row r="202" spans="1:4" s="44" customFormat="1" ht="11.25" x14ac:dyDescent="0.25">
      <c r="A202" s="249"/>
      <c r="D202" s="248"/>
    </row>
    <row r="203" spans="1:4" s="44" customFormat="1" ht="11.25" x14ac:dyDescent="0.25">
      <c r="A203" s="249"/>
      <c r="D203" s="248"/>
    </row>
    <row r="204" spans="1:4" s="44" customFormat="1" ht="11.25" x14ac:dyDescent="0.25">
      <c r="A204" s="249"/>
      <c r="D204" s="248"/>
    </row>
    <row r="205" spans="1:4" s="44" customFormat="1" ht="11.25" x14ac:dyDescent="0.25">
      <c r="A205" s="249"/>
      <c r="D205" s="248"/>
    </row>
    <row r="206" spans="1:4" s="44" customFormat="1" ht="11.25" x14ac:dyDescent="0.25">
      <c r="A206" s="249"/>
      <c r="D206" s="248"/>
    </row>
    <row r="207" spans="1:4" s="44" customFormat="1" ht="11.25" x14ac:dyDescent="0.25">
      <c r="A207" s="249"/>
      <c r="D207" s="248"/>
    </row>
    <row r="208" spans="1:4" s="44" customFormat="1" ht="11.25" x14ac:dyDescent="0.25">
      <c r="A208" s="249"/>
      <c r="D208" s="248"/>
    </row>
    <row r="209" spans="1:4" s="44" customFormat="1" ht="11.25" x14ac:dyDescent="0.25">
      <c r="A209" s="249"/>
      <c r="D209" s="248"/>
    </row>
    <row r="210" spans="1:4" s="44" customFormat="1" ht="11.25" x14ac:dyDescent="0.25">
      <c r="A210" s="249"/>
      <c r="D210" s="248"/>
    </row>
    <row r="211" spans="1:4" s="44" customFormat="1" ht="11.25" x14ac:dyDescent="0.25">
      <c r="A211" s="249"/>
      <c r="D211" s="248"/>
    </row>
    <row r="212" spans="1:4" s="44" customFormat="1" ht="11.25" x14ac:dyDescent="0.25">
      <c r="A212" s="249"/>
      <c r="D212" s="248"/>
    </row>
    <row r="213" spans="1:4" s="44" customFormat="1" ht="11.25" x14ac:dyDescent="0.25">
      <c r="A213" s="249"/>
      <c r="D213" s="248"/>
    </row>
    <row r="214" spans="1:4" s="44" customFormat="1" ht="11.25" x14ac:dyDescent="0.25">
      <c r="A214" s="249"/>
      <c r="D214" s="248"/>
    </row>
    <row r="215" spans="1:4" s="44" customFormat="1" ht="11.25" x14ac:dyDescent="0.25">
      <c r="A215" s="249"/>
      <c r="D215" s="248"/>
    </row>
    <row r="216" spans="1:4" s="44" customFormat="1" ht="11.25" x14ac:dyDescent="0.25">
      <c r="A216" s="249"/>
      <c r="D216" s="248"/>
    </row>
    <row r="217" spans="1:4" s="44" customFormat="1" ht="11.25" x14ac:dyDescent="0.25">
      <c r="A217" s="249"/>
      <c r="D217" s="248"/>
    </row>
    <row r="218" spans="1:4" s="44" customFormat="1" ht="11.25" x14ac:dyDescent="0.25">
      <c r="A218" s="249"/>
      <c r="D218" s="248"/>
    </row>
    <row r="219" spans="1:4" s="44" customFormat="1" ht="11.25" x14ac:dyDescent="0.25">
      <c r="A219" s="249"/>
      <c r="D219" s="248"/>
    </row>
    <row r="220" spans="1:4" s="44" customFormat="1" ht="11.25" x14ac:dyDescent="0.25">
      <c r="A220" s="249"/>
      <c r="D220" s="248"/>
    </row>
    <row r="221" spans="1:4" s="44" customFormat="1" ht="11.25" x14ac:dyDescent="0.25">
      <c r="A221" s="249"/>
      <c r="D221" s="248"/>
    </row>
    <row r="222" spans="1:4" s="44" customFormat="1" ht="11.25" x14ac:dyDescent="0.25">
      <c r="A222" s="249"/>
      <c r="D222" s="248"/>
    </row>
    <row r="223" spans="1:4" s="44" customFormat="1" ht="11.25" x14ac:dyDescent="0.25">
      <c r="A223" s="249"/>
      <c r="D223" s="248"/>
    </row>
    <row r="224" spans="1:4" s="44" customFormat="1" ht="11.25" x14ac:dyDescent="0.25">
      <c r="A224" s="249"/>
      <c r="D224" s="248"/>
    </row>
    <row r="225" spans="1:4" s="44" customFormat="1" ht="11.25" x14ac:dyDescent="0.25">
      <c r="A225" s="249"/>
      <c r="D225" s="248"/>
    </row>
    <row r="226" spans="1:4" s="44" customFormat="1" ht="11.25" x14ac:dyDescent="0.25">
      <c r="A226" s="249"/>
      <c r="D226" s="248"/>
    </row>
    <row r="227" spans="1:4" s="44" customFormat="1" ht="11.25" x14ac:dyDescent="0.25">
      <c r="A227" s="249"/>
      <c r="D227" s="248"/>
    </row>
    <row r="228" spans="1:4" s="44" customFormat="1" ht="11.25" x14ac:dyDescent="0.25">
      <c r="A228" s="249"/>
      <c r="D228" s="248"/>
    </row>
    <row r="229" spans="1:4" s="44" customFormat="1" ht="11.25" x14ac:dyDescent="0.25">
      <c r="A229" s="249"/>
      <c r="D229" s="248"/>
    </row>
    <row r="230" spans="1:4" s="44" customFormat="1" ht="11.25" x14ac:dyDescent="0.25">
      <c r="A230" s="249"/>
      <c r="D230" s="248"/>
    </row>
    <row r="231" spans="1:4" s="44" customFormat="1" ht="11.25" x14ac:dyDescent="0.25">
      <c r="A231" s="249"/>
      <c r="D231" s="248"/>
    </row>
    <row r="232" spans="1:4" s="44" customFormat="1" ht="11.25" x14ac:dyDescent="0.25">
      <c r="A232" s="249"/>
      <c r="D232" s="248"/>
    </row>
    <row r="233" spans="1:4" s="44" customFormat="1" ht="11.25" x14ac:dyDescent="0.25">
      <c r="A233" s="249"/>
      <c r="D233" s="248"/>
    </row>
    <row r="234" spans="1:4" s="44" customFormat="1" ht="11.25" x14ac:dyDescent="0.25">
      <c r="A234" s="249"/>
      <c r="D234" s="248"/>
    </row>
    <row r="235" spans="1:4" s="44" customFormat="1" ht="11.25" x14ac:dyDescent="0.25">
      <c r="A235" s="249"/>
      <c r="D235" s="248"/>
    </row>
    <row r="236" spans="1:4" s="44" customFormat="1" ht="11.25" x14ac:dyDescent="0.25">
      <c r="A236" s="249"/>
      <c r="D236" s="248"/>
    </row>
    <row r="237" spans="1:4" s="44" customFormat="1" ht="11.25" x14ac:dyDescent="0.25">
      <c r="A237" s="249"/>
      <c r="D237" s="248"/>
    </row>
    <row r="238" spans="1:4" s="44" customFormat="1" ht="11.25" x14ac:dyDescent="0.25">
      <c r="A238" s="249"/>
      <c r="D238" s="248"/>
    </row>
    <row r="239" spans="1:4" s="44" customFormat="1" ht="11.25" x14ac:dyDescent="0.25">
      <c r="A239" s="249"/>
      <c r="D239" s="248"/>
    </row>
    <row r="240" spans="1:4" s="44" customFormat="1" ht="11.25" x14ac:dyDescent="0.25">
      <c r="A240" s="249"/>
      <c r="D240" s="248"/>
    </row>
    <row r="241" spans="1:4" s="44" customFormat="1" ht="11.25" x14ac:dyDescent="0.25">
      <c r="A241" s="249"/>
      <c r="D241" s="248"/>
    </row>
    <row r="242" spans="1:4" s="44" customFormat="1" ht="11.25" x14ac:dyDescent="0.25">
      <c r="A242" s="249"/>
      <c r="D242" s="248"/>
    </row>
    <row r="243" spans="1:4" s="44" customFormat="1" ht="11.25" x14ac:dyDescent="0.25">
      <c r="A243" s="249"/>
      <c r="D243" s="248"/>
    </row>
    <row r="244" spans="1:4" s="44" customFormat="1" ht="11.25" x14ac:dyDescent="0.25">
      <c r="A244" s="249"/>
      <c r="D244" s="248"/>
    </row>
    <row r="245" spans="1:4" s="44" customFormat="1" ht="11.25" x14ac:dyDescent="0.25">
      <c r="A245" s="249"/>
      <c r="D245" s="248"/>
    </row>
    <row r="246" spans="1:4" s="44" customFormat="1" ht="11.25" x14ac:dyDescent="0.25">
      <c r="A246" s="249"/>
      <c r="D246" s="248"/>
    </row>
    <row r="247" spans="1:4" s="44" customFormat="1" ht="11.25" x14ac:dyDescent="0.25">
      <c r="A247" s="249"/>
      <c r="D247" s="248"/>
    </row>
    <row r="248" spans="1:4" s="44" customFormat="1" ht="11.25" x14ac:dyDescent="0.25">
      <c r="A248" s="249"/>
      <c r="D248" s="248"/>
    </row>
    <row r="249" spans="1:4" s="44" customFormat="1" ht="11.25" x14ac:dyDescent="0.25">
      <c r="A249" s="249"/>
      <c r="D249" s="248"/>
    </row>
    <row r="250" spans="1:4" s="44" customFormat="1" ht="11.25" x14ac:dyDescent="0.25">
      <c r="A250" s="249"/>
      <c r="D250" s="248"/>
    </row>
    <row r="251" spans="1:4" s="44" customFormat="1" ht="11.25" x14ac:dyDescent="0.25">
      <c r="A251" s="249"/>
      <c r="D251" s="248"/>
    </row>
    <row r="252" spans="1:4" s="44" customFormat="1" ht="11.25" x14ac:dyDescent="0.25">
      <c r="A252" s="249"/>
      <c r="D252" s="248"/>
    </row>
    <row r="253" spans="1:4" s="44" customFormat="1" ht="11.25" x14ac:dyDescent="0.25">
      <c r="A253" s="249"/>
      <c r="D253" s="248"/>
    </row>
    <row r="254" spans="1:4" s="44" customFormat="1" ht="11.25" x14ac:dyDescent="0.25">
      <c r="A254" s="249"/>
      <c r="D254" s="248"/>
    </row>
    <row r="255" spans="1:4" s="44" customFormat="1" ht="11.25" x14ac:dyDescent="0.25">
      <c r="A255" s="249"/>
      <c r="D255" s="248"/>
    </row>
    <row r="256" spans="1:4" s="44" customFormat="1" ht="11.25" x14ac:dyDescent="0.25">
      <c r="A256" s="249"/>
      <c r="D256" s="248"/>
    </row>
    <row r="257" spans="1:4" s="44" customFormat="1" ht="11.25" x14ac:dyDescent="0.25">
      <c r="A257" s="249"/>
      <c r="D257" s="248"/>
    </row>
    <row r="258" spans="1:4" s="44" customFormat="1" ht="11.25" x14ac:dyDescent="0.25">
      <c r="A258" s="249"/>
      <c r="D258" s="248"/>
    </row>
    <row r="259" spans="1:4" s="44" customFormat="1" ht="11.25" x14ac:dyDescent="0.25">
      <c r="A259" s="249"/>
      <c r="D259" s="248"/>
    </row>
    <row r="260" spans="1:4" s="44" customFormat="1" ht="11.25" x14ac:dyDescent="0.25">
      <c r="A260" s="249"/>
      <c r="D260" s="248"/>
    </row>
    <row r="261" spans="1:4" s="44" customFormat="1" ht="11.25" x14ac:dyDescent="0.25">
      <c r="A261" s="249"/>
      <c r="D261" s="248"/>
    </row>
    <row r="262" spans="1:4" s="44" customFormat="1" ht="11.25" x14ac:dyDescent="0.25">
      <c r="A262" s="249"/>
      <c r="D262" s="248"/>
    </row>
    <row r="263" spans="1:4" s="44" customFormat="1" ht="11.25" x14ac:dyDescent="0.25">
      <c r="A263" s="249"/>
      <c r="D263" s="248"/>
    </row>
    <row r="264" spans="1:4" s="44" customFormat="1" ht="11.25" x14ac:dyDescent="0.25">
      <c r="A264" s="249"/>
      <c r="D264" s="248"/>
    </row>
    <row r="265" spans="1:4" s="44" customFormat="1" ht="11.25" x14ac:dyDescent="0.25">
      <c r="A265" s="249"/>
      <c r="D265" s="248"/>
    </row>
    <row r="266" spans="1:4" s="44" customFormat="1" ht="11.25" x14ac:dyDescent="0.25">
      <c r="A266" s="249"/>
      <c r="D266" s="248"/>
    </row>
    <row r="267" spans="1:4" s="44" customFormat="1" ht="11.25" x14ac:dyDescent="0.25">
      <c r="A267" s="249"/>
      <c r="D267" s="248"/>
    </row>
    <row r="268" spans="1:4" s="44" customFormat="1" ht="11.25" x14ac:dyDescent="0.25">
      <c r="A268" s="249"/>
      <c r="D268" s="248"/>
    </row>
    <row r="269" spans="1:4" s="44" customFormat="1" ht="11.25" x14ac:dyDescent="0.25">
      <c r="A269" s="249"/>
      <c r="D269" s="248"/>
    </row>
    <row r="270" spans="1:4" s="44" customFormat="1" ht="11.25" x14ac:dyDescent="0.25">
      <c r="A270" s="249"/>
      <c r="D270" s="248"/>
    </row>
    <row r="271" spans="1:4" s="44" customFormat="1" ht="11.25" x14ac:dyDescent="0.25">
      <c r="A271" s="249"/>
      <c r="D271" s="248"/>
    </row>
    <row r="272" spans="1:4" s="44" customFormat="1" ht="11.25" x14ac:dyDescent="0.25">
      <c r="A272" s="249"/>
      <c r="D272" s="248"/>
    </row>
    <row r="273" spans="1:4" s="44" customFormat="1" ht="11.25" x14ac:dyDescent="0.25">
      <c r="A273" s="249"/>
      <c r="D273" s="248"/>
    </row>
    <row r="274" spans="1:4" s="44" customFormat="1" ht="11.25" x14ac:dyDescent="0.25">
      <c r="A274" s="249"/>
      <c r="D274" s="248"/>
    </row>
    <row r="275" spans="1:4" s="44" customFormat="1" ht="11.25" x14ac:dyDescent="0.25">
      <c r="A275" s="249"/>
      <c r="D275" s="248"/>
    </row>
    <row r="276" spans="1:4" s="44" customFormat="1" ht="11.25" x14ac:dyDescent="0.25">
      <c r="A276" s="249"/>
      <c r="D276" s="248"/>
    </row>
    <row r="277" spans="1:4" s="44" customFormat="1" ht="11.25" x14ac:dyDescent="0.25">
      <c r="A277" s="249"/>
      <c r="D277" s="248"/>
    </row>
    <row r="278" spans="1:4" s="44" customFormat="1" ht="11.25" x14ac:dyDescent="0.25">
      <c r="A278" s="249"/>
      <c r="D278" s="248"/>
    </row>
    <row r="279" spans="1:4" s="44" customFormat="1" ht="11.25" x14ac:dyDescent="0.25">
      <c r="A279" s="249"/>
      <c r="D279" s="248"/>
    </row>
    <row r="280" spans="1:4" s="44" customFormat="1" ht="11.25" x14ac:dyDescent="0.25">
      <c r="A280" s="249"/>
      <c r="D280" s="248"/>
    </row>
    <row r="281" spans="1:4" s="44" customFormat="1" ht="11.25" x14ac:dyDescent="0.25">
      <c r="A281" s="249"/>
      <c r="D281" s="248"/>
    </row>
    <row r="282" spans="1:4" s="44" customFormat="1" ht="11.25" x14ac:dyDescent="0.25">
      <c r="A282" s="249"/>
      <c r="D282" s="248"/>
    </row>
    <row r="283" spans="1:4" s="44" customFormat="1" ht="11.25" x14ac:dyDescent="0.25">
      <c r="A283" s="249"/>
      <c r="D283" s="248"/>
    </row>
    <row r="284" spans="1:4" s="44" customFormat="1" ht="11.25" x14ac:dyDescent="0.25">
      <c r="A284" s="249"/>
      <c r="D284" s="248"/>
    </row>
    <row r="285" spans="1:4" s="44" customFormat="1" ht="11.25" x14ac:dyDescent="0.25">
      <c r="A285" s="249"/>
      <c r="D285" s="248"/>
    </row>
    <row r="286" spans="1:4" s="44" customFormat="1" ht="11.25" x14ac:dyDescent="0.25">
      <c r="A286" s="249"/>
      <c r="D286" s="248"/>
    </row>
    <row r="287" spans="1:4" s="44" customFormat="1" ht="11.25" x14ac:dyDescent="0.25">
      <c r="A287" s="249"/>
      <c r="D287" s="248"/>
    </row>
    <row r="288" spans="1:4" s="44" customFormat="1" ht="11.25" x14ac:dyDescent="0.25">
      <c r="A288" s="249"/>
      <c r="D288" s="248"/>
    </row>
    <row r="289" spans="1:4" s="44" customFormat="1" ht="11.25" x14ac:dyDescent="0.25">
      <c r="A289" s="249"/>
      <c r="D289" s="248"/>
    </row>
    <row r="290" spans="1:4" s="44" customFormat="1" ht="11.25" x14ac:dyDescent="0.25">
      <c r="A290" s="249"/>
      <c r="D290" s="248"/>
    </row>
    <row r="291" spans="1:4" s="44" customFormat="1" ht="11.25" x14ac:dyDescent="0.25">
      <c r="A291" s="249"/>
      <c r="D291" s="248"/>
    </row>
    <row r="292" spans="1:4" s="44" customFormat="1" ht="11.25" x14ac:dyDescent="0.25">
      <c r="A292" s="249"/>
      <c r="D292" s="248"/>
    </row>
    <row r="293" spans="1:4" s="44" customFormat="1" ht="11.25" x14ac:dyDescent="0.25">
      <c r="A293" s="249"/>
      <c r="D293" s="248"/>
    </row>
    <row r="294" spans="1:4" s="44" customFormat="1" ht="11.25" x14ac:dyDescent="0.25">
      <c r="A294" s="249"/>
      <c r="D294" s="248"/>
    </row>
    <row r="295" spans="1:4" s="44" customFormat="1" ht="11.25" x14ac:dyDescent="0.25">
      <c r="A295" s="249"/>
      <c r="D295" s="248"/>
    </row>
    <row r="296" spans="1:4" s="44" customFormat="1" ht="11.25" x14ac:dyDescent="0.25">
      <c r="A296" s="249"/>
      <c r="D296" s="248"/>
    </row>
    <row r="297" spans="1:4" s="44" customFormat="1" ht="11.25" x14ac:dyDescent="0.25">
      <c r="A297" s="249"/>
      <c r="D297" s="248"/>
    </row>
    <row r="298" spans="1:4" s="44" customFormat="1" ht="11.25" x14ac:dyDescent="0.25">
      <c r="A298" s="249"/>
      <c r="D298" s="248"/>
    </row>
    <row r="299" spans="1:4" s="44" customFormat="1" ht="11.25" x14ac:dyDescent="0.25">
      <c r="A299" s="249"/>
      <c r="D299" s="248"/>
    </row>
    <row r="300" spans="1:4" s="44" customFormat="1" ht="11.25" x14ac:dyDescent="0.25">
      <c r="A300" s="249"/>
      <c r="D300" s="248"/>
    </row>
    <row r="301" spans="1:4" s="44" customFormat="1" ht="11.25" x14ac:dyDescent="0.25">
      <c r="A301" s="249"/>
      <c r="D301" s="248"/>
    </row>
    <row r="302" spans="1:4" s="44" customFormat="1" ht="11.25" x14ac:dyDescent="0.25">
      <c r="A302" s="249"/>
      <c r="D302" s="248"/>
    </row>
    <row r="303" spans="1:4" s="44" customFormat="1" ht="11.25" x14ac:dyDescent="0.25">
      <c r="A303" s="249"/>
      <c r="D303" s="248"/>
    </row>
    <row r="304" spans="1:4" s="44" customFormat="1" ht="11.25" x14ac:dyDescent="0.25">
      <c r="A304" s="249"/>
      <c r="D304" s="248"/>
    </row>
    <row r="305" spans="1:4" s="44" customFormat="1" ht="11.25" x14ac:dyDescent="0.25">
      <c r="A305" s="249"/>
      <c r="D305" s="248"/>
    </row>
    <row r="306" spans="1:4" s="44" customFormat="1" ht="11.25" x14ac:dyDescent="0.25">
      <c r="A306" s="249"/>
      <c r="D306" s="248"/>
    </row>
    <row r="307" spans="1:4" s="44" customFormat="1" ht="11.25" x14ac:dyDescent="0.25">
      <c r="A307" s="249"/>
      <c r="D307" s="248"/>
    </row>
    <row r="308" spans="1:4" s="44" customFormat="1" ht="11.25" x14ac:dyDescent="0.25">
      <c r="A308" s="249"/>
      <c r="D308" s="248"/>
    </row>
    <row r="309" spans="1:4" s="44" customFormat="1" ht="11.25" x14ac:dyDescent="0.25">
      <c r="A309" s="249"/>
      <c r="D309" s="248"/>
    </row>
    <row r="310" spans="1:4" s="44" customFormat="1" ht="11.25" x14ac:dyDescent="0.25">
      <c r="A310" s="249"/>
      <c r="D310" s="248"/>
    </row>
    <row r="311" spans="1:4" s="44" customFormat="1" ht="11.25" x14ac:dyDescent="0.25">
      <c r="A311" s="249"/>
      <c r="D311" s="248"/>
    </row>
    <row r="312" spans="1:4" s="44" customFormat="1" ht="11.25" x14ac:dyDescent="0.25">
      <c r="A312" s="249"/>
      <c r="D312" s="248"/>
    </row>
    <row r="313" spans="1:4" s="44" customFormat="1" ht="11.25" x14ac:dyDescent="0.25">
      <c r="A313" s="249"/>
      <c r="D313" s="248"/>
    </row>
    <row r="314" spans="1:4" s="44" customFormat="1" ht="11.25" x14ac:dyDescent="0.25">
      <c r="A314" s="249"/>
      <c r="D314" s="248"/>
    </row>
    <row r="315" spans="1:4" s="44" customFormat="1" ht="11.25" x14ac:dyDescent="0.25">
      <c r="A315" s="249"/>
      <c r="D315" s="248"/>
    </row>
    <row r="316" spans="1:4" s="44" customFormat="1" ht="11.25" x14ac:dyDescent="0.25">
      <c r="A316" s="249"/>
      <c r="D316" s="248"/>
    </row>
    <row r="317" spans="1:4" s="44" customFormat="1" ht="11.25" x14ac:dyDescent="0.25">
      <c r="A317" s="249"/>
      <c r="D317" s="248"/>
    </row>
    <row r="318" spans="1:4" s="44" customFormat="1" ht="11.25" x14ac:dyDescent="0.25">
      <c r="A318" s="249"/>
      <c r="D318" s="248"/>
    </row>
    <row r="319" spans="1:4" s="44" customFormat="1" ht="11.25" x14ac:dyDescent="0.25">
      <c r="A319" s="249"/>
      <c r="D319" s="248"/>
    </row>
    <row r="320" spans="1:4" s="44" customFormat="1" ht="11.25" x14ac:dyDescent="0.25">
      <c r="A320" s="249"/>
      <c r="D320" s="248"/>
    </row>
    <row r="321" spans="1:4" s="44" customFormat="1" ht="11.25" x14ac:dyDescent="0.25">
      <c r="A321" s="249"/>
      <c r="D321" s="248"/>
    </row>
    <row r="322" spans="1:4" s="44" customFormat="1" ht="11.25" x14ac:dyDescent="0.25">
      <c r="A322" s="249"/>
      <c r="D322" s="248"/>
    </row>
    <row r="323" spans="1:4" s="44" customFormat="1" ht="11.25" x14ac:dyDescent="0.25">
      <c r="A323" s="249"/>
      <c r="D323" s="248"/>
    </row>
    <row r="324" spans="1:4" s="44" customFormat="1" ht="11.25" x14ac:dyDescent="0.25">
      <c r="A324" s="249"/>
      <c r="D324" s="248"/>
    </row>
    <row r="325" spans="1:4" s="44" customFormat="1" ht="11.25" x14ac:dyDescent="0.25">
      <c r="A325" s="249"/>
      <c r="D325" s="248"/>
    </row>
    <row r="326" spans="1:4" s="44" customFormat="1" ht="11.25" x14ac:dyDescent="0.25">
      <c r="A326" s="249"/>
      <c r="D326" s="248"/>
    </row>
    <row r="327" spans="1:4" s="44" customFormat="1" ht="11.25" x14ac:dyDescent="0.25">
      <c r="A327" s="249"/>
      <c r="D327" s="248"/>
    </row>
    <row r="328" spans="1:4" s="44" customFormat="1" ht="11.25" x14ac:dyDescent="0.25">
      <c r="A328" s="249"/>
      <c r="D328" s="248"/>
    </row>
    <row r="329" spans="1:4" s="44" customFormat="1" ht="11.25" x14ac:dyDescent="0.25">
      <c r="A329" s="249"/>
      <c r="D329" s="248"/>
    </row>
    <row r="330" spans="1:4" s="44" customFormat="1" ht="11.25" x14ac:dyDescent="0.25">
      <c r="A330" s="249"/>
      <c r="D330" s="248"/>
    </row>
    <row r="331" spans="1:4" s="44" customFormat="1" ht="11.25" x14ac:dyDescent="0.25">
      <c r="A331" s="249"/>
      <c r="D331" s="248"/>
    </row>
    <row r="332" spans="1:4" s="44" customFormat="1" ht="11.25" x14ac:dyDescent="0.25">
      <c r="A332" s="249"/>
      <c r="D332" s="248"/>
    </row>
    <row r="333" spans="1:4" s="44" customFormat="1" ht="11.25" x14ac:dyDescent="0.25">
      <c r="A333" s="249"/>
      <c r="D333" s="248"/>
    </row>
    <row r="334" spans="1:4" s="44" customFormat="1" ht="11.25" x14ac:dyDescent="0.25">
      <c r="A334" s="249"/>
      <c r="D334" s="248"/>
    </row>
    <row r="335" spans="1:4" s="44" customFormat="1" ht="11.25" x14ac:dyDescent="0.25">
      <c r="A335" s="249"/>
      <c r="D335" s="248"/>
    </row>
    <row r="336" spans="1:4" s="44" customFormat="1" ht="11.25" x14ac:dyDescent="0.25">
      <c r="A336" s="249"/>
      <c r="D336" s="248"/>
    </row>
    <row r="337" spans="1:4" s="44" customFormat="1" ht="11.25" x14ac:dyDescent="0.25">
      <c r="A337" s="249"/>
      <c r="D337" s="248"/>
    </row>
    <row r="338" spans="1:4" s="44" customFormat="1" ht="11.25" x14ac:dyDescent="0.25">
      <c r="A338" s="249"/>
      <c r="D338" s="248"/>
    </row>
    <row r="339" spans="1:4" s="44" customFormat="1" ht="11.25" x14ac:dyDescent="0.25">
      <c r="A339" s="249"/>
      <c r="D339" s="248"/>
    </row>
    <row r="340" spans="1:4" s="44" customFormat="1" ht="11.25" x14ac:dyDescent="0.25">
      <c r="A340" s="249"/>
      <c r="D340" s="248"/>
    </row>
    <row r="341" spans="1:4" s="44" customFormat="1" ht="11.25" x14ac:dyDescent="0.25">
      <c r="A341" s="249"/>
      <c r="D341" s="248"/>
    </row>
    <row r="342" spans="1:4" s="44" customFormat="1" ht="11.25" x14ac:dyDescent="0.25">
      <c r="A342" s="249"/>
      <c r="D342" s="248"/>
    </row>
    <row r="343" spans="1:4" s="44" customFormat="1" ht="11.25" x14ac:dyDescent="0.25">
      <c r="A343" s="249"/>
      <c r="D343" s="248"/>
    </row>
    <row r="344" spans="1:4" s="44" customFormat="1" ht="11.25" x14ac:dyDescent="0.25">
      <c r="A344" s="249"/>
      <c r="D344" s="248"/>
    </row>
    <row r="345" spans="1:4" s="44" customFormat="1" ht="11.25" x14ac:dyDescent="0.25">
      <c r="A345" s="249"/>
      <c r="D345" s="248"/>
    </row>
    <row r="346" spans="1:4" s="44" customFormat="1" ht="11.25" x14ac:dyDescent="0.25">
      <c r="A346" s="249"/>
      <c r="D346" s="248"/>
    </row>
    <row r="347" spans="1:4" s="44" customFormat="1" ht="11.25" x14ac:dyDescent="0.25">
      <c r="A347" s="249"/>
      <c r="D347" s="248"/>
    </row>
    <row r="348" spans="1:4" s="44" customFormat="1" ht="11.25" x14ac:dyDescent="0.25">
      <c r="A348" s="249"/>
      <c r="D348" s="248"/>
    </row>
    <row r="349" spans="1:4" s="44" customFormat="1" ht="11.25" x14ac:dyDescent="0.25">
      <c r="A349" s="249"/>
      <c r="D349" s="248"/>
    </row>
    <row r="350" spans="1:4" s="44" customFormat="1" ht="11.25" x14ac:dyDescent="0.25">
      <c r="A350" s="249"/>
      <c r="D350" s="248"/>
    </row>
    <row r="351" spans="1:4" s="44" customFormat="1" ht="11.25" x14ac:dyDescent="0.25">
      <c r="A351" s="249"/>
      <c r="D351" s="248"/>
    </row>
    <row r="352" spans="1:4" s="44" customFormat="1" ht="11.25" x14ac:dyDescent="0.25">
      <c r="A352" s="249"/>
      <c r="D352" s="248"/>
    </row>
    <row r="353" spans="1:4" s="44" customFormat="1" ht="11.25" x14ac:dyDescent="0.25">
      <c r="A353" s="249"/>
      <c r="D353" s="248"/>
    </row>
    <row r="354" spans="1:4" s="44" customFormat="1" ht="11.25" x14ac:dyDescent="0.25">
      <c r="A354" s="249"/>
      <c r="D354" s="248"/>
    </row>
    <row r="355" spans="1:4" s="44" customFormat="1" ht="11.25" x14ac:dyDescent="0.25">
      <c r="A355" s="249"/>
      <c r="D355" s="248"/>
    </row>
    <row r="356" spans="1:4" s="44" customFormat="1" ht="11.25" x14ac:dyDescent="0.25">
      <c r="A356" s="249"/>
      <c r="D356" s="248"/>
    </row>
    <row r="357" spans="1:4" s="44" customFormat="1" ht="11.25" x14ac:dyDescent="0.25">
      <c r="A357" s="249"/>
      <c r="D357" s="248"/>
    </row>
    <row r="358" spans="1:4" s="44" customFormat="1" ht="11.25" x14ac:dyDescent="0.25">
      <c r="A358" s="249"/>
      <c r="D358" s="248"/>
    </row>
    <row r="359" spans="1:4" s="44" customFormat="1" ht="11.25" x14ac:dyDescent="0.25">
      <c r="A359" s="249"/>
      <c r="D359" s="248"/>
    </row>
    <row r="360" spans="1:4" s="44" customFormat="1" ht="11.25" x14ac:dyDescent="0.25">
      <c r="A360" s="249"/>
      <c r="D360" s="248"/>
    </row>
    <row r="361" spans="1:4" s="44" customFormat="1" ht="11.25" x14ac:dyDescent="0.25">
      <c r="A361" s="249"/>
      <c r="D361" s="248"/>
    </row>
    <row r="362" spans="1:4" s="44" customFormat="1" ht="11.25" x14ac:dyDescent="0.25">
      <c r="A362" s="249"/>
      <c r="D362" s="248"/>
    </row>
    <row r="363" spans="1:4" s="44" customFormat="1" ht="11.25" x14ac:dyDescent="0.25">
      <c r="A363" s="249"/>
      <c r="D363" s="248"/>
    </row>
    <row r="364" spans="1:4" s="44" customFormat="1" ht="11.25" x14ac:dyDescent="0.25">
      <c r="A364" s="249"/>
      <c r="D364" s="248"/>
    </row>
    <row r="365" spans="1:4" s="44" customFormat="1" ht="11.25" x14ac:dyDescent="0.25">
      <c r="A365" s="249"/>
      <c r="D365" s="248"/>
    </row>
    <row r="366" spans="1:4" s="44" customFormat="1" ht="11.25" x14ac:dyDescent="0.25">
      <c r="A366" s="249"/>
      <c r="D366" s="248"/>
    </row>
    <row r="367" spans="1:4" s="44" customFormat="1" ht="11.25" x14ac:dyDescent="0.25">
      <c r="A367" s="249"/>
      <c r="D367" s="248"/>
    </row>
    <row r="368" spans="1:4" s="44" customFormat="1" ht="11.25" x14ac:dyDescent="0.25">
      <c r="A368" s="249"/>
      <c r="D368" s="248"/>
    </row>
    <row r="369" spans="1:4" s="44" customFormat="1" ht="11.25" x14ac:dyDescent="0.25">
      <c r="A369" s="249"/>
      <c r="D369" s="248"/>
    </row>
    <row r="370" spans="1:4" s="44" customFormat="1" ht="11.25" x14ac:dyDescent="0.25">
      <c r="A370" s="249"/>
      <c r="D370" s="248"/>
    </row>
    <row r="371" spans="1:4" s="44" customFormat="1" ht="11.25" x14ac:dyDescent="0.25">
      <c r="A371" s="249"/>
      <c r="D371" s="248"/>
    </row>
    <row r="372" spans="1:4" s="44" customFormat="1" ht="11.25" x14ac:dyDescent="0.25">
      <c r="A372" s="249"/>
      <c r="D372" s="248"/>
    </row>
    <row r="373" spans="1:4" s="44" customFormat="1" ht="11.25" x14ac:dyDescent="0.25">
      <c r="A373" s="249"/>
      <c r="D373" s="248"/>
    </row>
    <row r="374" spans="1:4" s="44" customFormat="1" ht="11.25" x14ac:dyDescent="0.25">
      <c r="A374" s="249"/>
      <c r="D374" s="248"/>
    </row>
    <row r="375" spans="1:4" s="44" customFormat="1" ht="11.25" x14ac:dyDescent="0.25">
      <c r="A375" s="249"/>
      <c r="D375" s="248"/>
    </row>
    <row r="376" spans="1:4" s="44" customFormat="1" ht="11.25" x14ac:dyDescent="0.25">
      <c r="A376" s="249"/>
      <c r="D376" s="248"/>
    </row>
    <row r="377" spans="1:4" s="44" customFormat="1" ht="11.25" x14ac:dyDescent="0.25">
      <c r="A377" s="249"/>
      <c r="D377" s="248"/>
    </row>
    <row r="378" spans="1:4" s="44" customFormat="1" ht="11.25" x14ac:dyDescent="0.25">
      <c r="A378" s="249"/>
      <c r="D378" s="248"/>
    </row>
    <row r="379" spans="1:4" s="44" customFormat="1" ht="11.25" x14ac:dyDescent="0.25">
      <c r="A379" s="249"/>
      <c r="D379" s="248"/>
    </row>
    <row r="380" spans="1:4" s="44" customFormat="1" ht="11.25" x14ac:dyDescent="0.25">
      <c r="A380" s="249"/>
      <c r="D380" s="248"/>
    </row>
    <row r="381" spans="1:4" s="44" customFormat="1" ht="11.25" x14ac:dyDescent="0.25">
      <c r="A381" s="249"/>
      <c r="D381" s="248"/>
    </row>
    <row r="382" spans="1:4" s="44" customFormat="1" ht="11.25" x14ac:dyDescent="0.25">
      <c r="A382" s="249"/>
      <c r="D382" s="248"/>
    </row>
    <row r="383" spans="1:4" s="44" customFormat="1" ht="11.25" x14ac:dyDescent="0.25">
      <c r="A383" s="249"/>
      <c r="D383" s="248"/>
    </row>
    <row r="384" spans="1:4" s="44" customFormat="1" ht="11.25" x14ac:dyDescent="0.25">
      <c r="A384" s="249"/>
      <c r="D384" s="248"/>
    </row>
    <row r="385" spans="1:4" s="44" customFormat="1" ht="11.25" x14ac:dyDescent="0.25">
      <c r="A385" s="249"/>
      <c r="D385" s="248"/>
    </row>
    <row r="386" spans="1:4" s="44" customFormat="1" ht="11.25" x14ac:dyDescent="0.25">
      <c r="A386" s="249"/>
      <c r="D386" s="248"/>
    </row>
    <row r="387" spans="1:4" s="44" customFormat="1" ht="11.25" x14ac:dyDescent="0.25">
      <c r="A387" s="249"/>
      <c r="D387" s="248"/>
    </row>
    <row r="388" spans="1:4" s="44" customFormat="1" ht="11.25" x14ac:dyDescent="0.25">
      <c r="A388" s="249"/>
      <c r="D388" s="248"/>
    </row>
    <row r="389" spans="1:4" s="44" customFormat="1" ht="11.25" x14ac:dyDescent="0.25">
      <c r="A389" s="249"/>
      <c r="D389" s="248"/>
    </row>
    <row r="390" spans="1:4" s="44" customFormat="1" ht="11.25" x14ac:dyDescent="0.25">
      <c r="A390" s="249"/>
      <c r="D390" s="248"/>
    </row>
    <row r="391" spans="1:4" s="44" customFormat="1" ht="11.25" x14ac:dyDescent="0.25">
      <c r="A391" s="249"/>
      <c r="D391" s="248"/>
    </row>
    <row r="392" spans="1:4" s="44" customFormat="1" ht="11.25" x14ac:dyDescent="0.25">
      <c r="A392" s="249"/>
      <c r="D392" s="248"/>
    </row>
    <row r="393" spans="1:4" s="44" customFormat="1" ht="11.25" x14ac:dyDescent="0.25">
      <c r="A393" s="249"/>
      <c r="D393" s="248"/>
    </row>
    <row r="394" spans="1:4" s="44" customFormat="1" ht="11.25" x14ac:dyDescent="0.25">
      <c r="A394" s="249"/>
      <c r="D394" s="248"/>
    </row>
    <row r="395" spans="1:4" s="44" customFormat="1" ht="11.25" x14ac:dyDescent="0.25">
      <c r="A395" s="249"/>
      <c r="D395" s="248"/>
    </row>
    <row r="396" spans="1:4" s="44" customFormat="1" ht="11.25" x14ac:dyDescent="0.25">
      <c r="A396" s="249"/>
      <c r="D396" s="248"/>
    </row>
    <row r="397" spans="1:4" s="44" customFormat="1" ht="11.25" x14ac:dyDescent="0.25">
      <c r="A397" s="249"/>
      <c r="D397" s="248"/>
    </row>
    <row r="398" spans="1:4" s="44" customFormat="1" ht="11.25" x14ac:dyDescent="0.25">
      <c r="A398" s="249"/>
      <c r="D398" s="248"/>
    </row>
    <row r="399" spans="1:4" s="44" customFormat="1" ht="11.25" x14ac:dyDescent="0.25">
      <c r="A399" s="249"/>
      <c r="D399" s="248"/>
    </row>
    <row r="400" spans="1:4" s="44" customFormat="1" ht="11.25" x14ac:dyDescent="0.25">
      <c r="A400" s="249"/>
      <c r="D400" s="248"/>
    </row>
    <row r="401" spans="1:4" s="44" customFormat="1" ht="11.25" x14ac:dyDescent="0.25">
      <c r="A401" s="249"/>
      <c r="D401" s="248"/>
    </row>
    <row r="402" spans="1:4" s="44" customFormat="1" ht="11.25" x14ac:dyDescent="0.25">
      <c r="A402" s="249"/>
      <c r="D402" s="248"/>
    </row>
    <row r="403" spans="1:4" s="44" customFormat="1" ht="11.25" x14ac:dyDescent="0.25">
      <c r="A403" s="249"/>
      <c r="D403" s="248"/>
    </row>
    <row r="404" spans="1:4" s="44" customFormat="1" ht="11.25" x14ac:dyDescent="0.25">
      <c r="A404" s="249"/>
      <c r="D404" s="248"/>
    </row>
    <row r="405" spans="1:4" s="44" customFormat="1" ht="11.25" x14ac:dyDescent="0.25">
      <c r="A405" s="249"/>
      <c r="D405" s="248"/>
    </row>
    <row r="406" spans="1:4" s="44" customFormat="1" ht="11.25" x14ac:dyDescent="0.25">
      <c r="A406" s="249"/>
      <c r="D406" s="248"/>
    </row>
    <row r="407" spans="1:4" s="44" customFormat="1" ht="11.25" x14ac:dyDescent="0.25">
      <c r="A407" s="249"/>
      <c r="D407" s="248"/>
    </row>
    <row r="408" spans="1:4" s="44" customFormat="1" ht="11.25" x14ac:dyDescent="0.25">
      <c r="A408" s="249"/>
      <c r="D408" s="248"/>
    </row>
    <row r="409" spans="1:4" s="44" customFormat="1" ht="11.25" x14ac:dyDescent="0.25">
      <c r="A409" s="249"/>
      <c r="D409" s="248"/>
    </row>
    <row r="410" spans="1:4" s="44" customFormat="1" ht="11.25" x14ac:dyDescent="0.25">
      <c r="A410" s="249"/>
      <c r="D410" s="248"/>
    </row>
    <row r="411" spans="1:4" s="44" customFormat="1" ht="11.25" x14ac:dyDescent="0.25">
      <c r="A411" s="249"/>
      <c r="D411" s="248"/>
    </row>
    <row r="412" spans="1:4" s="44" customFormat="1" ht="11.25" x14ac:dyDescent="0.25">
      <c r="A412" s="249"/>
      <c r="D412" s="248"/>
    </row>
    <row r="413" spans="1:4" s="44" customFormat="1" ht="11.25" x14ac:dyDescent="0.25">
      <c r="A413" s="249"/>
      <c r="D413" s="248"/>
    </row>
    <row r="414" spans="1:4" s="44" customFormat="1" ht="11.25" x14ac:dyDescent="0.25">
      <c r="A414" s="249"/>
      <c r="D414" s="248"/>
    </row>
    <row r="415" spans="1:4" s="44" customFormat="1" ht="11.25" x14ac:dyDescent="0.25">
      <c r="A415" s="249"/>
      <c r="D415" s="248"/>
    </row>
    <row r="416" spans="1:4" s="44" customFormat="1" ht="11.25" x14ac:dyDescent="0.25">
      <c r="A416" s="249"/>
      <c r="D416" s="248"/>
    </row>
    <row r="417" spans="1:4" s="44" customFormat="1" ht="11.25" x14ac:dyDescent="0.25">
      <c r="A417" s="249"/>
      <c r="D417" s="248"/>
    </row>
    <row r="418" spans="1:4" s="44" customFormat="1" ht="11.25" x14ac:dyDescent="0.25">
      <c r="A418" s="249"/>
      <c r="D418" s="248"/>
    </row>
    <row r="419" spans="1:4" s="44" customFormat="1" ht="11.25" x14ac:dyDescent="0.25">
      <c r="A419" s="249"/>
      <c r="D419" s="248"/>
    </row>
    <row r="420" spans="1:4" s="44" customFormat="1" ht="11.25" x14ac:dyDescent="0.25">
      <c r="A420" s="249"/>
      <c r="D420" s="248"/>
    </row>
    <row r="421" spans="1:4" s="44" customFormat="1" ht="11.25" x14ac:dyDescent="0.25">
      <c r="A421" s="249"/>
      <c r="D421" s="248"/>
    </row>
    <row r="422" spans="1:4" s="44" customFormat="1" ht="11.25" x14ac:dyDescent="0.25">
      <c r="A422" s="249"/>
      <c r="D422" s="248"/>
    </row>
    <row r="423" spans="1:4" s="44" customFormat="1" ht="11.25" x14ac:dyDescent="0.25">
      <c r="A423" s="249"/>
      <c r="D423" s="248"/>
    </row>
    <row r="424" spans="1:4" s="44" customFormat="1" ht="11.25" x14ac:dyDescent="0.25">
      <c r="A424" s="249"/>
      <c r="D424" s="248"/>
    </row>
    <row r="425" spans="1:4" s="44" customFormat="1" ht="11.25" x14ac:dyDescent="0.25">
      <c r="A425" s="249"/>
      <c r="D425" s="248"/>
    </row>
    <row r="426" spans="1:4" s="44" customFormat="1" ht="11.25" x14ac:dyDescent="0.25">
      <c r="A426" s="249"/>
      <c r="D426" s="248"/>
    </row>
    <row r="427" spans="1:4" s="44" customFormat="1" ht="11.25" x14ac:dyDescent="0.25">
      <c r="A427" s="249"/>
      <c r="D427" s="248"/>
    </row>
    <row r="428" spans="1:4" s="44" customFormat="1" ht="11.25" x14ac:dyDescent="0.25">
      <c r="A428" s="249"/>
      <c r="D428" s="248"/>
    </row>
    <row r="429" spans="1:4" s="44" customFormat="1" ht="11.25" x14ac:dyDescent="0.25">
      <c r="A429" s="249"/>
      <c r="D429" s="248"/>
    </row>
    <row r="430" spans="1:4" s="44" customFormat="1" ht="11.25" x14ac:dyDescent="0.25">
      <c r="A430" s="249"/>
      <c r="D430" s="248"/>
    </row>
    <row r="431" spans="1:4" s="44" customFormat="1" ht="11.25" x14ac:dyDescent="0.25">
      <c r="A431" s="249"/>
      <c r="D431" s="248"/>
    </row>
    <row r="432" spans="1:4" s="44" customFormat="1" ht="11.25" x14ac:dyDescent="0.25">
      <c r="A432" s="249"/>
      <c r="D432" s="248"/>
    </row>
    <row r="433" spans="1:4" s="44" customFormat="1" ht="11.25" x14ac:dyDescent="0.25">
      <c r="A433" s="249"/>
      <c r="D433" s="248"/>
    </row>
    <row r="434" spans="1:4" s="44" customFormat="1" ht="11.25" x14ac:dyDescent="0.25">
      <c r="A434" s="249"/>
      <c r="D434" s="248"/>
    </row>
    <row r="435" spans="1:4" s="44" customFormat="1" ht="11.25" x14ac:dyDescent="0.25">
      <c r="A435" s="249"/>
      <c r="D435" s="248"/>
    </row>
    <row r="436" spans="1:4" s="44" customFormat="1" ht="11.25" x14ac:dyDescent="0.25">
      <c r="A436" s="249"/>
      <c r="D436" s="248"/>
    </row>
    <row r="437" spans="1:4" s="44" customFormat="1" ht="11.25" x14ac:dyDescent="0.25">
      <c r="A437" s="249"/>
      <c r="D437" s="248"/>
    </row>
    <row r="438" spans="1:4" s="44" customFormat="1" ht="11.25" x14ac:dyDescent="0.25">
      <c r="A438" s="249"/>
      <c r="D438" s="248"/>
    </row>
    <row r="439" spans="1:4" s="44" customFormat="1" ht="11.25" x14ac:dyDescent="0.25">
      <c r="A439" s="249"/>
      <c r="D439" s="248"/>
    </row>
    <row r="440" spans="1:4" s="44" customFormat="1" ht="11.25" x14ac:dyDescent="0.25">
      <c r="A440" s="249"/>
      <c r="D440" s="248"/>
    </row>
    <row r="441" spans="1:4" s="44" customFormat="1" ht="11.25" x14ac:dyDescent="0.25">
      <c r="A441" s="249"/>
      <c r="D441" s="248"/>
    </row>
    <row r="442" spans="1:4" s="44" customFormat="1" ht="11.25" x14ac:dyDescent="0.25">
      <c r="A442" s="249"/>
      <c r="D442" s="248"/>
    </row>
    <row r="443" spans="1:4" s="44" customFormat="1" ht="11.25" x14ac:dyDescent="0.25">
      <c r="A443" s="249"/>
      <c r="D443" s="248"/>
    </row>
    <row r="444" spans="1:4" s="44" customFormat="1" ht="11.25" x14ac:dyDescent="0.25">
      <c r="A444" s="249"/>
      <c r="D444" s="248"/>
    </row>
    <row r="445" spans="1:4" s="44" customFormat="1" ht="11.25" x14ac:dyDescent="0.25">
      <c r="A445" s="249"/>
      <c r="D445" s="248"/>
    </row>
    <row r="446" spans="1:4" s="44" customFormat="1" ht="11.25" x14ac:dyDescent="0.25">
      <c r="A446" s="249"/>
      <c r="D446" s="248"/>
    </row>
    <row r="447" spans="1:4" s="44" customFormat="1" ht="11.25" x14ac:dyDescent="0.25">
      <c r="A447" s="249"/>
      <c r="D447" s="248"/>
    </row>
    <row r="448" spans="1:4" s="44" customFormat="1" ht="11.25" x14ac:dyDescent="0.25">
      <c r="A448" s="249"/>
      <c r="D448" s="248"/>
    </row>
    <row r="449" spans="1:4" s="44" customFormat="1" ht="11.25" x14ac:dyDescent="0.25">
      <c r="A449" s="249"/>
      <c r="D449" s="248"/>
    </row>
    <row r="450" spans="1:4" s="44" customFormat="1" ht="11.25" x14ac:dyDescent="0.25">
      <c r="A450" s="249"/>
      <c r="D450" s="248"/>
    </row>
    <row r="451" spans="1:4" s="44" customFormat="1" ht="11.25" x14ac:dyDescent="0.25">
      <c r="A451" s="249"/>
      <c r="D451" s="248"/>
    </row>
    <row r="452" spans="1:4" s="44" customFormat="1" ht="11.25" x14ac:dyDescent="0.25">
      <c r="A452" s="249"/>
      <c r="D452" s="248"/>
    </row>
    <row r="453" spans="1:4" s="44" customFormat="1" ht="11.25" x14ac:dyDescent="0.25">
      <c r="A453" s="249"/>
      <c r="D453" s="248"/>
    </row>
    <row r="454" spans="1:4" s="44" customFormat="1" ht="11.25" x14ac:dyDescent="0.25">
      <c r="A454" s="249"/>
      <c r="D454" s="248"/>
    </row>
    <row r="455" spans="1:4" s="44" customFormat="1" ht="11.25" x14ac:dyDescent="0.25">
      <c r="A455" s="249"/>
      <c r="D455" s="248"/>
    </row>
    <row r="456" spans="1:4" s="44" customFormat="1" ht="11.25" x14ac:dyDescent="0.25">
      <c r="A456" s="249"/>
      <c r="D456" s="248"/>
    </row>
    <row r="457" spans="1:4" s="44" customFormat="1" ht="11.25" x14ac:dyDescent="0.25">
      <c r="A457" s="249"/>
      <c r="D457" s="248"/>
    </row>
    <row r="458" spans="1:4" s="44" customFormat="1" ht="11.25" x14ac:dyDescent="0.25">
      <c r="A458" s="249"/>
      <c r="D458" s="248"/>
    </row>
    <row r="459" spans="1:4" s="44" customFormat="1" ht="11.25" x14ac:dyDescent="0.25">
      <c r="A459" s="249"/>
      <c r="D459" s="248"/>
    </row>
    <row r="460" spans="1:4" s="44" customFormat="1" ht="11.25" x14ac:dyDescent="0.25">
      <c r="A460" s="249"/>
      <c r="D460" s="248"/>
    </row>
    <row r="461" spans="1:4" s="44" customFormat="1" ht="11.25" x14ac:dyDescent="0.25">
      <c r="A461" s="249"/>
      <c r="D461" s="248"/>
    </row>
    <row r="462" spans="1:4" s="44" customFormat="1" ht="11.25" x14ac:dyDescent="0.25">
      <c r="A462" s="249"/>
      <c r="D462" s="248"/>
    </row>
    <row r="463" spans="1:4" s="44" customFormat="1" ht="11.25" x14ac:dyDescent="0.25">
      <c r="A463" s="249"/>
      <c r="D463" s="248"/>
    </row>
    <row r="464" spans="1:4" s="44" customFormat="1" ht="11.25" x14ac:dyDescent="0.25">
      <c r="A464" s="249"/>
      <c r="D464" s="248"/>
    </row>
    <row r="465" spans="1:4" s="44" customFormat="1" ht="11.25" x14ac:dyDescent="0.25">
      <c r="A465" s="249"/>
      <c r="D465" s="248"/>
    </row>
    <row r="466" spans="1:4" s="44" customFormat="1" ht="11.25" x14ac:dyDescent="0.25">
      <c r="A466" s="249"/>
      <c r="D466" s="248"/>
    </row>
    <row r="467" spans="1:4" s="44" customFormat="1" ht="11.25" x14ac:dyDescent="0.25">
      <c r="A467" s="249"/>
      <c r="D467" s="248"/>
    </row>
    <row r="468" spans="1:4" s="44" customFormat="1" ht="11.25" x14ac:dyDescent="0.25">
      <c r="A468" s="249"/>
      <c r="D468" s="248"/>
    </row>
    <row r="469" spans="1:4" s="44" customFormat="1" ht="11.25" x14ac:dyDescent="0.25">
      <c r="A469" s="249"/>
      <c r="D469" s="248"/>
    </row>
    <row r="470" spans="1:4" s="44" customFormat="1" ht="11.25" x14ac:dyDescent="0.25">
      <c r="A470" s="249"/>
      <c r="D470" s="248"/>
    </row>
    <row r="471" spans="1:4" s="44" customFormat="1" ht="11.25" x14ac:dyDescent="0.25">
      <c r="A471" s="249"/>
      <c r="D471" s="248"/>
    </row>
    <row r="472" spans="1:4" s="44" customFormat="1" ht="11.25" x14ac:dyDescent="0.25">
      <c r="A472" s="249"/>
      <c r="D472" s="248"/>
    </row>
    <row r="473" spans="1:4" s="44" customFormat="1" ht="11.25" hidden="1" x14ac:dyDescent="0.25">
      <c r="A473" s="249"/>
      <c r="D473" s="248"/>
    </row>
    <row r="474" spans="1:4" s="44" customFormat="1" ht="11.25" hidden="1" x14ac:dyDescent="0.25">
      <c r="A474" s="249"/>
      <c r="D474" s="248"/>
    </row>
    <row r="475" spans="1:4" s="44" customFormat="1" ht="11.25" hidden="1" x14ac:dyDescent="0.25">
      <c r="A475" s="249"/>
      <c r="D475" s="248"/>
    </row>
    <row r="476" spans="1:4" s="44" customFormat="1" ht="11.25" hidden="1" x14ac:dyDescent="0.25">
      <c r="A476" s="249"/>
      <c r="D476" s="248"/>
    </row>
    <row r="477" spans="1:4" s="44" customFormat="1" ht="11.25" hidden="1" x14ac:dyDescent="0.25">
      <c r="A477" s="249"/>
      <c r="D477" s="248"/>
    </row>
    <row r="478" spans="1:4" s="44" customFormat="1" ht="11.25" hidden="1" x14ac:dyDescent="0.25">
      <c r="A478" s="249"/>
      <c r="D478" s="248"/>
    </row>
    <row r="479" spans="1:4" s="44" customFormat="1" ht="11.25" hidden="1" x14ac:dyDescent="0.25">
      <c r="A479" s="249"/>
      <c r="D479" s="248"/>
    </row>
    <row r="480" spans="1:4" s="44" customFormat="1" ht="11.25" hidden="1" x14ac:dyDescent="0.25">
      <c r="A480" s="249"/>
      <c r="D480" s="248"/>
    </row>
    <row r="481" spans="1:4" s="44" customFormat="1" ht="11.25" hidden="1" x14ac:dyDescent="0.25">
      <c r="A481" s="249"/>
      <c r="D481" s="248"/>
    </row>
    <row r="482" spans="1:4" s="44" customFormat="1" ht="11.25" hidden="1" x14ac:dyDescent="0.25">
      <c r="A482" s="249"/>
      <c r="D482" s="248"/>
    </row>
    <row r="483" spans="1:4" s="44" customFormat="1" ht="11.25" hidden="1" x14ac:dyDescent="0.25">
      <c r="A483" s="249"/>
      <c r="D483" s="248"/>
    </row>
    <row r="484" spans="1:4" s="44" customFormat="1" ht="11.25" hidden="1" x14ac:dyDescent="0.25">
      <c r="A484" s="249"/>
      <c r="D484" s="248"/>
    </row>
    <row r="485" spans="1:4" s="44" customFormat="1" ht="11.25" hidden="1" x14ac:dyDescent="0.25">
      <c r="A485" s="249"/>
      <c r="D485" s="248"/>
    </row>
    <row r="486" spans="1:4" s="44" customFormat="1" ht="11.25" hidden="1" x14ac:dyDescent="0.25">
      <c r="A486" s="249"/>
      <c r="D486" s="248"/>
    </row>
    <row r="487" spans="1:4" s="44" customFormat="1" ht="11.25" hidden="1" x14ac:dyDescent="0.25">
      <c r="A487" s="249"/>
      <c r="D487" s="248"/>
    </row>
    <row r="488" spans="1:4" s="44" customFormat="1" ht="11.25" hidden="1" x14ac:dyDescent="0.25">
      <c r="A488" s="249"/>
      <c r="D488" s="248"/>
    </row>
    <row r="489" spans="1:4" s="44" customFormat="1" ht="11.25" hidden="1" x14ac:dyDescent="0.25">
      <c r="A489" s="249"/>
      <c r="D489" s="248"/>
    </row>
    <row r="490" spans="1:4" s="44" customFormat="1" ht="11.25" hidden="1" x14ac:dyDescent="0.25">
      <c r="A490" s="249"/>
      <c r="D490" s="248"/>
    </row>
    <row r="491" spans="1:4" s="44" customFormat="1" ht="11.25" hidden="1" x14ac:dyDescent="0.25">
      <c r="A491" s="249"/>
      <c r="D491" s="248"/>
    </row>
    <row r="492" spans="1:4" s="44" customFormat="1" ht="11.25" hidden="1" x14ac:dyDescent="0.25">
      <c r="A492" s="249"/>
      <c r="D492" s="248"/>
    </row>
    <row r="493" spans="1:4" s="44" customFormat="1" ht="11.25" hidden="1" x14ac:dyDescent="0.25">
      <c r="A493" s="249"/>
      <c r="D493" s="248"/>
    </row>
    <row r="494" spans="1:4" s="44" customFormat="1" ht="11.25" hidden="1" x14ac:dyDescent="0.25">
      <c r="A494" s="249"/>
      <c r="D494" s="248"/>
    </row>
    <row r="495" spans="1:4" s="44" customFormat="1" ht="11.25" hidden="1" x14ac:dyDescent="0.25">
      <c r="A495" s="249"/>
      <c r="D495" s="248"/>
    </row>
    <row r="496" spans="1:4" s="44" customFormat="1" ht="11.25" hidden="1" x14ac:dyDescent="0.25">
      <c r="A496" s="249"/>
      <c r="D496" s="248"/>
    </row>
    <row r="497" spans="1:4" s="44" customFormat="1" ht="11.25" hidden="1" x14ac:dyDescent="0.25">
      <c r="A497" s="249"/>
      <c r="D497" s="248"/>
    </row>
    <row r="498" spans="1:4" s="44" customFormat="1" ht="11.25" hidden="1" x14ac:dyDescent="0.25">
      <c r="A498" s="249"/>
      <c r="D498" s="248"/>
    </row>
    <row r="499" spans="1:4" s="44" customFormat="1" ht="11.25" hidden="1" x14ac:dyDescent="0.25">
      <c r="A499" s="249"/>
      <c r="D499" s="248"/>
    </row>
    <row r="500" spans="1:4" s="44" customFormat="1" ht="11.25" hidden="1" x14ac:dyDescent="0.25">
      <c r="A500" s="249"/>
      <c r="D500" s="248"/>
    </row>
    <row r="501" spans="1:4" s="44" customFormat="1" ht="11.25" hidden="1" x14ac:dyDescent="0.25">
      <c r="A501" s="249"/>
      <c r="D501" s="248"/>
    </row>
    <row r="502" spans="1:4" s="44" customFormat="1" ht="11.25" hidden="1" x14ac:dyDescent="0.25">
      <c r="A502" s="249"/>
      <c r="D502" s="248"/>
    </row>
    <row r="503" spans="1:4" s="44" customFormat="1" ht="11.25" hidden="1" x14ac:dyDescent="0.25">
      <c r="A503" s="249"/>
      <c r="D503" s="248"/>
    </row>
    <row r="504" spans="1:4" s="44" customFormat="1" ht="11.25" hidden="1" x14ac:dyDescent="0.25">
      <c r="A504" s="249"/>
      <c r="D504" s="248"/>
    </row>
    <row r="505" spans="1:4" s="44" customFormat="1" ht="11.25" hidden="1" x14ac:dyDescent="0.25">
      <c r="A505" s="249"/>
      <c r="D505" s="248"/>
    </row>
    <row r="506" spans="1:4" s="44" customFormat="1" ht="11.25" hidden="1" x14ac:dyDescent="0.25">
      <c r="A506" s="249"/>
      <c r="D506" s="248"/>
    </row>
    <row r="507" spans="1:4" s="44" customFormat="1" ht="11.25" hidden="1" x14ac:dyDescent="0.25">
      <c r="A507" s="249"/>
      <c r="D507" s="248"/>
    </row>
    <row r="508" spans="1:4" s="44" customFormat="1" ht="11.25" hidden="1" x14ac:dyDescent="0.25">
      <c r="A508" s="249"/>
      <c r="D508" s="248"/>
    </row>
    <row r="509" spans="1:4" s="44" customFormat="1" ht="11.25" hidden="1" x14ac:dyDescent="0.25">
      <c r="A509" s="249"/>
      <c r="D509" s="248"/>
    </row>
    <row r="510" spans="1:4" s="44" customFormat="1" ht="11.25" hidden="1" x14ac:dyDescent="0.25">
      <c r="A510" s="249"/>
      <c r="D510" s="248"/>
    </row>
    <row r="511" spans="1:4" s="44" customFormat="1" ht="11.25" hidden="1" x14ac:dyDescent="0.25">
      <c r="A511" s="249"/>
      <c r="D511" s="248"/>
    </row>
    <row r="512" spans="1:4" s="44" customFormat="1" ht="11.25" hidden="1" x14ac:dyDescent="0.25">
      <c r="A512" s="249"/>
      <c r="D512" s="248"/>
    </row>
    <row r="513" spans="1:4" s="44" customFormat="1" ht="11.25" hidden="1" x14ac:dyDescent="0.25">
      <c r="A513" s="249"/>
      <c r="D513" s="248"/>
    </row>
    <row r="514" spans="1:4" s="44" customFormat="1" ht="11.25" hidden="1" x14ac:dyDescent="0.25">
      <c r="A514" s="249"/>
      <c r="D514" s="248"/>
    </row>
    <row r="515" spans="1:4" s="44" customFormat="1" ht="11.25" hidden="1" x14ac:dyDescent="0.25">
      <c r="A515" s="249"/>
      <c r="D515" s="248"/>
    </row>
    <row r="516" spans="1:4" s="44" customFormat="1" ht="11.25" hidden="1" x14ac:dyDescent="0.25">
      <c r="A516" s="249"/>
      <c r="D516" s="248"/>
    </row>
    <row r="517" spans="1:4" s="44" customFormat="1" ht="11.25" hidden="1" x14ac:dyDescent="0.25">
      <c r="A517" s="249"/>
      <c r="D517" s="248"/>
    </row>
    <row r="518" spans="1:4" s="44" customFormat="1" ht="11.25" hidden="1" x14ac:dyDescent="0.25">
      <c r="A518" s="249"/>
      <c r="D518" s="248"/>
    </row>
    <row r="519" spans="1:4" s="44" customFormat="1" ht="11.25" hidden="1" x14ac:dyDescent="0.25">
      <c r="A519" s="249"/>
      <c r="D519" s="248"/>
    </row>
    <row r="520" spans="1:4" s="44" customFormat="1" ht="11.25" hidden="1" x14ac:dyDescent="0.25">
      <c r="A520" s="249"/>
      <c r="D520" s="248"/>
    </row>
    <row r="521" spans="1:4" s="44" customFormat="1" ht="11.25" hidden="1" x14ac:dyDescent="0.25">
      <c r="A521" s="249"/>
      <c r="D521" s="248"/>
    </row>
    <row r="522" spans="1:4" s="44" customFormat="1" ht="11.25" hidden="1" x14ac:dyDescent="0.25">
      <c r="A522" s="249"/>
      <c r="D522" s="248"/>
    </row>
    <row r="523" spans="1:4" s="44" customFormat="1" ht="11.25" hidden="1" x14ac:dyDescent="0.25">
      <c r="A523" s="249"/>
      <c r="D523" s="248"/>
    </row>
    <row r="524" spans="1:4" s="44" customFormat="1" ht="11.25" hidden="1" x14ac:dyDescent="0.25">
      <c r="A524" s="249"/>
      <c r="D524" s="248"/>
    </row>
    <row r="525" spans="1:4" s="44" customFormat="1" ht="11.25" hidden="1" x14ac:dyDescent="0.25">
      <c r="A525" s="249"/>
      <c r="D525" s="248"/>
    </row>
    <row r="526" spans="1:4" s="44" customFormat="1" ht="11.25" hidden="1" x14ac:dyDescent="0.25">
      <c r="A526" s="249"/>
      <c r="D526" s="248"/>
    </row>
    <row r="527" spans="1:4" s="44" customFormat="1" ht="11.25" hidden="1" x14ac:dyDescent="0.25">
      <c r="A527" s="249"/>
      <c r="D527" s="248"/>
    </row>
    <row r="528" spans="1:4" s="44" customFormat="1" ht="11.25" hidden="1" x14ac:dyDescent="0.25">
      <c r="A528" s="249"/>
      <c r="D528" s="248"/>
    </row>
    <row r="529" spans="1:4" s="44" customFormat="1" ht="11.25" hidden="1" x14ac:dyDescent="0.25">
      <c r="A529" s="249"/>
      <c r="D529" s="248"/>
    </row>
    <row r="530" spans="1:4" s="44" customFormat="1" ht="11.25" hidden="1" x14ac:dyDescent="0.25">
      <c r="A530" s="249"/>
      <c r="D530" s="248"/>
    </row>
    <row r="531" spans="1:4" s="44" customFormat="1" ht="11.25" hidden="1" x14ac:dyDescent="0.25">
      <c r="A531" s="249"/>
      <c r="D531" s="248"/>
    </row>
    <row r="532" spans="1:4" s="44" customFormat="1" ht="11.25" hidden="1" x14ac:dyDescent="0.25">
      <c r="A532" s="249"/>
      <c r="D532" s="248"/>
    </row>
    <row r="533" spans="1:4" s="44" customFormat="1" ht="11.25" hidden="1" x14ac:dyDescent="0.25">
      <c r="A533" s="249"/>
      <c r="D533" s="248"/>
    </row>
    <row r="534" spans="1:4" s="44" customFormat="1" ht="11.25" hidden="1" x14ac:dyDescent="0.25">
      <c r="A534" s="249"/>
      <c r="D534" s="248"/>
    </row>
    <row r="535" spans="1:4" s="44" customFormat="1" ht="11.25" hidden="1" x14ac:dyDescent="0.25">
      <c r="A535" s="249"/>
      <c r="D535" s="248"/>
    </row>
    <row r="536" spans="1:4" s="44" customFormat="1" ht="11.25" hidden="1" x14ac:dyDescent="0.25">
      <c r="A536" s="249"/>
      <c r="D536" s="248"/>
    </row>
    <row r="537" spans="1:4" s="44" customFormat="1" ht="11.25" hidden="1" x14ac:dyDescent="0.25">
      <c r="A537" s="249"/>
      <c r="D537" s="248"/>
    </row>
    <row r="538" spans="1:4" s="44" customFormat="1" ht="11.25" hidden="1" x14ac:dyDescent="0.25">
      <c r="A538" s="249"/>
      <c r="D538" s="248"/>
    </row>
    <row r="539" spans="1:4" s="44" customFormat="1" ht="11.25" hidden="1" x14ac:dyDescent="0.25">
      <c r="A539" s="249"/>
      <c r="D539" s="248"/>
    </row>
    <row r="540" spans="1:4" s="44" customFormat="1" ht="11.25" hidden="1" x14ac:dyDescent="0.25">
      <c r="A540" s="249"/>
      <c r="D540" s="248"/>
    </row>
    <row r="541" spans="1:4" s="44" customFormat="1" ht="11.25" hidden="1" x14ac:dyDescent="0.25">
      <c r="A541" s="249"/>
      <c r="D541" s="248"/>
    </row>
    <row r="542" spans="1:4" s="44" customFormat="1" ht="11.25" hidden="1" x14ac:dyDescent="0.25">
      <c r="A542" s="249"/>
      <c r="D542" s="248"/>
    </row>
    <row r="543" spans="1:4" s="44" customFormat="1" ht="11.25" hidden="1" x14ac:dyDescent="0.25">
      <c r="A543" s="249"/>
      <c r="D543" s="248"/>
    </row>
    <row r="544" spans="1:4" s="44" customFormat="1" ht="11.25" hidden="1" x14ac:dyDescent="0.25">
      <c r="A544" s="249"/>
      <c r="D544" s="248"/>
    </row>
    <row r="545" spans="1:4" s="44" customFormat="1" ht="11.25" hidden="1" x14ac:dyDescent="0.25">
      <c r="A545" s="249"/>
      <c r="D545" s="248"/>
    </row>
    <row r="546" spans="1:4" s="44" customFormat="1" ht="11.25" hidden="1" x14ac:dyDescent="0.25">
      <c r="A546" s="249"/>
      <c r="D546" s="248"/>
    </row>
    <row r="547" spans="1:4" s="44" customFormat="1" ht="11.25" hidden="1" x14ac:dyDescent="0.25">
      <c r="A547" s="249"/>
      <c r="D547" s="248"/>
    </row>
    <row r="548" spans="1:4" s="44" customFormat="1" ht="11.25" hidden="1" x14ac:dyDescent="0.25">
      <c r="A548" s="249"/>
      <c r="D548" s="248"/>
    </row>
    <row r="549" spans="1:4" s="44" customFormat="1" ht="11.25" hidden="1" x14ac:dyDescent="0.25">
      <c r="A549" s="249"/>
      <c r="D549" s="248"/>
    </row>
    <row r="550" spans="1:4" s="44" customFormat="1" ht="11.25" hidden="1" x14ac:dyDescent="0.25">
      <c r="A550" s="249"/>
      <c r="D550" s="248"/>
    </row>
    <row r="551" spans="1:4" s="44" customFormat="1" ht="11.25" hidden="1" x14ac:dyDescent="0.25">
      <c r="A551" s="249"/>
      <c r="D551" s="248"/>
    </row>
    <row r="552" spans="1:4" s="44" customFormat="1" ht="11.25" hidden="1" x14ac:dyDescent="0.25">
      <c r="A552" s="249"/>
      <c r="D552" s="248"/>
    </row>
    <row r="553" spans="1:4" s="44" customFormat="1" ht="11.25" hidden="1" x14ac:dyDescent="0.25">
      <c r="A553" s="249"/>
      <c r="D553" s="248"/>
    </row>
    <row r="554" spans="1:4" s="44" customFormat="1" ht="11.25" hidden="1" x14ac:dyDescent="0.25">
      <c r="A554" s="249"/>
      <c r="D554" s="248"/>
    </row>
    <row r="555" spans="1:4" s="44" customFormat="1" ht="11.25" hidden="1" x14ac:dyDescent="0.25">
      <c r="A555" s="249"/>
      <c r="D555" s="248"/>
    </row>
    <row r="556" spans="1:4" s="44" customFormat="1" ht="11.25" hidden="1" x14ac:dyDescent="0.25">
      <c r="A556" s="249"/>
      <c r="D556" s="248"/>
    </row>
    <row r="557" spans="1:4" s="44" customFormat="1" ht="11.25" hidden="1" x14ac:dyDescent="0.25">
      <c r="A557" s="249"/>
      <c r="D557" s="248"/>
    </row>
    <row r="558" spans="1:4" s="44" customFormat="1" ht="11.25" hidden="1" x14ac:dyDescent="0.25">
      <c r="A558" s="249"/>
      <c r="D558" s="248"/>
    </row>
    <row r="559" spans="1:4" s="44" customFormat="1" ht="11.25" hidden="1" x14ac:dyDescent="0.25">
      <c r="A559" s="249"/>
      <c r="D559" s="248"/>
    </row>
    <row r="560" spans="1:4" s="44" customFormat="1" ht="11.25" hidden="1" x14ac:dyDescent="0.25">
      <c r="A560" s="249"/>
      <c r="D560" s="248"/>
    </row>
    <row r="561" spans="1:4" s="44" customFormat="1" ht="11.25" hidden="1" x14ac:dyDescent="0.25">
      <c r="A561" s="249"/>
      <c r="D561" s="248"/>
    </row>
    <row r="562" spans="1:4" s="44" customFormat="1" ht="11.25" hidden="1" x14ac:dyDescent="0.25">
      <c r="A562" s="249"/>
      <c r="D562" s="248"/>
    </row>
    <row r="563" spans="1:4" s="44" customFormat="1" ht="11.25" hidden="1" x14ac:dyDescent="0.25">
      <c r="A563" s="249"/>
      <c r="D563" s="248"/>
    </row>
    <row r="564" spans="1:4" s="44" customFormat="1" ht="11.25" hidden="1" x14ac:dyDescent="0.25">
      <c r="A564" s="249"/>
      <c r="D564" s="248"/>
    </row>
    <row r="565" spans="1:4" s="44" customFormat="1" ht="11.25" hidden="1" x14ac:dyDescent="0.25">
      <c r="A565" s="249"/>
      <c r="D565" s="248"/>
    </row>
    <row r="566" spans="1:4" s="44" customFormat="1" ht="11.25" hidden="1" x14ac:dyDescent="0.25">
      <c r="A566" s="249"/>
      <c r="D566" s="248"/>
    </row>
    <row r="567" spans="1:4" s="44" customFormat="1" ht="11.25" hidden="1" x14ac:dyDescent="0.25">
      <c r="A567" s="249"/>
      <c r="D567" s="248"/>
    </row>
    <row r="568" spans="1:4" s="44" customFormat="1" ht="11.25" hidden="1" x14ac:dyDescent="0.25">
      <c r="A568" s="249"/>
      <c r="D568" s="248"/>
    </row>
    <row r="569" spans="1:4" s="44" customFormat="1" ht="11.25" hidden="1" x14ac:dyDescent="0.25">
      <c r="A569" s="249"/>
      <c r="D569" s="248"/>
    </row>
    <row r="570" spans="1:4" s="44" customFormat="1" ht="11.25" hidden="1" x14ac:dyDescent="0.25">
      <c r="A570" s="249"/>
      <c r="D570" s="248"/>
    </row>
    <row r="571" spans="1:4" s="44" customFormat="1" ht="11.25" hidden="1" x14ac:dyDescent="0.25">
      <c r="A571" s="249"/>
      <c r="D571" s="248"/>
    </row>
    <row r="572" spans="1:4" s="44" customFormat="1" ht="11.25" hidden="1" x14ac:dyDescent="0.25">
      <c r="A572" s="249"/>
      <c r="D572" s="248"/>
    </row>
    <row r="573" spans="1:4" s="44" customFormat="1" ht="11.25" hidden="1" x14ac:dyDescent="0.25">
      <c r="A573" s="249"/>
      <c r="D573" s="248"/>
    </row>
    <row r="574" spans="1:4" s="44" customFormat="1" ht="11.25" hidden="1" x14ac:dyDescent="0.25">
      <c r="A574" s="249"/>
      <c r="D574" s="248"/>
    </row>
    <row r="575" spans="1:4" s="44" customFormat="1" ht="11.25" hidden="1" x14ac:dyDescent="0.25">
      <c r="A575" s="249"/>
      <c r="D575" s="248"/>
    </row>
    <row r="576" spans="1:4" s="44" customFormat="1" ht="11.25" hidden="1" x14ac:dyDescent="0.25">
      <c r="A576" s="249"/>
      <c r="D576" s="248"/>
    </row>
    <row r="577" spans="1:4" s="44" customFormat="1" ht="11.25" hidden="1" x14ac:dyDescent="0.25">
      <c r="A577" s="249"/>
      <c r="D577" s="248"/>
    </row>
    <row r="578" spans="1:4" s="44" customFormat="1" ht="11.25" hidden="1" x14ac:dyDescent="0.25">
      <c r="A578" s="249"/>
      <c r="D578" s="248"/>
    </row>
    <row r="579" spans="1:4" s="44" customFormat="1" ht="11.25" hidden="1" x14ac:dyDescent="0.25">
      <c r="A579" s="249"/>
      <c r="D579" s="248"/>
    </row>
    <row r="580" spans="1:4" s="44" customFormat="1" ht="11.25" hidden="1" x14ac:dyDescent="0.25">
      <c r="A580" s="249"/>
      <c r="D580" s="248"/>
    </row>
    <row r="581" spans="1:4" s="44" customFormat="1" ht="11.25" hidden="1" x14ac:dyDescent="0.25">
      <c r="A581" s="249"/>
      <c r="D581" s="248"/>
    </row>
    <row r="582" spans="1:4" s="44" customFormat="1" ht="11.25" hidden="1" x14ac:dyDescent="0.25">
      <c r="A582" s="249"/>
      <c r="D582" s="248"/>
    </row>
    <row r="583" spans="1:4" s="44" customFormat="1" ht="11.25" hidden="1" x14ac:dyDescent="0.25">
      <c r="A583" s="249"/>
      <c r="D583" s="248"/>
    </row>
    <row r="584" spans="1:4" s="44" customFormat="1" ht="11.25" hidden="1" x14ac:dyDescent="0.25">
      <c r="A584" s="249"/>
      <c r="D584" s="248"/>
    </row>
    <row r="585" spans="1:4" s="44" customFormat="1" ht="11.25" hidden="1" x14ac:dyDescent="0.25">
      <c r="A585" s="249"/>
      <c r="D585" s="248"/>
    </row>
    <row r="586" spans="1:4" s="44" customFormat="1" ht="11.25" hidden="1" x14ac:dyDescent="0.25">
      <c r="A586" s="249"/>
      <c r="D586" s="248"/>
    </row>
    <row r="587" spans="1:4" s="44" customFormat="1" ht="11.25" hidden="1" x14ac:dyDescent="0.25">
      <c r="A587" s="249"/>
      <c r="D587" s="248"/>
    </row>
    <row r="588" spans="1:4" s="44" customFormat="1" ht="11.25" hidden="1" x14ac:dyDescent="0.25">
      <c r="A588" s="249"/>
      <c r="D588" s="248"/>
    </row>
    <row r="589" spans="1:4" s="44" customFormat="1" ht="11.25" hidden="1" x14ac:dyDescent="0.25">
      <c r="A589" s="249"/>
      <c r="D589" s="248"/>
    </row>
    <row r="590" spans="1:4" s="44" customFormat="1" ht="11.25" hidden="1" x14ac:dyDescent="0.25">
      <c r="A590" s="249"/>
      <c r="D590" s="248"/>
    </row>
    <row r="591" spans="1:4" s="44" customFormat="1" ht="11.25" hidden="1" x14ac:dyDescent="0.25">
      <c r="A591" s="249"/>
      <c r="D591" s="248"/>
    </row>
    <row r="592" spans="1:4" s="44" customFormat="1" ht="11.25" hidden="1" x14ac:dyDescent="0.25">
      <c r="A592" s="249"/>
      <c r="D592" s="248"/>
    </row>
    <row r="593" spans="1:4" s="44" customFormat="1" ht="11.25" hidden="1" x14ac:dyDescent="0.25">
      <c r="A593" s="249"/>
      <c r="D593" s="248"/>
    </row>
    <row r="594" spans="1:4" s="44" customFormat="1" ht="11.25" hidden="1" x14ac:dyDescent="0.25">
      <c r="A594" s="249"/>
      <c r="D594" s="248"/>
    </row>
    <row r="595" spans="1:4" s="44" customFormat="1" ht="11.25" hidden="1" x14ac:dyDescent="0.25">
      <c r="A595" s="249"/>
      <c r="D595" s="248"/>
    </row>
    <row r="596" spans="1:4" s="44" customFormat="1" ht="11.25" hidden="1" x14ac:dyDescent="0.25">
      <c r="A596" s="249"/>
      <c r="D596" s="248"/>
    </row>
    <row r="597" spans="1:4" s="44" customFormat="1" ht="11.25" hidden="1" x14ac:dyDescent="0.25">
      <c r="A597" s="249"/>
      <c r="D597" s="248"/>
    </row>
    <row r="598" spans="1:4" s="44" customFormat="1" ht="11.25" hidden="1" x14ac:dyDescent="0.25">
      <c r="A598" s="249"/>
      <c r="D598" s="248"/>
    </row>
    <row r="599" spans="1:4" s="44" customFormat="1" ht="11.25" hidden="1" x14ac:dyDescent="0.25">
      <c r="A599" s="249"/>
      <c r="D599" s="248"/>
    </row>
    <row r="600" spans="1:4" s="44" customFormat="1" ht="11.25" hidden="1" x14ac:dyDescent="0.25">
      <c r="A600" s="249"/>
      <c r="D600" s="248"/>
    </row>
    <row r="601" spans="1:4" s="44" customFormat="1" ht="11.25" hidden="1" x14ac:dyDescent="0.25">
      <c r="A601" s="249"/>
      <c r="D601" s="248"/>
    </row>
    <row r="602" spans="1:4" s="44" customFormat="1" ht="11.25" hidden="1" x14ac:dyDescent="0.25">
      <c r="A602" s="249"/>
      <c r="D602" s="248"/>
    </row>
    <row r="603" spans="1:4" s="44" customFormat="1" ht="11.25" hidden="1" x14ac:dyDescent="0.25">
      <c r="A603" s="249"/>
      <c r="D603" s="248"/>
    </row>
    <row r="604" spans="1:4" s="44" customFormat="1" ht="11.25" hidden="1" x14ac:dyDescent="0.25">
      <c r="A604" s="249"/>
      <c r="D604" s="248"/>
    </row>
    <row r="605" spans="1:4" s="44" customFormat="1" ht="11.25" hidden="1" x14ac:dyDescent="0.25">
      <c r="A605" s="249"/>
      <c r="D605" s="248"/>
    </row>
    <row r="606" spans="1:4" s="44" customFormat="1" ht="11.25" hidden="1" x14ac:dyDescent="0.25">
      <c r="A606" s="249"/>
      <c r="D606" s="248"/>
    </row>
    <row r="607" spans="1:4" s="44" customFormat="1" ht="11.25" hidden="1" x14ac:dyDescent="0.25">
      <c r="A607" s="249"/>
      <c r="D607" s="248"/>
    </row>
    <row r="608" spans="1:4" s="44" customFormat="1" ht="11.25" hidden="1" x14ac:dyDescent="0.25">
      <c r="A608" s="249"/>
      <c r="D608" s="248"/>
    </row>
    <row r="609" spans="1:4" s="44" customFormat="1" ht="11.25" hidden="1" x14ac:dyDescent="0.25">
      <c r="A609" s="249"/>
      <c r="D609" s="248"/>
    </row>
    <row r="610" spans="1:4" s="44" customFormat="1" ht="11.25" hidden="1" x14ac:dyDescent="0.25">
      <c r="A610" s="249"/>
      <c r="D610" s="248"/>
    </row>
    <row r="611" spans="1:4" s="44" customFormat="1" ht="11.25" hidden="1" x14ac:dyDescent="0.25">
      <c r="A611" s="249"/>
      <c r="D611" s="248"/>
    </row>
    <row r="612" spans="1:4" s="44" customFormat="1" ht="11.25" hidden="1" x14ac:dyDescent="0.25">
      <c r="A612" s="249"/>
      <c r="D612" s="248"/>
    </row>
    <row r="613" spans="1:4" s="44" customFormat="1" ht="11.25" hidden="1" x14ac:dyDescent="0.25">
      <c r="A613" s="249"/>
      <c r="D613" s="248"/>
    </row>
    <row r="614" spans="1:4" s="44" customFormat="1" ht="11.25" hidden="1" x14ac:dyDescent="0.25">
      <c r="A614" s="249"/>
      <c r="D614" s="248"/>
    </row>
    <row r="615" spans="1:4" s="44" customFormat="1" ht="11.25" hidden="1" x14ac:dyDescent="0.25">
      <c r="A615" s="249"/>
      <c r="D615" s="248"/>
    </row>
    <row r="616" spans="1:4" s="44" customFormat="1" ht="11.25" hidden="1" x14ac:dyDescent="0.25">
      <c r="A616" s="249"/>
      <c r="D616" s="248"/>
    </row>
    <row r="617" spans="1:4" s="44" customFormat="1" ht="11.25" hidden="1" x14ac:dyDescent="0.25">
      <c r="A617" s="249"/>
      <c r="D617" s="248"/>
    </row>
    <row r="618" spans="1:4" s="44" customFormat="1" ht="11.25" hidden="1" x14ac:dyDescent="0.25">
      <c r="A618" s="249"/>
      <c r="D618" s="248"/>
    </row>
    <row r="619" spans="1:4" s="44" customFormat="1" ht="11.25" hidden="1" x14ac:dyDescent="0.25">
      <c r="A619" s="249"/>
      <c r="D619" s="248"/>
    </row>
    <row r="620" spans="1:4" s="44" customFormat="1" ht="11.25" hidden="1" x14ac:dyDescent="0.25">
      <c r="A620" s="249"/>
      <c r="D620" s="248"/>
    </row>
    <row r="621" spans="1:4" s="44" customFormat="1" ht="11.25" hidden="1" x14ac:dyDescent="0.25">
      <c r="A621" s="249"/>
      <c r="D621" s="248"/>
    </row>
    <row r="622" spans="1:4" s="44" customFormat="1" ht="11.25" hidden="1" x14ac:dyDescent="0.25">
      <c r="A622" s="249"/>
      <c r="D622" s="248"/>
    </row>
    <row r="623" spans="1:4" s="44" customFormat="1" ht="11.25" hidden="1" x14ac:dyDescent="0.25">
      <c r="A623" s="249"/>
      <c r="D623" s="248"/>
    </row>
    <row r="624" spans="1:4" s="44" customFormat="1" ht="11.25" hidden="1" x14ac:dyDescent="0.25">
      <c r="A624" s="249"/>
      <c r="D624" s="248"/>
    </row>
    <row r="625" spans="1:4" s="44" customFormat="1" ht="11.25" hidden="1" x14ac:dyDescent="0.25">
      <c r="A625" s="249"/>
      <c r="D625" s="248"/>
    </row>
    <row r="626" spans="1:4" s="44" customFormat="1" ht="11.25" hidden="1" x14ac:dyDescent="0.25">
      <c r="A626" s="249"/>
      <c r="D626" s="248"/>
    </row>
    <row r="627" spans="1:4" s="44" customFormat="1" ht="11.25" hidden="1" x14ac:dyDescent="0.25">
      <c r="A627" s="249"/>
      <c r="D627" s="248"/>
    </row>
    <row r="628" spans="1:4" s="44" customFormat="1" ht="11.25" hidden="1" x14ac:dyDescent="0.25">
      <c r="A628" s="249"/>
      <c r="D628" s="248"/>
    </row>
    <row r="629" spans="1:4" s="44" customFormat="1" ht="11.25" hidden="1" x14ac:dyDescent="0.25">
      <c r="A629" s="249"/>
      <c r="D629" s="248"/>
    </row>
    <row r="630" spans="1:4" s="44" customFormat="1" ht="11.25" hidden="1" x14ac:dyDescent="0.25">
      <c r="A630" s="249"/>
      <c r="D630" s="248"/>
    </row>
    <row r="631" spans="1:4" s="44" customFormat="1" ht="11.25" hidden="1" x14ac:dyDescent="0.25">
      <c r="A631" s="249"/>
      <c r="D631" s="248"/>
    </row>
    <row r="632" spans="1:4" s="44" customFormat="1" ht="11.25" hidden="1" x14ac:dyDescent="0.25">
      <c r="A632" s="249"/>
      <c r="D632" s="248"/>
    </row>
    <row r="633" spans="1:4" s="44" customFormat="1" ht="11.25" hidden="1" x14ac:dyDescent="0.25">
      <c r="A633" s="249"/>
      <c r="D633" s="248"/>
    </row>
    <row r="634" spans="1:4" s="44" customFormat="1" ht="11.25" hidden="1" x14ac:dyDescent="0.25">
      <c r="A634" s="249"/>
      <c r="D634" s="248"/>
    </row>
    <row r="635" spans="1:4" s="44" customFormat="1" ht="11.25" hidden="1" x14ac:dyDescent="0.25">
      <c r="A635" s="249"/>
      <c r="D635" s="248"/>
    </row>
    <row r="636" spans="1:4" s="44" customFormat="1" ht="11.25" hidden="1" x14ac:dyDescent="0.25">
      <c r="A636" s="249"/>
      <c r="D636" s="248"/>
    </row>
    <row r="637" spans="1:4" s="44" customFormat="1" ht="11.25" hidden="1" x14ac:dyDescent="0.25">
      <c r="A637" s="249"/>
      <c r="D637" s="248"/>
    </row>
    <row r="638" spans="1:4" s="44" customFormat="1" ht="11.25" hidden="1" x14ac:dyDescent="0.25">
      <c r="A638" s="249"/>
      <c r="D638" s="248"/>
    </row>
    <row r="639" spans="1:4" s="44" customFormat="1" ht="11.25" hidden="1" x14ac:dyDescent="0.25">
      <c r="A639" s="249"/>
      <c r="D639" s="248"/>
    </row>
    <row r="640" spans="1:4" s="44" customFormat="1" ht="11.25" hidden="1" x14ac:dyDescent="0.25">
      <c r="A640" s="249"/>
      <c r="D640" s="248"/>
    </row>
    <row r="641" spans="1:4" s="44" customFormat="1" ht="11.25" hidden="1" x14ac:dyDescent="0.25">
      <c r="A641" s="249"/>
      <c r="D641" s="248"/>
    </row>
    <row r="642" spans="1:4" s="44" customFormat="1" ht="11.25" hidden="1" x14ac:dyDescent="0.25">
      <c r="A642" s="249"/>
      <c r="D642" s="248"/>
    </row>
    <row r="643" spans="1:4" s="44" customFormat="1" ht="11.25" hidden="1" x14ac:dyDescent="0.25">
      <c r="A643" s="249"/>
      <c r="D643" s="248"/>
    </row>
    <row r="644" spans="1:4" s="44" customFormat="1" ht="11.25" hidden="1" x14ac:dyDescent="0.25">
      <c r="A644" s="249"/>
      <c r="D644" s="248"/>
    </row>
    <row r="645" spans="1:4" s="44" customFormat="1" ht="11.25" hidden="1" x14ac:dyDescent="0.25">
      <c r="A645" s="249"/>
      <c r="D645" s="248"/>
    </row>
    <row r="646" spans="1:4" s="44" customFormat="1" ht="11.25" hidden="1" x14ac:dyDescent="0.25">
      <c r="A646" s="249"/>
      <c r="D646" s="248"/>
    </row>
    <row r="647" spans="1:4" s="44" customFormat="1" ht="11.25" hidden="1" x14ac:dyDescent="0.25">
      <c r="A647" s="249"/>
      <c r="D647" s="248"/>
    </row>
    <row r="648" spans="1:4" s="44" customFormat="1" ht="11.25" hidden="1" x14ac:dyDescent="0.25">
      <c r="A648" s="249"/>
      <c r="D648" s="248"/>
    </row>
    <row r="649" spans="1:4" s="44" customFormat="1" ht="11.25" hidden="1" x14ac:dyDescent="0.25">
      <c r="A649" s="249"/>
      <c r="D649" s="248"/>
    </row>
    <row r="650" spans="1:4" s="44" customFormat="1" ht="11.25" hidden="1" x14ac:dyDescent="0.25">
      <c r="A650" s="249"/>
      <c r="D650" s="248"/>
    </row>
    <row r="651" spans="1:4" s="44" customFormat="1" ht="11.25" hidden="1" x14ac:dyDescent="0.25">
      <c r="A651" s="249"/>
      <c r="D651" s="248"/>
    </row>
    <row r="652" spans="1:4" s="44" customFormat="1" ht="11.25" hidden="1" x14ac:dyDescent="0.25">
      <c r="A652" s="249"/>
      <c r="D652" s="248"/>
    </row>
    <row r="653" spans="1:4" s="44" customFormat="1" ht="11.25" hidden="1" x14ac:dyDescent="0.25">
      <c r="A653" s="249"/>
      <c r="D653" s="248"/>
    </row>
    <row r="654" spans="1:4" s="44" customFormat="1" ht="11.25" hidden="1" x14ac:dyDescent="0.25">
      <c r="A654" s="249"/>
      <c r="D654" s="248"/>
    </row>
    <row r="655" spans="1:4" s="44" customFormat="1" ht="11.25" hidden="1" x14ac:dyDescent="0.25">
      <c r="A655" s="249"/>
      <c r="D655" s="248"/>
    </row>
    <row r="656" spans="1:4" s="44" customFormat="1" ht="11.25" hidden="1" x14ac:dyDescent="0.25">
      <c r="A656" s="249"/>
      <c r="D656" s="248"/>
    </row>
    <row r="657" spans="1:4" s="44" customFormat="1" ht="11.25" hidden="1" x14ac:dyDescent="0.25">
      <c r="A657" s="249"/>
      <c r="D657" s="248"/>
    </row>
    <row r="658" spans="1:4" s="44" customFormat="1" ht="11.25" hidden="1" x14ac:dyDescent="0.25">
      <c r="A658" s="249"/>
      <c r="D658" s="248"/>
    </row>
    <row r="659" spans="1:4" s="44" customFormat="1" ht="11.25" hidden="1" x14ac:dyDescent="0.25">
      <c r="A659" s="249"/>
      <c r="D659" s="248"/>
    </row>
    <row r="660" spans="1:4" s="44" customFormat="1" ht="11.25" hidden="1" x14ac:dyDescent="0.25">
      <c r="A660" s="249"/>
      <c r="D660" s="248"/>
    </row>
    <row r="661" spans="1:4" s="44" customFormat="1" ht="11.25" hidden="1" x14ac:dyDescent="0.25">
      <c r="A661" s="249"/>
      <c r="D661" s="248"/>
    </row>
    <row r="662" spans="1:4" s="44" customFormat="1" ht="11.25" hidden="1" x14ac:dyDescent="0.25">
      <c r="A662" s="249"/>
      <c r="D662" s="248"/>
    </row>
    <row r="663" spans="1:4" s="44" customFormat="1" ht="11.25" hidden="1" x14ac:dyDescent="0.25">
      <c r="A663" s="249"/>
      <c r="D663" s="248"/>
    </row>
    <row r="664" spans="1:4" s="44" customFormat="1" ht="11.25" hidden="1" x14ac:dyDescent="0.25">
      <c r="A664" s="249"/>
      <c r="D664" s="248"/>
    </row>
    <row r="665" spans="1:4" s="44" customFormat="1" ht="11.25" hidden="1" x14ac:dyDescent="0.25">
      <c r="A665" s="249"/>
      <c r="D665" s="248"/>
    </row>
    <row r="666" spans="1:4" s="44" customFormat="1" ht="11.25" hidden="1" x14ac:dyDescent="0.25">
      <c r="A666" s="249"/>
      <c r="D666" s="248"/>
    </row>
    <row r="667" spans="1:4" s="44" customFormat="1" ht="11.25" hidden="1" x14ac:dyDescent="0.25">
      <c r="A667" s="249"/>
      <c r="D667" s="248"/>
    </row>
    <row r="668" spans="1:4" s="44" customFormat="1" ht="11.25" hidden="1" x14ac:dyDescent="0.25">
      <c r="A668" s="249"/>
      <c r="D668" s="248"/>
    </row>
    <row r="669" spans="1:4" s="44" customFormat="1" ht="11.25" hidden="1" x14ac:dyDescent="0.25">
      <c r="A669" s="249"/>
      <c r="D669" s="248"/>
    </row>
    <row r="670" spans="1:4" s="44" customFormat="1" ht="11.25" hidden="1" x14ac:dyDescent="0.25">
      <c r="A670" s="249"/>
      <c r="D670" s="248"/>
    </row>
    <row r="671" spans="1:4" s="44" customFormat="1" ht="11.25" hidden="1" x14ac:dyDescent="0.25">
      <c r="A671" s="249"/>
      <c r="D671" s="248"/>
    </row>
    <row r="672" spans="1:4" s="44" customFormat="1" ht="11.25" hidden="1" x14ac:dyDescent="0.25">
      <c r="A672" s="249"/>
      <c r="D672" s="248"/>
    </row>
    <row r="673" spans="1:4" s="44" customFormat="1" ht="11.25" hidden="1" x14ac:dyDescent="0.25">
      <c r="A673" s="249"/>
      <c r="D673" s="248"/>
    </row>
    <row r="674" spans="1:4" s="44" customFormat="1" ht="11.25" hidden="1" x14ac:dyDescent="0.25">
      <c r="A674" s="249"/>
      <c r="D674" s="248"/>
    </row>
    <row r="675" spans="1:4" s="44" customFormat="1" ht="11.25" hidden="1" x14ac:dyDescent="0.25">
      <c r="A675" s="249"/>
      <c r="D675" s="248"/>
    </row>
    <row r="676" spans="1:4" s="44" customFormat="1" ht="11.25" hidden="1" x14ac:dyDescent="0.25">
      <c r="A676" s="249"/>
      <c r="D676" s="248"/>
    </row>
    <row r="677" spans="1:4" s="44" customFormat="1" ht="11.25" hidden="1" x14ac:dyDescent="0.25">
      <c r="A677" s="249"/>
      <c r="D677" s="248"/>
    </row>
    <row r="678" spans="1:4" s="44" customFormat="1" ht="11.25" hidden="1" x14ac:dyDescent="0.25">
      <c r="A678" s="249"/>
      <c r="D678" s="248"/>
    </row>
    <row r="679" spans="1:4" s="44" customFormat="1" ht="11.25" hidden="1" x14ac:dyDescent="0.25">
      <c r="A679" s="249"/>
      <c r="D679" s="248"/>
    </row>
    <row r="680" spans="1:4" s="44" customFormat="1" ht="11.25" hidden="1" x14ac:dyDescent="0.25">
      <c r="A680" s="249"/>
      <c r="D680" s="248"/>
    </row>
    <row r="681" spans="1:4" s="44" customFormat="1" ht="11.25" hidden="1" x14ac:dyDescent="0.25">
      <c r="A681" s="249"/>
      <c r="D681" s="248"/>
    </row>
    <row r="682" spans="1:4" s="44" customFormat="1" ht="11.25" hidden="1" x14ac:dyDescent="0.25">
      <c r="A682" s="249"/>
      <c r="D682" s="248"/>
    </row>
    <row r="683" spans="1:4" s="44" customFormat="1" ht="11.25" hidden="1" x14ac:dyDescent="0.25">
      <c r="A683" s="249"/>
      <c r="D683" s="248"/>
    </row>
    <row r="684" spans="1:4" s="44" customFormat="1" ht="11.25" hidden="1" x14ac:dyDescent="0.25">
      <c r="A684" s="249"/>
      <c r="D684" s="248"/>
    </row>
    <row r="685" spans="1:4" s="44" customFormat="1" ht="11.25" hidden="1" x14ac:dyDescent="0.25">
      <c r="A685" s="249"/>
      <c r="D685" s="248"/>
    </row>
    <row r="686" spans="1:4" s="44" customFormat="1" ht="11.25" hidden="1" x14ac:dyDescent="0.25">
      <c r="A686" s="249"/>
      <c r="D686" s="248"/>
    </row>
    <row r="687" spans="1:4" s="44" customFormat="1" ht="11.25" hidden="1" x14ac:dyDescent="0.25">
      <c r="A687" s="249"/>
      <c r="D687" s="248"/>
    </row>
    <row r="688" spans="1:4" s="44" customFormat="1" ht="11.25" hidden="1" x14ac:dyDescent="0.25">
      <c r="A688" s="249"/>
      <c r="D688" s="248"/>
    </row>
    <row r="689" spans="1:4" s="44" customFormat="1" ht="11.25" hidden="1" x14ac:dyDescent="0.25">
      <c r="A689" s="249"/>
      <c r="D689" s="248"/>
    </row>
    <row r="690" spans="1:4" s="44" customFormat="1" ht="11.25" hidden="1" x14ac:dyDescent="0.25">
      <c r="A690" s="249"/>
      <c r="D690" s="248"/>
    </row>
    <row r="691" spans="1:4" s="44" customFormat="1" ht="11.25" hidden="1" x14ac:dyDescent="0.25">
      <c r="A691" s="249"/>
      <c r="D691" s="248"/>
    </row>
    <row r="692" spans="1:4" s="44" customFormat="1" ht="11.25" hidden="1" x14ac:dyDescent="0.25">
      <c r="A692" s="249"/>
      <c r="D692" s="248"/>
    </row>
    <row r="693" spans="1:4" s="44" customFormat="1" ht="11.25" hidden="1" x14ac:dyDescent="0.25">
      <c r="A693" s="249"/>
      <c r="D693" s="248"/>
    </row>
    <row r="694" spans="1:4" s="44" customFormat="1" ht="11.25" hidden="1" x14ac:dyDescent="0.25">
      <c r="A694" s="249"/>
      <c r="D694" s="248"/>
    </row>
    <row r="695" spans="1:4" s="44" customFormat="1" ht="11.25" hidden="1" x14ac:dyDescent="0.25">
      <c r="A695" s="249"/>
      <c r="D695" s="248"/>
    </row>
    <row r="696" spans="1:4" s="44" customFormat="1" ht="11.25" hidden="1" x14ac:dyDescent="0.25">
      <c r="A696" s="249"/>
      <c r="D696" s="248"/>
    </row>
    <row r="697" spans="1:4" s="44" customFormat="1" ht="11.25" hidden="1" x14ac:dyDescent="0.25">
      <c r="A697" s="249"/>
      <c r="D697" s="248"/>
    </row>
    <row r="698" spans="1:4" s="44" customFormat="1" ht="11.25" hidden="1" x14ac:dyDescent="0.25">
      <c r="A698" s="249"/>
      <c r="D698" s="248"/>
    </row>
    <row r="699" spans="1:4" s="44" customFormat="1" ht="11.25" hidden="1" x14ac:dyDescent="0.25">
      <c r="A699" s="249"/>
      <c r="D699" s="248"/>
    </row>
    <row r="700" spans="1:4" s="44" customFormat="1" ht="11.25" hidden="1" x14ac:dyDescent="0.25">
      <c r="A700" s="249"/>
      <c r="D700" s="248"/>
    </row>
    <row r="701" spans="1:4" s="44" customFormat="1" ht="11.25" hidden="1" x14ac:dyDescent="0.25">
      <c r="A701" s="249"/>
      <c r="D701" s="248"/>
    </row>
    <row r="702" spans="1:4" s="44" customFormat="1" ht="11.25" hidden="1" x14ac:dyDescent="0.25">
      <c r="A702" s="249"/>
      <c r="D702" s="248"/>
    </row>
    <row r="703" spans="1:4" s="44" customFormat="1" ht="11.25" hidden="1" x14ac:dyDescent="0.25">
      <c r="A703" s="249"/>
      <c r="D703" s="248"/>
    </row>
    <row r="704" spans="1:4" s="44" customFormat="1" ht="11.25" hidden="1" x14ac:dyDescent="0.25">
      <c r="A704" s="249"/>
      <c r="D704" s="248"/>
    </row>
    <row r="705" spans="1:4" s="44" customFormat="1" ht="11.25" hidden="1" x14ac:dyDescent="0.25">
      <c r="A705" s="249"/>
      <c r="D705" s="248"/>
    </row>
    <row r="706" spans="1:4" s="44" customFormat="1" ht="11.25" hidden="1" x14ac:dyDescent="0.25">
      <c r="A706" s="249"/>
      <c r="D706" s="248"/>
    </row>
    <row r="707" spans="1:4" s="44" customFormat="1" ht="11.25" hidden="1" x14ac:dyDescent="0.25">
      <c r="A707" s="249"/>
      <c r="D707" s="248"/>
    </row>
    <row r="708" spans="1:4" s="44" customFormat="1" ht="11.25" hidden="1" x14ac:dyDescent="0.25">
      <c r="A708" s="249"/>
      <c r="D708" s="248"/>
    </row>
    <row r="709" spans="1:4" s="44" customFormat="1" ht="11.25" hidden="1" x14ac:dyDescent="0.25">
      <c r="A709" s="249"/>
      <c r="D709" s="248"/>
    </row>
    <row r="710" spans="1:4" s="44" customFormat="1" ht="11.25" hidden="1" x14ac:dyDescent="0.25">
      <c r="A710" s="249"/>
      <c r="D710" s="248"/>
    </row>
    <row r="711" spans="1:4" s="44" customFormat="1" ht="11.25" hidden="1" x14ac:dyDescent="0.25">
      <c r="A711" s="249"/>
      <c r="D711" s="248"/>
    </row>
    <row r="712" spans="1:4" s="44" customFormat="1" ht="11.25" hidden="1" x14ac:dyDescent="0.25">
      <c r="A712" s="249"/>
      <c r="D712" s="248"/>
    </row>
    <row r="713" spans="1:4" s="44" customFormat="1" ht="11.25" hidden="1" x14ac:dyDescent="0.25">
      <c r="A713" s="249"/>
      <c r="D713" s="248"/>
    </row>
    <row r="714" spans="1:4" s="44" customFormat="1" ht="11.25" hidden="1" x14ac:dyDescent="0.25">
      <c r="A714" s="249"/>
      <c r="D714" s="248"/>
    </row>
    <row r="715" spans="1:4" s="44" customFormat="1" ht="11.25" hidden="1" x14ac:dyDescent="0.25">
      <c r="A715" s="249"/>
      <c r="D715" s="248"/>
    </row>
    <row r="716" spans="1:4" s="44" customFormat="1" ht="11.25" hidden="1" x14ac:dyDescent="0.25">
      <c r="A716" s="249"/>
      <c r="D716" s="248"/>
    </row>
    <row r="717" spans="1:4" s="44" customFormat="1" ht="11.25" hidden="1" x14ac:dyDescent="0.25">
      <c r="A717" s="249"/>
      <c r="D717" s="248"/>
    </row>
    <row r="718" spans="1:4" s="44" customFormat="1" ht="11.25" hidden="1" x14ac:dyDescent="0.25">
      <c r="A718" s="249"/>
      <c r="D718" s="248"/>
    </row>
    <row r="719" spans="1:4" s="44" customFormat="1" ht="11.25" hidden="1" x14ac:dyDescent="0.25">
      <c r="A719" s="249"/>
      <c r="D719" s="248"/>
    </row>
    <row r="720" spans="1:4" s="44" customFormat="1" ht="11.25" hidden="1" x14ac:dyDescent="0.25">
      <c r="A720" s="249"/>
      <c r="D720" s="248"/>
    </row>
    <row r="721" spans="1:4" s="44" customFormat="1" ht="11.25" hidden="1" x14ac:dyDescent="0.25">
      <c r="A721" s="249"/>
      <c r="D721" s="248"/>
    </row>
    <row r="722" spans="1:4" s="44" customFormat="1" ht="11.25" hidden="1" x14ac:dyDescent="0.25">
      <c r="A722" s="249"/>
      <c r="D722" s="248"/>
    </row>
    <row r="723" spans="1:4" s="44" customFormat="1" ht="11.25" hidden="1" x14ac:dyDescent="0.25">
      <c r="A723" s="249"/>
      <c r="D723" s="248"/>
    </row>
    <row r="724" spans="1:4" s="44" customFormat="1" ht="11.25" hidden="1" x14ac:dyDescent="0.25">
      <c r="A724" s="249"/>
      <c r="D724" s="248"/>
    </row>
    <row r="725" spans="1:4" s="44" customFormat="1" ht="11.25" hidden="1" x14ac:dyDescent="0.25">
      <c r="A725" s="249"/>
      <c r="D725" s="248"/>
    </row>
    <row r="726" spans="1:4" s="44" customFormat="1" ht="11.25" hidden="1" x14ac:dyDescent="0.25">
      <c r="A726" s="249"/>
      <c r="D726" s="248"/>
    </row>
    <row r="727" spans="1:4" s="44" customFormat="1" ht="11.25" hidden="1" x14ac:dyDescent="0.25">
      <c r="A727" s="249"/>
      <c r="D727" s="248"/>
    </row>
    <row r="728" spans="1:4" s="44" customFormat="1" ht="11.25" hidden="1" x14ac:dyDescent="0.25">
      <c r="A728" s="249"/>
      <c r="D728" s="248"/>
    </row>
    <row r="729" spans="1:4" s="44" customFormat="1" ht="11.25" hidden="1" x14ac:dyDescent="0.25">
      <c r="A729" s="249"/>
      <c r="D729" s="248"/>
    </row>
    <row r="730" spans="1:4" s="44" customFormat="1" ht="11.25" hidden="1" x14ac:dyDescent="0.25">
      <c r="A730" s="249"/>
      <c r="D730" s="248"/>
    </row>
    <row r="731" spans="1:4" s="44" customFormat="1" ht="11.25" hidden="1" x14ac:dyDescent="0.25">
      <c r="A731" s="249"/>
      <c r="D731" s="248"/>
    </row>
    <row r="732" spans="1:4" s="44" customFormat="1" ht="11.25" hidden="1" x14ac:dyDescent="0.25">
      <c r="A732" s="249"/>
      <c r="D732" s="248"/>
    </row>
    <row r="733" spans="1:4" s="44" customFormat="1" ht="11.25" hidden="1" x14ac:dyDescent="0.25">
      <c r="A733" s="249"/>
      <c r="D733" s="248"/>
    </row>
    <row r="734" spans="1:4" s="44" customFormat="1" ht="11.25" hidden="1" x14ac:dyDescent="0.25">
      <c r="A734" s="249"/>
      <c r="D734" s="248"/>
    </row>
    <row r="735" spans="1:4" s="44" customFormat="1" ht="11.25" hidden="1" x14ac:dyDescent="0.25">
      <c r="A735" s="249"/>
      <c r="D735" s="248"/>
    </row>
    <row r="736" spans="1:4" s="44" customFormat="1" ht="11.25" hidden="1" x14ac:dyDescent="0.25">
      <c r="A736" s="249"/>
      <c r="D736" s="248"/>
    </row>
    <row r="737" spans="1:4" s="44" customFormat="1" ht="11.25" hidden="1" x14ac:dyDescent="0.25">
      <c r="A737" s="249"/>
      <c r="D737" s="248"/>
    </row>
    <row r="738" spans="1:4" s="44" customFormat="1" ht="11.25" hidden="1" x14ac:dyDescent="0.25">
      <c r="A738" s="249"/>
      <c r="D738" s="248"/>
    </row>
    <row r="739" spans="1:4" s="44" customFormat="1" ht="11.25" hidden="1" x14ac:dyDescent="0.25">
      <c r="A739" s="249"/>
      <c r="D739" s="248"/>
    </row>
    <row r="740" spans="1:4" s="44" customFormat="1" ht="11.25" hidden="1" x14ac:dyDescent="0.25">
      <c r="A740" s="249"/>
      <c r="D740" s="248"/>
    </row>
    <row r="741" spans="1:4" s="44" customFormat="1" ht="11.25" hidden="1" x14ac:dyDescent="0.25">
      <c r="A741" s="249"/>
      <c r="D741" s="248"/>
    </row>
    <row r="742" spans="1:4" s="44" customFormat="1" ht="11.25" hidden="1" x14ac:dyDescent="0.25">
      <c r="A742" s="249"/>
      <c r="D742" s="248"/>
    </row>
    <row r="743" spans="1:4" s="44" customFormat="1" ht="11.25" hidden="1" x14ac:dyDescent="0.25">
      <c r="A743" s="249"/>
      <c r="D743" s="248"/>
    </row>
    <row r="744" spans="1:4" s="44" customFormat="1" ht="11.25" hidden="1" x14ac:dyDescent="0.25">
      <c r="A744" s="249"/>
      <c r="D744" s="248"/>
    </row>
    <row r="745" spans="1:4" s="44" customFormat="1" ht="11.25" hidden="1" x14ac:dyDescent="0.25">
      <c r="A745" s="249"/>
      <c r="D745" s="248"/>
    </row>
    <row r="746" spans="1:4" s="44" customFormat="1" ht="11.25" hidden="1" x14ac:dyDescent="0.25">
      <c r="A746" s="249"/>
      <c r="D746" s="248"/>
    </row>
    <row r="747" spans="1:4" s="44" customFormat="1" ht="11.25" hidden="1" x14ac:dyDescent="0.25">
      <c r="A747" s="249"/>
      <c r="D747" s="248"/>
    </row>
    <row r="748" spans="1:4" s="44" customFormat="1" ht="11.25" hidden="1" x14ac:dyDescent="0.25">
      <c r="A748" s="249"/>
      <c r="D748" s="248"/>
    </row>
    <row r="749" spans="1:4" s="44" customFormat="1" ht="11.25" hidden="1" x14ac:dyDescent="0.25">
      <c r="A749" s="249"/>
      <c r="D749" s="248"/>
    </row>
    <row r="750" spans="1:4" s="44" customFormat="1" ht="11.25" hidden="1" x14ac:dyDescent="0.25">
      <c r="A750" s="249"/>
      <c r="D750" s="248"/>
    </row>
    <row r="751" spans="1:4" s="44" customFormat="1" ht="11.25" hidden="1" x14ac:dyDescent="0.25">
      <c r="A751" s="249"/>
      <c r="D751" s="248"/>
    </row>
    <row r="752" spans="1:4" s="44" customFormat="1" ht="11.25" hidden="1" x14ac:dyDescent="0.25">
      <c r="A752" s="249"/>
      <c r="D752" s="248"/>
    </row>
    <row r="753" spans="1:4" s="44" customFormat="1" ht="11.25" hidden="1" x14ac:dyDescent="0.25">
      <c r="A753" s="249"/>
      <c r="D753" s="248"/>
    </row>
    <row r="754" spans="1:4" s="44" customFormat="1" ht="11.25" hidden="1" x14ac:dyDescent="0.25">
      <c r="A754" s="249"/>
      <c r="D754" s="248"/>
    </row>
    <row r="755" spans="1:4" s="44" customFormat="1" ht="11.25" hidden="1" x14ac:dyDescent="0.25">
      <c r="A755" s="249"/>
      <c r="D755" s="248"/>
    </row>
    <row r="756" spans="1:4" s="44" customFormat="1" ht="11.25" hidden="1" x14ac:dyDescent="0.25">
      <c r="A756" s="249"/>
      <c r="D756" s="248"/>
    </row>
    <row r="757" spans="1:4" s="44" customFormat="1" ht="11.25" hidden="1" x14ac:dyDescent="0.25">
      <c r="A757" s="249"/>
      <c r="D757" s="248"/>
    </row>
    <row r="758" spans="1:4" s="44" customFormat="1" ht="11.25" hidden="1" x14ac:dyDescent="0.25">
      <c r="A758" s="249"/>
      <c r="D758" s="248"/>
    </row>
    <row r="759" spans="1:4" s="44" customFormat="1" ht="11.25" hidden="1" x14ac:dyDescent="0.25">
      <c r="A759" s="249"/>
      <c r="D759" s="248"/>
    </row>
    <row r="760" spans="1:4" s="44" customFormat="1" ht="11.25" hidden="1" x14ac:dyDescent="0.25">
      <c r="A760" s="249"/>
      <c r="D760" s="248"/>
    </row>
    <row r="761" spans="1:4" s="44" customFormat="1" ht="11.25" hidden="1" x14ac:dyDescent="0.25">
      <c r="A761" s="249"/>
      <c r="D761" s="248"/>
    </row>
    <row r="762" spans="1:4" s="44" customFormat="1" ht="11.25" hidden="1" x14ac:dyDescent="0.25">
      <c r="A762" s="249"/>
      <c r="D762" s="248"/>
    </row>
    <row r="763" spans="1:4" s="44" customFormat="1" ht="11.25" hidden="1" x14ac:dyDescent="0.25">
      <c r="A763" s="249"/>
      <c r="D763" s="248"/>
    </row>
    <row r="764" spans="1:4" s="44" customFormat="1" ht="11.25" hidden="1" x14ac:dyDescent="0.25">
      <c r="A764" s="249"/>
      <c r="D764" s="248"/>
    </row>
    <row r="765" spans="1:4" s="44" customFormat="1" ht="11.25" hidden="1" x14ac:dyDescent="0.25">
      <c r="A765" s="249"/>
      <c r="D765" s="248"/>
    </row>
    <row r="766" spans="1:4" s="44" customFormat="1" ht="11.25" hidden="1" x14ac:dyDescent="0.25">
      <c r="A766" s="249"/>
      <c r="D766" s="248"/>
    </row>
    <row r="767" spans="1:4" s="44" customFormat="1" ht="11.25" hidden="1" x14ac:dyDescent="0.25">
      <c r="A767" s="249"/>
      <c r="D767" s="248"/>
    </row>
    <row r="768" spans="1:4" s="44" customFormat="1" ht="11.25" hidden="1" x14ac:dyDescent="0.25">
      <c r="A768" s="249"/>
      <c r="D768" s="248"/>
    </row>
    <row r="769" spans="1:4" s="44" customFormat="1" ht="11.25" hidden="1" x14ac:dyDescent="0.25">
      <c r="A769" s="249"/>
      <c r="D769" s="248"/>
    </row>
    <row r="770" spans="1:4" s="44" customFormat="1" ht="11.25" hidden="1" x14ac:dyDescent="0.25">
      <c r="A770" s="249"/>
      <c r="D770" s="248"/>
    </row>
    <row r="771" spans="1:4" s="44" customFormat="1" ht="11.25" hidden="1" x14ac:dyDescent="0.25">
      <c r="A771" s="249"/>
      <c r="D771" s="248"/>
    </row>
    <row r="772" spans="1:4" s="44" customFormat="1" ht="11.25" hidden="1" x14ac:dyDescent="0.25">
      <c r="A772" s="249"/>
      <c r="D772" s="248"/>
    </row>
    <row r="773" spans="1:4" s="44" customFormat="1" ht="11.25" hidden="1" x14ac:dyDescent="0.25">
      <c r="A773" s="249"/>
      <c r="D773" s="248"/>
    </row>
    <row r="774" spans="1:4" s="44" customFormat="1" ht="11.25" hidden="1" x14ac:dyDescent="0.25">
      <c r="A774" s="249"/>
      <c r="D774" s="248"/>
    </row>
    <row r="775" spans="1:4" s="44" customFormat="1" ht="11.25" hidden="1" x14ac:dyDescent="0.25">
      <c r="A775" s="249"/>
      <c r="D775" s="248"/>
    </row>
    <row r="776" spans="1:4" s="44" customFormat="1" ht="11.25" hidden="1" x14ac:dyDescent="0.25">
      <c r="A776" s="249"/>
      <c r="D776" s="248"/>
    </row>
    <row r="777" spans="1:4" s="44" customFormat="1" ht="11.25" hidden="1" x14ac:dyDescent="0.25">
      <c r="A777" s="249"/>
      <c r="D777" s="248"/>
    </row>
    <row r="778" spans="1:4" s="44" customFormat="1" ht="11.25" hidden="1" x14ac:dyDescent="0.25">
      <c r="A778" s="249"/>
      <c r="D778" s="248"/>
    </row>
    <row r="779" spans="1:4" s="44" customFormat="1" ht="11.25" hidden="1" x14ac:dyDescent="0.25">
      <c r="A779" s="249"/>
      <c r="D779" s="248"/>
    </row>
    <row r="780" spans="1:4" s="44" customFormat="1" ht="11.25" hidden="1" x14ac:dyDescent="0.25">
      <c r="A780" s="249"/>
      <c r="D780" s="248"/>
    </row>
    <row r="781" spans="1:4" s="44" customFormat="1" ht="11.25" hidden="1" x14ac:dyDescent="0.25">
      <c r="A781" s="249"/>
      <c r="D781" s="248"/>
    </row>
    <row r="782" spans="1:4" s="44" customFormat="1" ht="11.25" hidden="1" x14ac:dyDescent="0.25">
      <c r="A782" s="249"/>
      <c r="D782" s="248"/>
    </row>
    <row r="783" spans="1:4" s="44" customFormat="1" ht="11.25" hidden="1" x14ac:dyDescent="0.25">
      <c r="A783" s="249"/>
      <c r="D783" s="248"/>
    </row>
    <row r="784" spans="1:4" s="44" customFormat="1" ht="11.25" hidden="1" x14ac:dyDescent="0.25">
      <c r="A784" s="249"/>
      <c r="D784" s="248"/>
    </row>
    <row r="785" spans="1:4" s="44" customFormat="1" ht="11.25" hidden="1" x14ac:dyDescent="0.25">
      <c r="A785" s="249"/>
      <c r="D785" s="248"/>
    </row>
    <row r="786" spans="1:4" s="44" customFormat="1" ht="11.25" hidden="1" x14ac:dyDescent="0.25">
      <c r="A786" s="249"/>
      <c r="D786" s="248"/>
    </row>
    <row r="787" spans="1:4" s="44" customFormat="1" ht="11.25" hidden="1" x14ac:dyDescent="0.25">
      <c r="A787" s="249"/>
      <c r="D787" s="248"/>
    </row>
    <row r="788" spans="1:4" s="44" customFormat="1" ht="11.25" hidden="1" x14ac:dyDescent="0.25">
      <c r="A788" s="249"/>
      <c r="D788" s="248"/>
    </row>
    <row r="789" spans="1:4" s="44" customFormat="1" ht="11.25" hidden="1" x14ac:dyDescent="0.25">
      <c r="A789" s="249"/>
      <c r="D789" s="248"/>
    </row>
    <row r="790" spans="1:4" s="44" customFormat="1" ht="11.25" hidden="1" x14ac:dyDescent="0.25">
      <c r="A790" s="249"/>
      <c r="D790" s="248"/>
    </row>
    <row r="791" spans="1:4" s="44" customFormat="1" ht="11.25" hidden="1" x14ac:dyDescent="0.25">
      <c r="A791" s="249"/>
      <c r="D791" s="248"/>
    </row>
    <row r="792" spans="1:4" s="44" customFormat="1" ht="11.25" hidden="1" x14ac:dyDescent="0.25">
      <c r="A792" s="249"/>
      <c r="D792" s="248"/>
    </row>
    <row r="793" spans="1:4" s="44" customFormat="1" ht="11.25" hidden="1" x14ac:dyDescent="0.25">
      <c r="A793" s="249"/>
      <c r="D793" s="248"/>
    </row>
    <row r="794" spans="1:4" s="44" customFormat="1" ht="11.25" hidden="1" x14ac:dyDescent="0.25">
      <c r="A794" s="249"/>
      <c r="D794" s="248"/>
    </row>
    <row r="795" spans="1:4" s="44" customFormat="1" ht="11.25" hidden="1" x14ac:dyDescent="0.25">
      <c r="A795" s="249"/>
      <c r="D795" s="248"/>
    </row>
    <row r="796" spans="1:4" s="44" customFormat="1" ht="11.25" hidden="1" x14ac:dyDescent="0.25">
      <c r="A796" s="249"/>
      <c r="D796" s="248"/>
    </row>
    <row r="797" spans="1:4" s="44" customFormat="1" ht="11.25" hidden="1" x14ac:dyDescent="0.25">
      <c r="A797" s="249"/>
      <c r="D797" s="248"/>
    </row>
    <row r="798" spans="1:4" s="44" customFormat="1" ht="11.25" hidden="1" x14ac:dyDescent="0.25">
      <c r="A798" s="249"/>
      <c r="D798" s="248"/>
    </row>
    <row r="799" spans="1:4" s="44" customFormat="1" ht="11.25" hidden="1" x14ac:dyDescent="0.25">
      <c r="A799" s="249"/>
      <c r="D799" s="248"/>
    </row>
    <row r="800" spans="1:4" s="44" customFormat="1" ht="11.25" hidden="1" x14ac:dyDescent="0.25">
      <c r="A800" s="249"/>
      <c r="D800" s="248"/>
    </row>
    <row r="801" spans="1:4" s="44" customFormat="1" ht="11.25" hidden="1" x14ac:dyDescent="0.25">
      <c r="A801" s="249"/>
      <c r="D801" s="248"/>
    </row>
    <row r="802" spans="1:4" s="44" customFormat="1" ht="11.25" hidden="1" x14ac:dyDescent="0.25">
      <c r="A802" s="249"/>
      <c r="D802" s="248"/>
    </row>
    <row r="803" spans="1:4" s="44" customFormat="1" ht="11.25" hidden="1" x14ac:dyDescent="0.25">
      <c r="A803" s="249"/>
      <c r="D803" s="248"/>
    </row>
    <row r="804" spans="1:4" s="44" customFormat="1" ht="11.25" hidden="1" x14ac:dyDescent="0.25">
      <c r="A804" s="249"/>
      <c r="D804" s="248"/>
    </row>
    <row r="805" spans="1:4" s="44" customFormat="1" ht="11.25" hidden="1" x14ac:dyDescent="0.25">
      <c r="A805" s="249"/>
      <c r="D805" s="248"/>
    </row>
    <row r="806" spans="1:4" s="44" customFormat="1" ht="11.25" hidden="1" x14ac:dyDescent="0.25">
      <c r="A806" s="249"/>
      <c r="D806" s="248"/>
    </row>
    <row r="807" spans="1:4" s="44" customFormat="1" ht="11.25" hidden="1" x14ac:dyDescent="0.25">
      <c r="A807" s="249"/>
      <c r="D807" s="248"/>
    </row>
    <row r="808" spans="1:4" s="44" customFormat="1" ht="11.25" hidden="1" x14ac:dyDescent="0.25">
      <c r="A808" s="249"/>
      <c r="D808" s="248"/>
    </row>
    <row r="809" spans="1:4" s="44" customFormat="1" ht="11.25" hidden="1" x14ac:dyDescent="0.25">
      <c r="A809" s="249"/>
      <c r="D809" s="248"/>
    </row>
    <row r="810" spans="1:4" s="44" customFormat="1" ht="11.25" hidden="1" x14ac:dyDescent="0.25">
      <c r="A810" s="249"/>
      <c r="D810" s="248"/>
    </row>
    <row r="811" spans="1:4" s="44" customFormat="1" ht="11.25" hidden="1" x14ac:dyDescent="0.25">
      <c r="A811" s="249"/>
      <c r="D811" s="248"/>
    </row>
    <row r="812" spans="1:4" s="44" customFormat="1" ht="11.25" hidden="1" x14ac:dyDescent="0.25">
      <c r="A812" s="249"/>
      <c r="D812" s="248"/>
    </row>
    <row r="813" spans="1:4" s="44" customFormat="1" ht="11.25" hidden="1" x14ac:dyDescent="0.25">
      <c r="A813" s="249"/>
      <c r="D813" s="248"/>
    </row>
    <row r="814" spans="1:4" s="44" customFormat="1" ht="11.25" hidden="1" x14ac:dyDescent="0.25">
      <c r="A814" s="249"/>
      <c r="D814" s="248"/>
    </row>
    <row r="815" spans="1:4" s="44" customFormat="1" ht="11.25" hidden="1" x14ac:dyDescent="0.25">
      <c r="A815" s="249"/>
      <c r="D815" s="248"/>
    </row>
    <row r="816" spans="1:4" s="44" customFormat="1" ht="11.25" hidden="1" x14ac:dyDescent="0.25">
      <c r="A816" s="249"/>
      <c r="D816" s="248"/>
    </row>
    <row r="817" spans="1:4" s="44" customFormat="1" ht="11.25" hidden="1" x14ac:dyDescent="0.25">
      <c r="A817" s="249"/>
      <c r="D817" s="248"/>
    </row>
    <row r="818" spans="1:4" s="44" customFormat="1" ht="11.25" hidden="1" x14ac:dyDescent="0.25">
      <c r="A818" s="249"/>
      <c r="D818" s="248"/>
    </row>
    <row r="819" spans="1:4" s="44" customFormat="1" ht="11.25" hidden="1" x14ac:dyDescent="0.25">
      <c r="A819" s="249"/>
      <c r="D819" s="248"/>
    </row>
    <row r="820" spans="1:4" s="44" customFormat="1" ht="11.25" hidden="1" x14ac:dyDescent="0.25">
      <c r="A820" s="249"/>
      <c r="D820" s="248"/>
    </row>
    <row r="821" spans="1:4" s="44" customFormat="1" ht="11.25" hidden="1" x14ac:dyDescent="0.25">
      <c r="A821" s="249"/>
      <c r="D821" s="248"/>
    </row>
    <row r="822" spans="1:4" s="44" customFormat="1" ht="11.25" hidden="1" x14ac:dyDescent="0.25">
      <c r="A822" s="249"/>
      <c r="D822" s="248"/>
    </row>
    <row r="823" spans="1:4" s="44" customFormat="1" ht="11.25" hidden="1" x14ac:dyDescent="0.25">
      <c r="A823" s="249"/>
      <c r="D823" s="248"/>
    </row>
    <row r="824" spans="1:4" s="44" customFormat="1" ht="11.25" hidden="1" x14ac:dyDescent="0.25">
      <c r="A824" s="249"/>
      <c r="D824" s="248"/>
    </row>
    <row r="825" spans="1:4" s="44" customFormat="1" ht="11.25" hidden="1" x14ac:dyDescent="0.25">
      <c r="A825" s="249"/>
      <c r="D825" s="248"/>
    </row>
    <row r="826" spans="1:4" s="44" customFormat="1" ht="11.25" hidden="1" x14ac:dyDescent="0.25">
      <c r="A826" s="249"/>
      <c r="D826" s="248"/>
    </row>
    <row r="827" spans="1:4" s="44" customFormat="1" ht="11.25" hidden="1" x14ac:dyDescent="0.25">
      <c r="A827" s="249"/>
      <c r="D827" s="248"/>
    </row>
    <row r="828" spans="1:4" s="44" customFormat="1" ht="11.25" hidden="1" x14ac:dyDescent="0.25">
      <c r="A828" s="249"/>
      <c r="D828" s="248"/>
    </row>
    <row r="829" spans="1:4" s="44" customFormat="1" ht="11.25" hidden="1" x14ac:dyDescent="0.25">
      <c r="A829" s="249"/>
      <c r="D829" s="248"/>
    </row>
    <row r="830" spans="1:4" s="44" customFormat="1" ht="11.25" hidden="1" x14ac:dyDescent="0.25">
      <c r="A830" s="249"/>
      <c r="D830" s="248"/>
    </row>
    <row r="831" spans="1:4" s="44" customFormat="1" ht="11.25" hidden="1" x14ac:dyDescent="0.25">
      <c r="A831" s="249"/>
      <c r="D831" s="248"/>
    </row>
    <row r="832" spans="1:4" s="44" customFormat="1" ht="11.25" hidden="1" x14ac:dyDescent="0.25">
      <c r="A832" s="249"/>
      <c r="D832" s="248"/>
    </row>
    <row r="833" spans="1:4" s="44" customFormat="1" ht="11.25" hidden="1" x14ac:dyDescent="0.25">
      <c r="A833" s="249"/>
      <c r="D833" s="248"/>
    </row>
    <row r="834" spans="1:4" s="44" customFormat="1" ht="11.25" hidden="1" x14ac:dyDescent="0.25">
      <c r="A834" s="249"/>
      <c r="D834" s="248"/>
    </row>
    <row r="835" spans="1:4" s="44" customFormat="1" ht="11.25" hidden="1" x14ac:dyDescent="0.25">
      <c r="A835" s="249"/>
      <c r="D835" s="248"/>
    </row>
    <row r="836" spans="1:4" s="44" customFormat="1" ht="11.25" hidden="1" x14ac:dyDescent="0.25">
      <c r="A836" s="249"/>
      <c r="D836" s="248"/>
    </row>
    <row r="837" spans="1:4" s="44" customFormat="1" ht="11.25" hidden="1" x14ac:dyDescent="0.25">
      <c r="A837" s="249"/>
      <c r="D837" s="248"/>
    </row>
    <row r="838" spans="1:4" s="44" customFormat="1" ht="11.25" hidden="1" x14ac:dyDescent="0.25">
      <c r="A838" s="249"/>
      <c r="D838" s="248"/>
    </row>
    <row r="839" spans="1:4" s="44" customFormat="1" ht="11.25" hidden="1" x14ac:dyDescent="0.25">
      <c r="A839" s="249"/>
      <c r="D839" s="248"/>
    </row>
    <row r="840" spans="1:4" s="44" customFormat="1" ht="11.25" hidden="1" x14ac:dyDescent="0.25">
      <c r="A840" s="249"/>
      <c r="D840" s="248"/>
    </row>
    <row r="841" spans="1:4" s="44" customFormat="1" ht="11.25" hidden="1" x14ac:dyDescent="0.25">
      <c r="A841" s="249"/>
      <c r="D841" s="248"/>
    </row>
    <row r="842" spans="1:4" s="44" customFormat="1" ht="11.25" hidden="1" x14ac:dyDescent="0.25">
      <c r="A842" s="249"/>
      <c r="D842" s="248"/>
    </row>
    <row r="843" spans="1:4" s="44" customFormat="1" ht="11.25" hidden="1" x14ac:dyDescent="0.25">
      <c r="A843" s="249"/>
      <c r="D843" s="248"/>
    </row>
    <row r="844" spans="1:4" s="44" customFormat="1" ht="11.25" hidden="1" x14ac:dyDescent="0.25">
      <c r="A844" s="249"/>
      <c r="D844" s="248"/>
    </row>
    <row r="845" spans="1:4" s="44" customFormat="1" ht="11.25" hidden="1" x14ac:dyDescent="0.25">
      <c r="A845" s="249"/>
      <c r="D845" s="248"/>
    </row>
    <row r="846" spans="1:4" s="44" customFormat="1" ht="11.25" hidden="1" x14ac:dyDescent="0.25">
      <c r="A846" s="249"/>
      <c r="D846" s="248"/>
    </row>
    <row r="847" spans="1:4" s="44" customFormat="1" ht="11.25" hidden="1" x14ac:dyDescent="0.25">
      <c r="A847" s="249"/>
      <c r="D847" s="248"/>
    </row>
    <row r="848" spans="1:4" s="44" customFormat="1" ht="11.25" hidden="1" x14ac:dyDescent="0.25">
      <c r="A848" s="249"/>
      <c r="D848" s="248"/>
    </row>
    <row r="849" spans="1:4" s="44" customFormat="1" ht="11.25" hidden="1" x14ac:dyDescent="0.25">
      <c r="A849" s="249"/>
      <c r="D849" s="248"/>
    </row>
    <row r="850" spans="1:4" s="44" customFormat="1" ht="11.25" hidden="1" x14ac:dyDescent="0.25">
      <c r="A850" s="249"/>
      <c r="D850" s="248"/>
    </row>
    <row r="851" spans="1:4" s="44" customFormat="1" ht="11.25" hidden="1" x14ac:dyDescent="0.25">
      <c r="A851" s="249"/>
      <c r="D851" s="248"/>
    </row>
    <row r="852" spans="1:4" s="44" customFormat="1" ht="11.25" hidden="1" x14ac:dyDescent="0.25">
      <c r="A852" s="249"/>
      <c r="D852" s="248"/>
    </row>
    <row r="853" spans="1:4" s="44" customFormat="1" ht="11.25" hidden="1" x14ac:dyDescent="0.25">
      <c r="A853" s="249"/>
      <c r="D853" s="248"/>
    </row>
    <row r="854" spans="1:4" s="44" customFormat="1" ht="11.25" hidden="1" x14ac:dyDescent="0.25">
      <c r="A854" s="249"/>
      <c r="D854" s="248"/>
    </row>
    <row r="855" spans="1:4" s="44" customFormat="1" ht="11.25" hidden="1" x14ac:dyDescent="0.25">
      <c r="A855" s="249"/>
      <c r="D855" s="248"/>
    </row>
    <row r="856" spans="1:4" s="44" customFormat="1" ht="11.25" hidden="1" x14ac:dyDescent="0.25">
      <c r="A856" s="249"/>
      <c r="D856" s="248"/>
    </row>
    <row r="857" spans="1:4" s="44" customFormat="1" ht="11.25" hidden="1" x14ac:dyDescent="0.25">
      <c r="A857" s="249"/>
      <c r="D857" s="248"/>
    </row>
    <row r="858" spans="1:4" s="44" customFormat="1" ht="11.25" hidden="1" x14ac:dyDescent="0.25">
      <c r="A858" s="249"/>
      <c r="D858" s="248"/>
    </row>
    <row r="859" spans="1:4" s="44" customFormat="1" ht="11.25" hidden="1" x14ac:dyDescent="0.25">
      <c r="A859" s="249"/>
      <c r="D859" s="248"/>
    </row>
    <row r="860" spans="1:4" s="44" customFormat="1" ht="11.25" hidden="1" x14ac:dyDescent="0.25">
      <c r="A860" s="249"/>
      <c r="D860" s="248"/>
    </row>
    <row r="861" spans="1:4" s="44" customFormat="1" ht="11.25" hidden="1" x14ac:dyDescent="0.25">
      <c r="A861" s="249"/>
      <c r="D861" s="248"/>
    </row>
    <row r="862" spans="1:4" s="44" customFormat="1" ht="11.25" hidden="1" x14ac:dyDescent="0.25">
      <c r="A862" s="249"/>
      <c r="D862" s="248"/>
    </row>
    <row r="863" spans="1:4" s="44" customFormat="1" ht="11.25" hidden="1" x14ac:dyDescent="0.25">
      <c r="A863" s="249"/>
      <c r="D863" s="248"/>
    </row>
    <row r="864" spans="1:4" s="44" customFormat="1" ht="11.25" hidden="1" x14ac:dyDescent="0.25">
      <c r="A864" s="249"/>
      <c r="D864" s="248"/>
    </row>
    <row r="865" spans="1:4" s="44" customFormat="1" ht="11.25" hidden="1" x14ac:dyDescent="0.25">
      <c r="A865" s="249"/>
      <c r="D865" s="248"/>
    </row>
    <row r="866" spans="1:4" s="44" customFormat="1" ht="11.25" hidden="1" x14ac:dyDescent="0.25">
      <c r="A866" s="249"/>
      <c r="D866" s="248"/>
    </row>
    <row r="867" spans="1:4" s="44" customFormat="1" ht="11.25" hidden="1" x14ac:dyDescent="0.25">
      <c r="A867" s="249"/>
      <c r="D867" s="248"/>
    </row>
    <row r="868" spans="1:4" s="44" customFormat="1" ht="11.25" hidden="1" x14ac:dyDescent="0.25">
      <c r="A868" s="249"/>
      <c r="D868" s="248"/>
    </row>
    <row r="869" spans="1:4" s="44" customFormat="1" ht="11.25" hidden="1" x14ac:dyDescent="0.25">
      <c r="A869" s="249"/>
      <c r="D869" s="248"/>
    </row>
    <row r="870" spans="1:4" s="44" customFormat="1" ht="11.25" hidden="1" x14ac:dyDescent="0.25">
      <c r="A870" s="249"/>
      <c r="D870" s="248"/>
    </row>
    <row r="871" spans="1:4" s="44" customFormat="1" ht="11.25" hidden="1" x14ac:dyDescent="0.25">
      <c r="A871" s="249"/>
      <c r="D871" s="248"/>
    </row>
    <row r="872" spans="1:4" s="44" customFormat="1" ht="11.25" hidden="1" x14ac:dyDescent="0.25">
      <c r="A872" s="249"/>
      <c r="D872" s="248"/>
    </row>
    <row r="873" spans="1:4" s="44" customFormat="1" ht="11.25" hidden="1" x14ac:dyDescent="0.25">
      <c r="A873" s="249"/>
      <c r="D873" s="248"/>
    </row>
    <row r="874" spans="1:4" s="44" customFormat="1" ht="11.25" hidden="1" x14ac:dyDescent="0.25">
      <c r="A874" s="249"/>
      <c r="D874" s="248"/>
    </row>
    <row r="875" spans="1:4" s="44" customFormat="1" ht="11.25" hidden="1" x14ac:dyDescent="0.25">
      <c r="A875" s="249"/>
      <c r="D875" s="248"/>
    </row>
    <row r="876" spans="1:4" s="44" customFormat="1" ht="11.25" hidden="1" x14ac:dyDescent="0.25">
      <c r="A876" s="249"/>
      <c r="D876" s="248"/>
    </row>
    <row r="877" spans="1:4" s="44" customFormat="1" ht="11.25" hidden="1" x14ac:dyDescent="0.25">
      <c r="A877" s="249"/>
      <c r="D877" s="248"/>
    </row>
    <row r="878" spans="1:4" s="44" customFormat="1" ht="11.25" hidden="1" x14ac:dyDescent="0.25">
      <c r="A878" s="249"/>
      <c r="D878" s="248"/>
    </row>
    <row r="879" spans="1:4" s="44" customFormat="1" ht="11.25" hidden="1" x14ac:dyDescent="0.25">
      <c r="A879" s="249"/>
      <c r="D879" s="248"/>
    </row>
    <row r="880" spans="1:4" s="44" customFormat="1" ht="11.25" hidden="1" x14ac:dyDescent="0.25">
      <c r="A880" s="249"/>
      <c r="D880" s="248"/>
    </row>
    <row r="881" spans="1:4" s="44" customFormat="1" ht="11.25" hidden="1" x14ac:dyDescent="0.25">
      <c r="A881" s="249"/>
      <c r="D881" s="248"/>
    </row>
    <row r="882" spans="1:4" s="44" customFormat="1" ht="11.25" hidden="1" x14ac:dyDescent="0.25">
      <c r="A882" s="249"/>
      <c r="D882" s="248"/>
    </row>
    <row r="883" spans="1:4" s="44" customFormat="1" ht="11.25" hidden="1" x14ac:dyDescent="0.25">
      <c r="A883" s="249"/>
      <c r="D883" s="248"/>
    </row>
    <row r="884" spans="1:4" s="44" customFormat="1" ht="11.25" hidden="1" x14ac:dyDescent="0.25">
      <c r="A884" s="249"/>
      <c r="D884" s="248"/>
    </row>
    <row r="885" spans="1:4" s="44" customFormat="1" ht="11.25" hidden="1" x14ac:dyDescent="0.25">
      <c r="A885" s="249"/>
      <c r="D885" s="248"/>
    </row>
    <row r="886" spans="1:4" s="44" customFormat="1" ht="11.25" hidden="1" x14ac:dyDescent="0.25">
      <c r="A886" s="249"/>
      <c r="D886" s="248"/>
    </row>
    <row r="887" spans="1:4" s="44" customFormat="1" ht="11.25" hidden="1" x14ac:dyDescent="0.25">
      <c r="A887" s="249"/>
      <c r="D887" s="248"/>
    </row>
    <row r="888" spans="1:4" s="44" customFormat="1" ht="11.25" hidden="1" x14ac:dyDescent="0.25">
      <c r="A888" s="249"/>
      <c r="D888" s="248"/>
    </row>
    <row r="889" spans="1:4" s="44" customFormat="1" ht="11.25" hidden="1" x14ac:dyDescent="0.25">
      <c r="A889" s="249"/>
      <c r="D889" s="248"/>
    </row>
    <row r="890" spans="1:4" s="44" customFormat="1" ht="11.25" hidden="1" x14ac:dyDescent="0.25">
      <c r="A890" s="249"/>
      <c r="D890" s="248"/>
    </row>
    <row r="891" spans="1:4" s="44" customFormat="1" ht="11.25" hidden="1" x14ac:dyDescent="0.25">
      <c r="A891" s="249"/>
      <c r="D891" s="248"/>
    </row>
    <row r="892" spans="1:4" s="44" customFormat="1" ht="11.25" hidden="1" x14ac:dyDescent="0.25">
      <c r="A892" s="249"/>
      <c r="D892" s="248"/>
    </row>
    <row r="893" spans="1:4" s="44" customFormat="1" ht="11.25" hidden="1" x14ac:dyDescent="0.25">
      <c r="A893" s="249"/>
      <c r="D893" s="248"/>
    </row>
    <row r="894" spans="1:4" s="44" customFormat="1" ht="11.25" hidden="1" x14ac:dyDescent="0.25">
      <c r="A894" s="249"/>
      <c r="D894" s="248"/>
    </row>
    <row r="895" spans="1:4" s="44" customFormat="1" ht="11.25" hidden="1" x14ac:dyDescent="0.25">
      <c r="A895" s="249"/>
      <c r="D895" s="248"/>
    </row>
    <row r="896" spans="1:4" s="44" customFormat="1" ht="11.25" hidden="1" x14ac:dyDescent="0.25">
      <c r="A896" s="249"/>
      <c r="D896" s="248"/>
    </row>
    <row r="897" spans="1:4" s="44" customFormat="1" ht="11.25" hidden="1" x14ac:dyDescent="0.25">
      <c r="A897" s="249"/>
      <c r="D897" s="248"/>
    </row>
    <row r="898" spans="1:4" s="44" customFormat="1" ht="11.25" hidden="1" x14ac:dyDescent="0.25">
      <c r="A898" s="249"/>
      <c r="D898" s="248"/>
    </row>
    <row r="899" spans="1:4" s="44" customFormat="1" ht="11.25" hidden="1" x14ac:dyDescent="0.25">
      <c r="A899" s="249"/>
      <c r="D899" s="248"/>
    </row>
    <row r="900" spans="1:4" s="44" customFormat="1" ht="11.25" hidden="1" x14ac:dyDescent="0.25">
      <c r="A900" s="249"/>
      <c r="D900" s="248"/>
    </row>
    <row r="901" spans="1:4" s="44" customFormat="1" ht="11.25" hidden="1" x14ac:dyDescent="0.25">
      <c r="A901" s="249"/>
      <c r="D901" s="248"/>
    </row>
    <row r="902" spans="1:4" s="44" customFormat="1" ht="11.25" hidden="1" x14ac:dyDescent="0.25">
      <c r="A902" s="249"/>
      <c r="D902" s="248"/>
    </row>
    <row r="903" spans="1:4" s="44" customFormat="1" ht="11.25" hidden="1" x14ac:dyDescent="0.25">
      <c r="A903" s="249"/>
      <c r="D903" s="248"/>
    </row>
    <row r="904" spans="1:4" s="44" customFormat="1" ht="11.25" hidden="1" x14ac:dyDescent="0.25">
      <c r="A904" s="249"/>
      <c r="D904" s="248"/>
    </row>
    <row r="905" spans="1:4" s="44" customFormat="1" ht="11.25" hidden="1" x14ac:dyDescent="0.25">
      <c r="A905" s="249"/>
      <c r="D905" s="248"/>
    </row>
    <row r="906" spans="1:4" s="44" customFormat="1" ht="11.25" hidden="1" x14ac:dyDescent="0.25">
      <c r="A906" s="249"/>
      <c r="D906" s="248"/>
    </row>
    <row r="907" spans="1:4" s="44" customFormat="1" ht="11.25" hidden="1" x14ac:dyDescent="0.25">
      <c r="A907" s="249"/>
      <c r="D907" s="248"/>
    </row>
    <row r="908" spans="1:4" s="44" customFormat="1" ht="11.25" hidden="1" x14ac:dyDescent="0.25">
      <c r="A908" s="249"/>
      <c r="D908" s="248"/>
    </row>
    <row r="909" spans="1:4" s="44" customFormat="1" ht="11.25" hidden="1" x14ac:dyDescent="0.25">
      <c r="A909" s="249"/>
      <c r="D909" s="248"/>
    </row>
    <row r="910" spans="1:4" s="44" customFormat="1" ht="11.25" hidden="1" x14ac:dyDescent="0.25">
      <c r="A910" s="249"/>
      <c r="D910" s="248"/>
    </row>
    <row r="911" spans="1:4" s="44" customFormat="1" ht="11.25" hidden="1" x14ac:dyDescent="0.25">
      <c r="A911" s="249"/>
      <c r="D911" s="248"/>
    </row>
    <row r="912" spans="1:4" s="44" customFormat="1" ht="11.25" hidden="1" x14ac:dyDescent="0.25">
      <c r="A912" s="249"/>
      <c r="D912" s="248"/>
    </row>
    <row r="913" spans="1:4" s="44" customFormat="1" ht="11.25" hidden="1" x14ac:dyDescent="0.25">
      <c r="A913" s="249"/>
      <c r="D913" s="248"/>
    </row>
    <row r="914" spans="1:4" s="44" customFormat="1" ht="11.25" hidden="1" x14ac:dyDescent="0.25">
      <c r="A914" s="249"/>
      <c r="D914" s="248"/>
    </row>
    <row r="915" spans="1:4" s="44" customFormat="1" ht="11.25" hidden="1" x14ac:dyDescent="0.25">
      <c r="A915" s="249"/>
      <c r="D915" s="248"/>
    </row>
    <row r="916" spans="1:4" s="44" customFormat="1" ht="11.25" hidden="1" x14ac:dyDescent="0.25">
      <c r="A916" s="249"/>
      <c r="D916" s="248"/>
    </row>
    <row r="917" spans="1:4" s="44" customFormat="1" ht="11.25" hidden="1" x14ac:dyDescent="0.25">
      <c r="A917" s="249"/>
      <c r="D917" s="248"/>
    </row>
    <row r="918" spans="1:4" s="44" customFormat="1" ht="11.25" hidden="1" x14ac:dyDescent="0.25">
      <c r="A918" s="249"/>
      <c r="D918" s="248"/>
    </row>
    <row r="919" spans="1:4" s="44" customFormat="1" ht="11.25" hidden="1" x14ac:dyDescent="0.25">
      <c r="A919" s="249"/>
      <c r="D919" s="248"/>
    </row>
    <row r="920" spans="1:4" s="44" customFormat="1" ht="11.25" hidden="1" x14ac:dyDescent="0.25">
      <c r="A920" s="249"/>
      <c r="D920" s="248"/>
    </row>
    <row r="921" spans="1:4" s="44" customFormat="1" ht="11.25" hidden="1" x14ac:dyDescent="0.25">
      <c r="A921" s="249"/>
      <c r="D921" s="248"/>
    </row>
    <row r="922" spans="1:4" s="44" customFormat="1" ht="11.25" hidden="1" x14ac:dyDescent="0.25">
      <c r="A922" s="249"/>
      <c r="D922" s="248"/>
    </row>
    <row r="923" spans="1:4" s="44" customFormat="1" ht="11.25" hidden="1" x14ac:dyDescent="0.25">
      <c r="A923" s="249"/>
      <c r="D923" s="248"/>
    </row>
    <row r="924" spans="1:4" s="44" customFormat="1" ht="11.25" hidden="1" x14ac:dyDescent="0.25">
      <c r="A924" s="249"/>
      <c r="D924" s="248"/>
    </row>
    <row r="925" spans="1:4" s="44" customFormat="1" ht="11.25" hidden="1" x14ac:dyDescent="0.25">
      <c r="A925" s="249"/>
      <c r="D925" s="248"/>
    </row>
    <row r="926" spans="1:4" s="44" customFormat="1" ht="11.25" hidden="1" x14ac:dyDescent="0.25">
      <c r="A926" s="249"/>
      <c r="D926" s="248"/>
    </row>
    <row r="927" spans="1:4" s="44" customFormat="1" ht="11.25" hidden="1" x14ac:dyDescent="0.25">
      <c r="A927" s="249"/>
      <c r="D927" s="248"/>
    </row>
    <row r="928" spans="1:4" s="44" customFormat="1" ht="11.25" hidden="1" x14ac:dyDescent="0.25">
      <c r="A928" s="249"/>
      <c r="D928" s="248"/>
    </row>
    <row r="929" spans="1:4" s="44" customFormat="1" ht="11.25" hidden="1" x14ac:dyDescent="0.25">
      <c r="A929" s="249"/>
      <c r="D929" s="248"/>
    </row>
    <row r="930" spans="1:4" s="44" customFormat="1" ht="11.25" hidden="1" x14ac:dyDescent="0.25">
      <c r="A930" s="249"/>
      <c r="D930" s="248"/>
    </row>
    <row r="931" spans="1:4" s="44" customFormat="1" ht="11.25" hidden="1" x14ac:dyDescent="0.25">
      <c r="A931" s="249"/>
      <c r="D931" s="248"/>
    </row>
    <row r="932" spans="1:4" s="44" customFormat="1" ht="11.25" hidden="1" x14ac:dyDescent="0.25">
      <c r="A932" s="249"/>
      <c r="D932" s="248"/>
    </row>
    <row r="933" spans="1:4" s="44" customFormat="1" ht="11.25" hidden="1" x14ac:dyDescent="0.25">
      <c r="A933" s="249"/>
      <c r="D933" s="248"/>
    </row>
    <row r="934" spans="1:4" s="44" customFormat="1" ht="11.25" hidden="1" x14ac:dyDescent="0.25">
      <c r="A934" s="249"/>
      <c r="D934" s="248"/>
    </row>
    <row r="935" spans="1:4" s="44" customFormat="1" ht="11.25" hidden="1" x14ac:dyDescent="0.25">
      <c r="A935" s="249"/>
      <c r="D935" s="248"/>
    </row>
    <row r="936" spans="1:4" s="44" customFormat="1" ht="11.25" hidden="1" x14ac:dyDescent="0.25">
      <c r="A936" s="249"/>
      <c r="D936" s="248"/>
    </row>
    <row r="937" spans="1:4" s="44" customFormat="1" ht="11.25" hidden="1" x14ac:dyDescent="0.25">
      <c r="A937" s="249"/>
      <c r="D937" s="248"/>
    </row>
    <row r="938" spans="1:4" s="44" customFormat="1" ht="11.25" hidden="1" x14ac:dyDescent="0.25">
      <c r="A938" s="249"/>
      <c r="D938" s="248"/>
    </row>
    <row r="939" spans="1:4" s="44" customFormat="1" ht="11.25" hidden="1" x14ac:dyDescent="0.25">
      <c r="A939" s="249"/>
      <c r="D939" s="248"/>
    </row>
    <row r="940" spans="1:4" s="44" customFormat="1" ht="11.25" hidden="1" x14ac:dyDescent="0.25">
      <c r="A940" s="249"/>
      <c r="D940" s="248"/>
    </row>
    <row r="941" spans="1:4" s="44" customFormat="1" ht="11.25" hidden="1" x14ac:dyDescent="0.25">
      <c r="A941" s="249"/>
      <c r="D941" s="248"/>
    </row>
    <row r="942" spans="1:4" s="44" customFormat="1" ht="11.25" hidden="1" x14ac:dyDescent="0.25">
      <c r="A942" s="249"/>
      <c r="D942" s="248"/>
    </row>
    <row r="943" spans="1:4" s="44" customFormat="1" ht="11.25" hidden="1" x14ac:dyDescent="0.25">
      <c r="A943" s="249"/>
      <c r="D943" s="248"/>
    </row>
    <row r="944" spans="1:4" s="44" customFormat="1" ht="11.25" hidden="1" x14ac:dyDescent="0.25">
      <c r="A944" s="249"/>
      <c r="D944" s="248"/>
    </row>
    <row r="945" spans="1:4" s="44" customFormat="1" ht="11.25" hidden="1" x14ac:dyDescent="0.25">
      <c r="A945" s="249"/>
      <c r="D945" s="248"/>
    </row>
    <row r="946" spans="1:4" s="44" customFormat="1" ht="11.25" hidden="1" x14ac:dyDescent="0.25">
      <c r="A946" s="249"/>
      <c r="D946" s="248"/>
    </row>
    <row r="947" spans="1:4" s="44" customFormat="1" ht="11.25" hidden="1" x14ac:dyDescent="0.25">
      <c r="A947" s="249"/>
      <c r="D947" s="248"/>
    </row>
    <row r="948" spans="1:4" s="44" customFormat="1" ht="11.25" hidden="1" x14ac:dyDescent="0.25">
      <c r="A948" s="249"/>
      <c r="D948" s="248"/>
    </row>
    <row r="949" spans="1:4" s="44" customFormat="1" ht="11.25" hidden="1" x14ac:dyDescent="0.25">
      <c r="A949" s="249"/>
      <c r="D949" s="248"/>
    </row>
    <row r="950" spans="1:4" s="44" customFormat="1" ht="11.25" hidden="1" x14ac:dyDescent="0.25">
      <c r="A950" s="249"/>
      <c r="D950" s="248"/>
    </row>
    <row r="951" spans="1:4" s="44" customFormat="1" ht="11.25" hidden="1" x14ac:dyDescent="0.25">
      <c r="A951" s="249"/>
      <c r="D951" s="248"/>
    </row>
    <row r="952" spans="1:4" s="44" customFormat="1" ht="11.25" hidden="1" x14ac:dyDescent="0.25">
      <c r="A952" s="249"/>
      <c r="D952" s="248"/>
    </row>
    <row r="953" spans="1:4" s="44" customFormat="1" ht="11.25" hidden="1" x14ac:dyDescent="0.25">
      <c r="A953" s="249"/>
      <c r="D953" s="248"/>
    </row>
    <row r="954" spans="1:4" s="44" customFormat="1" ht="11.25" hidden="1" x14ac:dyDescent="0.25">
      <c r="A954" s="249"/>
      <c r="D954" s="248"/>
    </row>
    <row r="955" spans="1:4" s="44" customFormat="1" ht="11.25" hidden="1" x14ac:dyDescent="0.25">
      <c r="A955" s="249"/>
      <c r="D955" s="248"/>
    </row>
    <row r="956" spans="1:4" s="44" customFormat="1" ht="11.25" hidden="1" x14ac:dyDescent="0.25">
      <c r="A956" s="249"/>
      <c r="D956" s="248"/>
    </row>
    <row r="957" spans="1:4" s="44" customFormat="1" ht="11.25" hidden="1" x14ac:dyDescent="0.25">
      <c r="A957" s="249"/>
      <c r="D957" s="248"/>
    </row>
    <row r="958" spans="1:4" s="44" customFormat="1" ht="11.25" hidden="1" x14ac:dyDescent="0.25">
      <c r="A958" s="249"/>
      <c r="D958" s="248"/>
    </row>
    <row r="959" spans="1:4" s="44" customFormat="1" ht="11.25" hidden="1" x14ac:dyDescent="0.25">
      <c r="A959" s="249"/>
      <c r="D959" s="248"/>
    </row>
    <row r="960" spans="1:4" s="44" customFormat="1" ht="11.25" hidden="1" x14ac:dyDescent="0.25">
      <c r="A960" s="249"/>
      <c r="D960" s="248"/>
    </row>
    <row r="961" spans="1:4" s="44" customFormat="1" ht="11.25" hidden="1" x14ac:dyDescent="0.25">
      <c r="A961" s="249"/>
      <c r="D961" s="248"/>
    </row>
    <row r="962" spans="1:4" s="44" customFormat="1" ht="11.25" hidden="1" x14ac:dyDescent="0.25">
      <c r="A962" s="249"/>
      <c r="D962" s="248"/>
    </row>
    <row r="963" spans="1:4" s="44" customFormat="1" ht="11.25" hidden="1" x14ac:dyDescent="0.25">
      <c r="A963" s="249"/>
      <c r="D963" s="248"/>
    </row>
    <row r="964" spans="1:4" s="44" customFormat="1" ht="11.25" hidden="1" x14ac:dyDescent="0.25">
      <c r="A964" s="249"/>
      <c r="D964" s="248"/>
    </row>
    <row r="965" spans="1:4" s="44" customFormat="1" ht="11.25" hidden="1" x14ac:dyDescent="0.25">
      <c r="A965" s="249"/>
      <c r="D965" s="248"/>
    </row>
    <row r="966" spans="1:4" s="44" customFormat="1" ht="11.25" hidden="1" x14ac:dyDescent="0.25">
      <c r="A966" s="249"/>
      <c r="D966" s="248"/>
    </row>
    <row r="967" spans="1:4" s="44" customFormat="1" ht="11.25" hidden="1" x14ac:dyDescent="0.25">
      <c r="A967" s="249"/>
      <c r="D967" s="248"/>
    </row>
    <row r="968" spans="1:4" s="44" customFormat="1" ht="11.25" hidden="1" x14ac:dyDescent="0.25">
      <c r="A968" s="249"/>
      <c r="D968" s="248"/>
    </row>
    <row r="969" spans="1:4" s="44" customFormat="1" ht="11.25" hidden="1" x14ac:dyDescent="0.25">
      <c r="A969" s="249"/>
      <c r="D969" s="248"/>
    </row>
    <row r="970" spans="1:4" s="44" customFormat="1" ht="11.25" hidden="1" x14ac:dyDescent="0.25">
      <c r="A970" s="249"/>
      <c r="D970" s="248"/>
    </row>
    <row r="971" spans="1:4" s="44" customFormat="1" ht="11.25" hidden="1" x14ac:dyDescent="0.25">
      <c r="A971" s="249"/>
      <c r="D971" s="248"/>
    </row>
    <row r="972" spans="1:4" s="44" customFormat="1" ht="11.25" hidden="1" x14ac:dyDescent="0.25">
      <c r="A972" s="249"/>
      <c r="D972" s="248"/>
    </row>
    <row r="973" spans="1:4" s="44" customFormat="1" ht="11.25" hidden="1" x14ac:dyDescent="0.25">
      <c r="A973" s="249"/>
      <c r="D973" s="248"/>
    </row>
    <row r="974" spans="1:4" s="44" customFormat="1" ht="11.25" hidden="1" x14ac:dyDescent="0.25">
      <c r="A974" s="249"/>
      <c r="D974" s="248"/>
    </row>
    <row r="975" spans="1:4" s="44" customFormat="1" ht="11.25" hidden="1" x14ac:dyDescent="0.25">
      <c r="A975" s="249"/>
      <c r="D975" s="248"/>
    </row>
    <row r="976" spans="1:4" s="44" customFormat="1" ht="11.25" hidden="1" x14ac:dyDescent="0.25">
      <c r="A976" s="249"/>
      <c r="D976" s="248"/>
    </row>
    <row r="977" spans="1:4" s="44" customFormat="1" ht="11.25" hidden="1" x14ac:dyDescent="0.25">
      <c r="A977" s="249"/>
      <c r="D977" s="248"/>
    </row>
    <row r="978" spans="1:4" s="44" customFormat="1" ht="11.25" hidden="1" x14ac:dyDescent="0.25">
      <c r="A978" s="249"/>
      <c r="D978" s="248"/>
    </row>
    <row r="979" spans="1:4" s="44" customFormat="1" ht="11.25" hidden="1" x14ac:dyDescent="0.25">
      <c r="A979" s="249"/>
      <c r="D979" s="248"/>
    </row>
    <row r="980" spans="1:4" s="44" customFormat="1" ht="11.25" hidden="1" x14ac:dyDescent="0.25">
      <c r="A980" s="249"/>
      <c r="D980" s="248"/>
    </row>
    <row r="981" spans="1:4" s="44" customFormat="1" ht="11.25" hidden="1" x14ac:dyDescent="0.25">
      <c r="A981" s="249"/>
      <c r="D981" s="248"/>
    </row>
    <row r="982" spans="1:4" s="44" customFormat="1" ht="11.25" hidden="1" x14ac:dyDescent="0.25">
      <c r="A982" s="249"/>
      <c r="D982" s="248"/>
    </row>
    <row r="983" spans="1:4" s="44" customFormat="1" ht="11.25" hidden="1" x14ac:dyDescent="0.25">
      <c r="A983" s="249"/>
      <c r="D983" s="248"/>
    </row>
    <row r="984" spans="1:4" s="44" customFormat="1" ht="11.25" hidden="1" x14ac:dyDescent="0.25">
      <c r="A984" s="249"/>
      <c r="D984" s="248"/>
    </row>
    <row r="985" spans="1:4" s="44" customFormat="1" ht="11.25" hidden="1" x14ac:dyDescent="0.25">
      <c r="A985" s="249"/>
      <c r="D985" s="248"/>
    </row>
    <row r="986" spans="1:4" s="44" customFormat="1" ht="11.25" hidden="1" x14ac:dyDescent="0.25">
      <c r="A986" s="249"/>
      <c r="D986" s="248"/>
    </row>
    <row r="987" spans="1:4" s="44" customFormat="1" ht="11.25" hidden="1" x14ac:dyDescent="0.25">
      <c r="A987" s="249"/>
      <c r="D987" s="248"/>
    </row>
    <row r="988" spans="1:4" s="44" customFormat="1" ht="11.25" hidden="1" x14ac:dyDescent="0.25">
      <c r="A988" s="249"/>
      <c r="D988" s="248"/>
    </row>
    <row r="989" spans="1:4" s="44" customFormat="1" ht="11.25" hidden="1" x14ac:dyDescent="0.25">
      <c r="A989" s="249"/>
      <c r="D989" s="248"/>
    </row>
    <row r="990" spans="1:4" s="44" customFormat="1" ht="11.25" hidden="1" x14ac:dyDescent="0.25">
      <c r="A990" s="249"/>
      <c r="D990" s="248"/>
    </row>
    <row r="991" spans="1:4" s="44" customFormat="1" ht="11.25" hidden="1" x14ac:dyDescent="0.25">
      <c r="A991" s="249"/>
      <c r="D991" s="248"/>
    </row>
    <row r="992" spans="1:4" s="44" customFormat="1" ht="11.25" hidden="1" x14ac:dyDescent="0.25">
      <c r="A992" s="249"/>
      <c r="D992" s="248"/>
    </row>
    <row r="993" spans="1:4" s="44" customFormat="1" ht="11.25" hidden="1" x14ac:dyDescent="0.25">
      <c r="A993" s="249"/>
      <c r="D993" s="248"/>
    </row>
    <row r="994" spans="1:4" s="44" customFormat="1" ht="11.25" hidden="1" x14ac:dyDescent="0.25">
      <c r="A994" s="249"/>
      <c r="D994" s="248"/>
    </row>
    <row r="995" spans="1:4" s="44" customFormat="1" ht="11.25" hidden="1" x14ac:dyDescent="0.25">
      <c r="A995" s="249"/>
      <c r="D995" s="248"/>
    </row>
    <row r="996" spans="1:4" s="44" customFormat="1" ht="11.25" hidden="1" x14ac:dyDescent="0.25">
      <c r="A996" s="249"/>
      <c r="D996" s="248"/>
    </row>
    <row r="997" spans="1:4" s="44" customFormat="1" ht="11.25" hidden="1" x14ac:dyDescent="0.25">
      <c r="A997" s="249"/>
      <c r="D997" s="248"/>
    </row>
    <row r="998" spans="1:4" s="44" customFormat="1" ht="11.25" hidden="1" x14ac:dyDescent="0.25">
      <c r="A998" s="249"/>
      <c r="D998" s="248"/>
    </row>
    <row r="999" spans="1:4" s="44" customFormat="1" ht="11.25" hidden="1" x14ac:dyDescent="0.25">
      <c r="A999" s="249"/>
      <c r="D999" s="248"/>
    </row>
    <row r="1000" spans="1:4" s="44" customFormat="1" ht="11.25" hidden="1" x14ac:dyDescent="0.25">
      <c r="A1000" s="249"/>
      <c r="D1000" s="248"/>
    </row>
    <row r="1001" spans="1:4" s="44" customFormat="1" ht="11.25" hidden="1" x14ac:dyDescent="0.25">
      <c r="A1001" s="249"/>
      <c r="D1001" s="248"/>
    </row>
    <row r="1002" spans="1:4" s="44" customFormat="1" ht="11.25" hidden="1" x14ac:dyDescent="0.25">
      <c r="A1002" s="249"/>
      <c r="D1002" s="248"/>
    </row>
    <row r="1003" spans="1:4" s="44" customFormat="1" ht="11.25" hidden="1" x14ac:dyDescent="0.25">
      <c r="A1003" s="249"/>
      <c r="D1003" s="248"/>
    </row>
    <row r="1004" spans="1:4" s="44" customFormat="1" ht="11.25" hidden="1" x14ac:dyDescent="0.25">
      <c r="A1004" s="249"/>
      <c r="D1004" s="248"/>
    </row>
    <row r="1005" spans="1:4" s="44" customFormat="1" ht="11.25" hidden="1" x14ac:dyDescent="0.25">
      <c r="A1005" s="249"/>
      <c r="D1005" s="248"/>
    </row>
    <row r="1006" spans="1:4" s="44" customFormat="1" ht="11.25" hidden="1" x14ac:dyDescent="0.25">
      <c r="A1006" s="249"/>
      <c r="D1006" s="248"/>
    </row>
    <row r="1007" spans="1:4" s="44" customFormat="1" ht="11.25" hidden="1" x14ac:dyDescent="0.25">
      <c r="A1007" s="249"/>
      <c r="D1007" s="248"/>
    </row>
    <row r="1008" spans="1:4" s="44" customFormat="1" ht="11.25" hidden="1" x14ac:dyDescent="0.25">
      <c r="A1008" s="249"/>
      <c r="D1008" s="248"/>
    </row>
    <row r="1009" spans="1:4" s="44" customFormat="1" ht="11.25" hidden="1" x14ac:dyDescent="0.25">
      <c r="A1009" s="249"/>
      <c r="D1009" s="248"/>
    </row>
    <row r="1010" spans="1:4" s="44" customFormat="1" ht="11.25" hidden="1" x14ac:dyDescent="0.25">
      <c r="A1010" s="249"/>
      <c r="D1010" s="248"/>
    </row>
    <row r="1011" spans="1:4" s="44" customFormat="1" ht="11.25" hidden="1" x14ac:dyDescent="0.25">
      <c r="A1011" s="249"/>
      <c r="D1011" s="248"/>
    </row>
    <row r="1012" spans="1:4" s="44" customFormat="1" ht="11.25" hidden="1" x14ac:dyDescent="0.25">
      <c r="A1012" s="249"/>
      <c r="D1012" s="248"/>
    </row>
    <row r="1013" spans="1:4" s="44" customFormat="1" ht="11.25" hidden="1" x14ac:dyDescent="0.25">
      <c r="A1013" s="249"/>
      <c r="D1013" s="248"/>
    </row>
    <row r="1014" spans="1:4" s="44" customFormat="1" ht="11.25" hidden="1" x14ac:dyDescent="0.25">
      <c r="A1014" s="249"/>
      <c r="D1014" s="248"/>
    </row>
    <row r="1015" spans="1:4" s="44" customFormat="1" ht="11.25" hidden="1" x14ac:dyDescent="0.25">
      <c r="A1015" s="249"/>
      <c r="D1015" s="248"/>
    </row>
    <row r="1016" spans="1:4" s="44" customFormat="1" ht="11.25" hidden="1" x14ac:dyDescent="0.25">
      <c r="A1016" s="249"/>
      <c r="D1016" s="248"/>
    </row>
    <row r="1017" spans="1:4" s="44" customFormat="1" ht="11.25" hidden="1" x14ac:dyDescent="0.25">
      <c r="A1017" s="249"/>
      <c r="D1017" s="248"/>
    </row>
    <row r="1018" spans="1:4" s="44" customFormat="1" ht="11.25" hidden="1" x14ac:dyDescent="0.25">
      <c r="A1018" s="249"/>
      <c r="D1018" s="248"/>
    </row>
    <row r="1019" spans="1:4" s="44" customFormat="1" ht="11.25" hidden="1" x14ac:dyDescent="0.25">
      <c r="A1019" s="249"/>
      <c r="D1019" s="248"/>
    </row>
    <row r="1020" spans="1:4" s="44" customFormat="1" ht="11.25" hidden="1" x14ac:dyDescent="0.25">
      <c r="A1020" s="249"/>
      <c r="D1020" s="248"/>
    </row>
    <row r="1021" spans="1:4" s="44" customFormat="1" ht="11.25" hidden="1" x14ac:dyDescent="0.25">
      <c r="A1021" s="249"/>
      <c r="D1021" s="248"/>
    </row>
    <row r="1022" spans="1:4" s="44" customFormat="1" ht="11.25" hidden="1" x14ac:dyDescent="0.25">
      <c r="A1022" s="249"/>
      <c r="D1022" s="248"/>
    </row>
    <row r="1023" spans="1:4" s="44" customFormat="1" ht="11.25" hidden="1" x14ac:dyDescent="0.25">
      <c r="A1023" s="249"/>
      <c r="D1023" s="248"/>
    </row>
    <row r="1024" spans="1:4" s="44" customFormat="1" ht="11.25" hidden="1" x14ac:dyDescent="0.25">
      <c r="A1024" s="249"/>
      <c r="D1024" s="248"/>
    </row>
    <row r="1025" spans="1:4" s="44" customFormat="1" ht="11.25" hidden="1" x14ac:dyDescent="0.25">
      <c r="A1025" s="249"/>
      <c r="D1025" s="248"/>
    </row>
    <row r="1026" spans="1:4" s="44" customFormat="1" ht="11.25" hidden="1" x14ac:dyDescent="0.25">
      <c r="A1026" s="249"/>
      <c r="D1026" s="248"/>
    </row>
    <row r="1027" spans="1:4" s="44" customFormat="1" ht="11.25" hidden="1" x14ac:dyDescent="0.25">
      <c r="A1027" s="249"/>
      <c r="D1027" s="248"/>
    </row>
    <row r="1028" spans="1:4" s="44" customFormat="1" ht="11.25" hidden="1" x14ac:dyDescent="0.25">
      <c r="A1028" s="249"/>
      <c r="D1028" s="248"/>
    </row>
    <row r="1029" spans="1:4" s="44" customFormat="1" ht="11.25" hidden="1" x14ac:dyDescent="0.25">
      <c r="A1029" s="249"/>
      <c r="D1029" s="248"/>
    </row>
    <row r="1030" spans="1:4" s="44" customFormat="1" ht="11.25" hidden="1" x14ac:dyDescent="0.25">
      <c r="A1030" s="249"/>
      <c r="D1030" s="248"/>
    </row>
    <row r="1031" spans="1:4" s="44" customFormat="1" ht="11.25" hidden="1" x14ac:dyDescent="0.25">
      <c r="A1031" s="249"/>
      <c r="D1031" s="248"/>
    </row>
    <row r="1032" spans="1:4" s="44" customFormat="1" ht="11.25" hidden="1" x14ac:dyDescent="0.25">
      <c r="A1032" s="249"/>
      <c r="D1032" s="248"/>
    </row>
    <row r="1033" spans="1:4" s="44" customFormat="1" ht="11.25" hidden="1" x14ac:dyDescent="0.25">
      <c r="A1033" s="249"/>
      <c r="D1033" s="248"/>
    </row>
    <row r="1034" spans="1:4" s="44" customFormat="1" ht="11.25" hidden="1" x14ac:dyDescent="0.25">
      <c r="A1034" s="249"/>
      <c r="D1034" s="248"/>
    </row>
    <row r="1035" spans="1:4" s="44" customFormat="1" ht="11.25" hidden="1" x14ac:dyDescent="0.25">
      <c r="A1035" s="249"/>
      <c r="D1035" s="248"/>
    </row>
    <row r="1036" spans="1:4" s="44" customFormat="1" ht="11.25" hidden="1" x14ac:dyDescent="0.25">
      <c r="A1036" s="249"/>
      <c r="D1036" s="248"/>
    </row>
    <row r="1037" spans="1:4" s="44" customFormat="1" ht="11.25" hidden="1" x14ac:dyDescent="0.25">
      <c r="A1037" s="249"/>
      <c r="D1037" s="248"/>
    </row>
    <row r="1038" spans="1:4" s="44" customFormat="1" ht="11.25" hidden="1" x14ac:dyDescent="0.25">
      <c r="A1038" s="249"/>
      <c r="D1038" s="248"/>
    </row>
    <row r="1039" spans="1:4" s="44" customFormat="1" ht="11.25" hidden="1" x14ac:dyDescent="0.25">
      <c r="A1039" s="249"/>
      <c r="D1039" s="248"/>
    </row>
    <row r="1040" spans="1:4" s="44" customFormat="1" ht="11.25" hidden="1" x14ac:dyDescent="0.25">
      <c r="A1040" s="249"/>
      <c r="D1040" s="248"/>
    </row>
    <row r="1041" spans="1:4" s="44" customFormat="1" ht="11.25" hidden="1" x14ac:dyDescent="0.25">
      <c r="A1041" s="249"/>
      <c r="D1041" s="248"/>
    </row>
    <row r="1042" spans="1:4" s="44" customFormat="1" ht="11.25" hidden="1" x14ac:dyDescent="0.25">
      <c r="A1042" s="249"/>
      <c r="D1042" s="248"/>
    </row>
    <row r="1043" spans="1:4" s="44" customFormat="1" ht="11.25" hidden="1" x14ac:dyDescent="0.25">
      <c r="A1043" s="249"/>
      <c r="D1043" s="248"/>
    </row>
    <row r="1044" spans="1:4" s="44" customFormat="1" ht="11.25" hidden="1" x14ac:dyDescent="0.25">
      <c r="A1044" s="249"/>
      <c r="D1044" s="248"/>
    </row>
    <row r="1045" spans="1:4" s="44" customFormat="1" ht="11.25" hidden="1" x14ac:dyDescent="0.25">
      <c r="A1045" s="249"/>
      <c r="D1045" s="248"/>
    </row>
    <row r="1046" spans="1:4" s="44" customFormat="1" ht="11.25" hidden="1" x14ac:dyDescent="0.25">
      <c r="A1046" s="249"/>
      <c r="D1046" s="248"/>
    </row>
    <row r="1047" spans="1:4" s="44" customFormat="1" ht="11.25" hidden="1" x14ac:dyDescent="0.25">
      <c r="A1047" s="249"/>
      <c r="D1047" s="248"/>
    </row>
    <row r="1048" spans="1:4" s="44" customFormat="1" ht="11.25" hidden="1" x14ac:dyDescent="0.25">
      <c r="A1048" s="249"/>
      <c r="D1048" s="248"/>
    </row>
    <row r="1049" spans="1:4" s="44" customFormat="1" ht="11.25" hidden="1" x14ac:dyDescent="0.25">
      <c r="A1049" s="249"/>
      <c r="D1049" s="248"/>
    </row>
    <row r="1050" spans="1:4" s="44" customFormat="1" ht="11.25" hidden="1" x14ac:dyDescent="0.25">
      <c r="A1050" s="249"/>
      <c r="D1050" s="248"/>
    </row>
    <row r="1051" spans="1:4" s="44" customFormat="1" ht="11.25" hidden="1" x14ac:dyDescent="0.25">
      <c r="A1051" s="249"/>
      <c r="D1051" s="248"/>
    </row>
    <row r="1052" spans="1:4" s="44" customFormat="1" ht="11.25" hidden="1" x14ac:dyDescent="0.25">
      <c r="A1052" s="249"/>
      <c r="D1052" s="248"/>
    </row>
    <row r="1053" spans="1:4" s="44" customFormat="1" ht="11.25" hidden="1" x14ac:dyDescent="0.25">
      <c r="A1053" s="249"/>
      <c r="D1053" s="248"/>
    </row>
    <row r="1054" spans="1:4" s="44" customFormat="1" ht="11.25" hidden="1" x14ac:dyDescent="0.25">
      <c r="A1054" s="249"/>
      <c r="D1054" s="248"/>
    </row>
    <row r="1055" spans="1:4" s="44" customFormat="1" ht="11.25" hidden="1" x14ac:dyDescent="0.25">
      <c r="A1055" s="249"/>
      <c r="D1055" s="248"/>
    </row>
    <row r="1056" spans="1:4" s="44" customFormat="1" ht="11.25" hidden="1" x14ac:dyDescent="0.25">
      <c r="A1056" s="249"/>
      <c r="D1056" s="248"/>
    </row>
    <row r="1057" spans="1:4" s="44" customFormat="1" ht="11.25" hidden="1" x14ac:dyDescent="0.25">
      <c r="A1057" s="249"/>
      <c r="D1057" s="248"/>
    </row>
    <row r="1058" spans="1:4" s="44" customFormat="1" ht="11.25" hidden="1" x14ac:dyDescent="0.25">
      <c r="A1058" s="249"/>
      <c r="D1058" s="248"/>
    </row>
    <row r="1059" spans="1:4" s="44" customFormat="1" ht="11.25" hidden="1" x14ac:dyDescent="0.25">
      <c r="A1059" s="249"/>
      <c r="D1059" s="248"/>
    </row>
    <row r="1060" spans="1:4" s="44" customFormat="1" ht="11.25" hidden="1" x14ac:dyDescent="0.25">
      <c r="A1060" s="249"/>
      <c r="D1060" s="248"/>
    </row>
    <row r="1061" spans="1:4" s="44" customFormat="1" ht="11.25" hidden="1" x14ac:dyDescent="0.25">
      <c r="A1061" s="249"/>
      <c r="D1061" s="248"/>
    </row>
    <row r="1062" spans="1:4" s="44" customFormat="1" ht="11.25" hidden="1" x14ac:dyDescent="0.25">
      <c r="A1062" s="249"/>
      <c r="D1062" s="248"/>
    </row>
    <row r="1063" spans="1:4" s="44" customFormat="1" ht="11.25" hidden="1" x14ac:dyDescent="0.25">
      <c r="A1063" s="249"/>
      <c r="D1063" s="248"/>
    </row>
    <row r="1064" spans="1:4" s="44" customFormat="1" ht="11.25" hidden="1" x14ac:dyDescent="0.25">
      <c r="A1064" s="249"/>
      <c r="D1064" s="248"/>
    </row>
    <row r="1065" spans="1:4" s="44" customFormat="1" ht="11.25" hidden="1" x14ac:dyDescent="0.25">
      <c r="A1065" s="249"/>
      <c r="D1065" s="248"/>
    </row>
    <row r="1066" spans="1:4" s="44" customFormat="1" ht="11.25" hidden="1" x14ac:dyDescent="0.25">
      <c r="A1066" s="249"/>
      <c r="D1066" s="248"/>
    </row>
    <row r="1067" spans="1:4" s="44" customFormat="1" ht="11.25" hidden="1" x14ac:dyDescent="0.25">
      <c r="A1067" s="249"/>
      <c r="D1067" s="248"/>
    </row>
    <row r="1068" spans="1:4" s="44" customFormat="1" ht="11.25" hidden="1" x14ac:dyDescent="0.25">
      <c r="A1068" s="249"/>
      <c r="D1068" s="248"/>
    </row>
    <row r="1069" spans="1:4" s="44" customFormat="1" ht="11.25" hidden="1" x14ac:dyDescent="0.25">
      <c r="A1069" s="249"/>
      <c r="D1069" s="248"/>
    </row>
    <row r="1070" spans="1:4" s="44" customFormat="1" ht="11.25" hidden="1" x14ac:dyDescent="0.25">
      <c r="A1070" s="249"/>
      <c r="D1070" s="248"/>
    </row>
    <row r="1071" spans="1:4" s="44" customFormat="1" ht="11.25" hidden="1" x14ac:dyDescent="0.25">
      <c r="A1071" s="249"/>
      <c r="D1071" s="248"/>
    </row>
    <row r="1072" spans="1:4" s="44" customFormat="1" ht="11.25" hidden="1" x14ac:dyDescent="0.25">
      <c r="A1072" s="249"/>
      <c r="D1072" s="248"/>
    </row>
    <row r="1073" spans="1:4" s="44" customFormat="1" ht="11.25" hidden="1" x14ac:dyDescent="0.25">
      <c r="A1073" s="249"/>
      <c r="D1073" s="248"/>
    </row>
    <row r="1074" spans="1:4" s="44" customFormat="1" ht="11.25" hidden="1" x14ac:dyDescent="0.25">
      <c r="A1074" s="249"/>
      <c r="D1074" s="248"/>
    </row>
    <row r="1075" spans="1:4" s="44" customFormat="1" ht="11.25" hidden="1" x14ac:dyDescent="0.25">
      <c r="A1075" s="249"/>
      <c r="D1075" s="248"/>
    </row>
    <row r="1076" spans="1:4" s="44" customFormat="1" ht="11.25" hidden="1" x14ac:dyDescent="0.25">
      <c r="A1076" s="249"/>
      <c r="D1076" s="248"/>
    </row>
    <row r="1077" spans="1:4" s="44" customFormat="1" ht="11.25" hidden="1" x14ac:dyDescent="0.25">
      <c r="A1077" s="249"/>
      <c r="D1077" s="248"/>
    </row>
    <row r="1078" spans="1:4" s="44" customFormat="1" ht="11.25" hidden="1" x14ac:dyDescent="0.25">
      <c r="A1078" s="249"/>
      <c r="D1078" s="248"/>
    </row>
    <row r="1079" spans="1:4" s="44" customFormat="1" ht="11.25" hidden="1" x14ac:dyDescent="0.25">
      <c r="A1079" s="249"/>
      <c r="D1079" s="248"/>
    </row>
    <row r="1080" spans="1:4" s="44" customFormat="1" ht="11.25" hidden="1" x14ac:dyDescent="0.25">
      <c r="A1080" s="249"/>
      <c r="D1080" s="248"/>
    </row>
    <row r="1081" spans="1:4" s="44" customFormat="1" ht="11.25" hidden="1" x14ac:dyDescent="0.25">
      <c r="A1081" s="249"/>
      <c r="D1081" s="248"/>
    </row>
    <row r="1082" spans="1:4" s="44" customFormat="1" ht="11.25" hidden="1" x14ac:dyDescent="0.25">
      <c r="A1082" s="249"/>
      <c r="D1082" s="248"/>
    </row>
    <row r="1083" spans="1:4" s="44" customFormat="1" ht="11.25" hidden="1" x14ac:dyDescent="0.25">
      <c r="A1083" s="249"/>
      <c r="D1083" s="248"/>
    </row>
    <row r="1084" spans="1:4" s="44" customFormat="1" ht="11.25" hidden="1" x14ac:dyDescent="0.25">
      <c r="A1084" s="249"/>
      <c r="D1084" s="248"/>
    </row>
    <row r="1085" spans="1:4" s="44" customFormat="1" ht="11.25" hidden="1" x14ac:dyDescent="0.25">
      <c r="A1085" s="249"/>
      <c r="D1085" s="248"/>
    </row>
    <row r="1086" spans="1:4" s="44" customFormat="1" ht="11.25" hidden="1" x14ac:dyDescent="0.25">
      <c r="A1086" s="249"/>
      <c r="D1086" s="248"/>
    </row>
    <row r="1087" spans="1:4" s="44" customFormat="1" ht="11.25" hidden="1" x14ac:dyDescent="0.25">
      <c r="A1087" s="249"/>
      <c r="D1087" s="248"/>
    </row>
    <row r="1088" spans="1:4" s="44" customFormat="1" ht="11.25" hidden="1" x14ac:dyDescent="0.25">
      <c r="A1088" s="249"/>
      <c r="D1088" s="248"/>
    </row>
    <row r="1089" spans="1:4" s="44" customFormat="1" ht="11.25" hidden="1" x14ac:dyDescent="0.25">
      <c r="A1089" s="249"/>
      <c r="D1089" s="248"/>
    </row>
    <row r="1090" spans="1:4" s="44" customFormat="1" ht="11.25" hidden="1" x14ac:dyDescent="0.25">
      <c r="A1090" s="249"/>
      <c r="D1090" s="248"/>
    </row>
    <row r="1091" spans="1:4" s="44" customFormat="1" ht="11.25" hidden="1" x14ac:dyDescent="0.25">
      <c r="A1091" s="249"/>
      <c r="D1091" s="248"/>
    </row>
    <row r="1092" spans="1:4" s="44" customFormat="1" ht="11.25" hidden="1" x14ac:dyDescent="0.25">
      <c r="A1092" s="249"/>
      <c r="D1092" s="248"/>
    </row>
    <row r="1093" spans="1:4" s="44" customFormat="1" ht="11.25" hidden="1" x14ac:dyDescent="0.25">
      <c r="A1093" s="249"/>
      <c r="D1093" s="248"/>
    </row>
    <row r="1094" spans="1:4" s="44" customFormat="1" ht="11.25" hidden="1" x14ac:dyDescent="0.25">
      <c r="A1094" s="249"/>
      <c r="D1094" s="248"/>
    </row>
    <row r="1095" spans="1:4" s="44" customFormat="1" ht="11.25" hidden="1" x14ac:dyDescent="0.25">
      <c r="A1095" s="249"/>
      <c r="D1095" s="248"/>
    </row>
    <row r="1096" spans="1:4" s="44" customFormat="1" ht="11.25" hidden="1" x14ac:dyDescent="0.25">
      <c r="A1096" s="249"/>
      <c r="D1096" s="248"/>
    </row>
    <row r="1097" spans="1:4" s="44" customFormat="1" ht="11.25" hidden="1" x14ac:dyDescent="0.25">
      <c r="A1097" s="249"/>
      <c r="D1097" s="248"/>
    </row>
    <row r="1098" spans="1:4" s="44" customFormat="1" ht="11.25" hidden="1" x14ac:dyDescent="0.25">
      <c r="A1098" s="249"/>
      <c r="D1098" s="248"/>
    </row>
    <row r="1099" spans="1:4" s="44" customFormat="1" ht="11.25" hidden="1" x14ac:dyDescent="0.25">
      <c r="A1099" s="249"/>
      <c r="D1099" s="248"/>
    </row>
    <row r="1100" spans="1:4" s="44" customFormat="1" ht="11.25" hidden="1" x14ac:dyDescent="0.25">
      <c r="A1100" s="249"/>
      <c r="D1100" s="248"/>
    </row>
    <row r="1101" spans="1:4" s="44" customFormat="1" ht="11.25" hidden="1" x14ac:dyDescent="0.25">
      <c r="A1101" s="249"/>
      <c r="D1101" s="248"/>
    </row>
    <row r="1102" spans="1:4" s="44" customFormat="1" ht="11.25" hidden="1" x14ac:dyDescent="0.25">
      <c r="A1102" s="249"/>
      <c r="D1102" s="248"/>
    </row>
    <row r="1103" spans="1:4" s="44" customFormat="1" ht="11.25" hidden="1" x14ac:dyDescent="0.25">
      <c r="A1103" s="249"/>
      <c r="D1103" s="248"/>
    </row>
    <row r="1104" spans="1:4" s="44" customFormat="1" ht="11.25" hidden="1" x14ac:dyDescent="0.25">
      <c r="A1104" s="249"/>
      <c r="D1104" s="248"/>
    </row>
    <row r="1105" spans="1:4" s="44" customFormat="1" ht="11.25" hidden="1" x14ac:dyDescent="0.25">
      <c r="A1105" s="249"/>
      <c r="D1105" s="248"/>
    </row>
    <row r="1106" spans="1:4" s="44" customFormat="1" ht="11.25" hidden="1" x14ac:dyDescent="0.25">
      <c r="A1106" s="249"/>
      <c r="D1106" s="248"/>
    </row>
    <row r="1107" spans="1:4" s="44" customFormat="1" ht="11.25" hidden="1" x14ac:dyDescent="0.25">
      <c r="A1107" s="249"/>
      <c r="D1107" s="248"/>
    </row>
    <row r="1108" spans="1:4" s="44" customFormat="1" ht="11.25" hidden="1" x14ac:dyDescent="0.25">
      <c r="A1108" s="249"/>
      <c r="D1108" s="248"/>
    </row>
    <row r="1109" spans="1:4" s="44" customFormat="1" ht="11.25" hidden="1" x14ac:dyDescent="0.25">
      <c r="A1109" s="249"/>
      <c r="D1109" s="248"/>
    </row>
    <row r="1110" spans="1:4" s="44" customFormat="1" ht="11.25" hidden="1" x14ac:dyDescent="0.25">
      <c r="A1110" s="249"/>
      <c r="D1110" s="248"/>
    </row>
    <row r="1111" spans="1:4" s="44" customFormat="1" ht="11.25" hidden="1" x14ac:dyDescent="0.25">
      <c r="A1111" s="249"/>
      <c r="D1111" s="248"/>
    </row>
    <row r="1112" spans="1:4" s="44" customFormat="1" ht="11.25" hidden="1" x14ac:dyDescent="0.25">
      <c r="A1112" s="249"/>
      <c r="D1112" s="248"/>
    </row>
    <row r="1113" spans="1:4" s="44" customFormat="1" ht="11.25" hidden="1" x14ac:dyDescent="0.25">
      <c r="A1113" s="249"/>
      <c r="D1113" s="248"/>
    </row>
    <row r="1114" spans="1:4" s="44" customFormat="1" ht="11.25" hidden="1" x14ac:dyDescent="0.25">
      <c r="A1114" s="249"/>
      <c r="D1114" s="248"/>
    </row>
    <row r="1115" spans="1:4" s="44" customFormat="1" ht="11.25" hidden="1" x14ac:dyDescent="0.25">
      <c r="A1115" s="249"/>
      <c r="D1115" s="248"/>
    </row>
    <row r="1116" spans="1:4" s="44" customFormat="1" ht="11.25" hidden="1" x14ac:dyDescent="0.25">
      <c r="A1116" s="249"/>
      <c r="D1116" s="248"/>
    </row>
    <row r="1117" spans="1:4" s="44" customFormat="1" ht="11.25" hidden="1" x14ac:dyDescent="0.25">
      <c r="A1117" s="249"/>
      <c r="D1117" s="248"/>
    </row>
    <row r="1118" spans="1:4" s="44" customFormat="1" ht="11.25" hidden="1" x14ac:dyDescent="0.25">
      <c r="A1118" s="249"/>
      <c r="D1118" s="248"/>
    </row>
    <row r="1119" spans="1:4" s="44" customFormat="1" ht="11.25" hidden="1" x14ac:dyDescent="0.25">
      <c r="A1119" s="249"/>
      <c r="D1119" s="248"/>
    </row>
    <row r="1120" spans="1:4" s="44" customFormat="1" ht="11.25" hidden="1" x14ac:dyDescent="0.25">
      <c r="A1120" s="249"/>
      <c r="D1120" s="248"/>
    </row>
    <row r="1121" spans="1:4" s="44" customFormat="1" ht="11.25" hidden="1" x14ac:dyDescent="0.25">
      <c r="A1121" s="249"/>
      <c r="D1121" s="248"/>
    </row>
    <row r="1122" spans="1:4" s="44" customFormat="1" ht="11.25" hidden="1" x14ac:dyDescent="0.25">
      <c r="A1122" s="249"/>
      <c r="D1122" s="248"/>
    </row>
    <row r="1123" spans="1:4" s="44" customFormat="1" ht="11.25" hidden="1" x14ac:dyDescent="0.25">
      <c r="A1123" s="249"/>
      <c r="D1123" s="248"/>
    </row>
    <row r="1124" spans="1:4" s="44" customFormat="1" ht="11.25" hidden="1" x14ac:dyDescent="0.25">
      <c r="A1124" s="249"/>
      <c r="D1124" s="248"/>
    </row>
    <row r="1125" spans="1:4" s="44" customFormat="1" ht="11.25" hidden="1" x14ac:dyDescent="0.25">
      <c r="A1125" s="249"/>
      <c r="D1125" s="248"/>
    </row>
    <row r="1126" spans="1:4" s="44" customFormat="1" ht="11.25" hidden="1" x14ac:dyDescent="0.25">
      <c r="A1126" s="249"/>
      <c r="D1126" s="248"/>
    </row>
    <row r="1127" spans="1:4" s="44" customFormat="1" ht="11.25" hidden="1" x14ac:dyDescent="0.25">
      <c r="A1127" s="249"/>
      <c r="D1127" s="248"/>
    </row>
    <row r="1128" spans="1:4" s="44" customFormat="1" ht="11.25" hidden="1" x14ac:dyDescent="0.25">
      <c r="A1128" s="249"/>
      <c r="D1128" s="248"/>
    </row>
    <row r="1129" spans="1:4" s="44" customFormat="1" ht="11.25" hidden="1" x14ac:dyDescent="0.25">
      <c r="A1129" s="249"/>
      <c r="D1129" s="248"/>
    </row>
    <row r="1130" spans="1:4" s="44" customFormat="1" ht="11.25" hidden="1" x14ac:dyDescent="0.25">
      <c r="A1130" s="249"/>
      <c r="D1130" s="248"/>
    </row>
    <row r="1131" spans="1:4" s="44" customFormat="1" ht="11.25" hidden="1" x14ac:dyDescent="0.25">
      <c r="A1131" s="249"/>
      <c r="D1131" s="248"/>
    </row>
    <row r="1132" spans="1:4" s="44" customFormat="1" ht="11.25" hidden="1" x14ac:dyDescent="0.25">
      <c r="A1132" s="249"/>
      <c r="D1132" s="248"/>
    </row>
    <row r="1133" spans="1:4" s="44" customFormat="1" ht="11.25" hidden="1" x14ac:dyDescent="0.25">
      <c r="A1133" s="249"/>
      <c r="D1133" s="248"/>
    </row>
    <row r="1134" spans="1:4" s="44" customFormat="1" ht="11.25" hidden="1" x14ac:dyDescent="0.25">
      <c r="A1134" s="249"/>
      <c r="D1134" s="248"/>
    </row>
    <row r="1135" spans="1:4" s="44" customFormat="1" ht="11.25" hidden="1" x14ac:dyDescent="0.25">
      <c r="A1135" s="249"/>
      <c r="D1135" s="248"/>
    </row>
    <row r="1136" spans="1:4" s="44" customFormat="1" ht="11.25" hidden="1" x14ac:dyDescent="0.25">
      <c r="A1136" s="249"/>
      <c r="D1136" s="248"/>
    </row>
    <row r="1137" spans="1:4" s="44" customFormat="1" ht="11.25" hidden="1" x14ac:dyDescent="0.25">
      <c r="A1137" s="249"/>
      <c r="D1137" s="248"/>
    </row>
    <row r="1138" spans="1:4" s="44" customFormat="1" ht="11.25" hidden="1" x14ac:dyDescent="0.25">
      <c r="A1138" s="249"/>
      <c r="D1138" s="248"/>
    </row>
    <row r="1139" spans="1:4" s="44" customFormat="1" ht="11.25" hidden="1" x14ac:dyDescent="0.25">
      <c r="A1139" s="249"/>
      <c r="D1139" s="248"/>
    </row>
    <row r="1140" spans="1:4" s="44" customFormat="1" ht="11.25" hidden="1" x14ac:dyDescent="0.25">
      <c r="A1140" s="249"/>
      <c r="D1140" s="248"/>
    </row>
    <row r="1141" spans="1:4" s="44" customFormat="1" ht="11.25" hidden="1" x14ac:dyDescent="0.25">
      <c r="A1141" s="249"/>
      <c r="D1141" s="248"/>
    </row>
    <row r="1142" spans="1:4" s="44" customFormat="1" ht="11.25" hidden="1" x14ac:dyDescent="0.25">
      <c r="A1142" s="249"/>
      <c r="D1142" s="248"/>
    </row>
    <row r="1143" spans="1:4" s="44" customFormat="1" ht="11.25" hidden="1" x14ac:dyDescent="0.25">
      <c r="A1143" s="249"/>
      <c r="D1143" s="248"/>
    </row>
    <row r="1144" spans="1:4" s="44" customFormat="1" ht="11.25" hidden="1" x14ac:dyDescent="0.25">
      <c r="A1144" s="249"/>
      <c r="D1144" s="248"/>
    </row>
    <row r="1145" spans="1:4" s="44" customFormat="1" ht="11.25" hidden="1" x14ac:dyDescent="0.25">
      <c r="A1145" s="249"/>
      <c r="D1145" s="248"/>
    </row>
    <row r="1146" spans="1:4" s="44" customFormat="1" ht="11.25" hidden="1" x14ac:dyDescent="0.25">
      <c r="A1146" s="249"/>
      <c r="D1146" s="248"/>
    </row>
    <row r="1147" spans="1:4" s="44" customFormat="1" ht="11.25" hidden="1" x14ac:dyDescent="0.25">
      <c r="A1147" s="249"/>
      <c r="D1147" s="248"/>
    </row>
    <row r="1148" spans="1:4" s="44" customFormat="1" ht="11.25" hidden="1" x14ac:dyDescent="0.25">
      <c r="A1148" s="249"/>
      <c r="D1148" s="248"/>
    </row>
    <row r="1149" spans="1:4" s="44" customFormat="1" ht="11.25" hidden="1" x14ac:dyDescent="0.25">
      <c r="A1149" s="249"/>
      <c r="D1149" s="248"/>
    </row>
    <row r="1150" spans="1:4" s="44" customFormat="1" ht="11.25" hidden="1" x14ac:dyDescent="0.25">
      <c r="A1150" s="249"/>
      <c r="D1150" s="248"/>
    </row>
    <row r="1151" spans="1:4" s="44" customFormat="1" ht="11.25" hidden="1" x14ac:dyDescent="0.25">
      <c r="A1151" s="249"/>
      <c r="D1151" s="248"/>
    </row>
    <row r="1152" spans="1:4" s="44" customFormat="1" ht="11.25" hidden="1" x14ac:dyDescent="0.25">
      <c r="A1152" s="249"/>
      <c r="D1152" s="248"/>
    </row>
    <row r="1153" spans="1:4" s="44" customFormat="1" ht="11.25" hidden="1" x14ac:dyDescent="0.25">
      <c r="A1153" s="249"/>
      <c r="D1153" s="248"/>
    </row>
    <row r="1154" spans="1:4" s="44" customFormat="1" ht="11.25" hidden="1" x14ac:dyDescent="0.25">
      <c r="A1154" s="249"/>
      <c r="D1154" s="248"/>
    </row>
    <row r="1155" spans="1:4" s="44" customFormat="1" ht="11.25" hidden="1" x14ac:dyDescent="0.25">
      <c r="A1155" s="249"/>
      <c r="D1155" s="248"/>
    </row>
    <row r="1156" spans="1:4" s="44" customFormat="1" ht="11.25" hidden="1" x14ac:dyDescent="0.25">
      <c r="A1156" s="249"/>
      <c r="D1156" s="248"/>
    </row>
    <row r="1157" spans="1:4" s="44" customFormat="1" ht="11.25" hidden="1" x14ac:dyDescent="0.25">
      <c r="A1157" s="249"/>
      <c r="D1157" s="248"/>
    </row>
    <row r="1158" spans="1:4" s="44" customFormat="1" ht="11.25" hidden="1" x14ac:dyDescent="0.25">
      <c r="A1158" s="249"/>
      <c r="D1158" s="248"/>
    </row>
    <row r="1159" spans="1:4" s="44" customFormat="1" ht="11.25" hidden="1" x14ac:dyDescent="0.25">
      <c r="A1159" s="249"/>
      <c r="D1159" s="248"/>
    </row>
    <row r="1160" spans="1:4" s="44" customFormat="1" ht="11.25" hidden="1" x14ac:dyDescent="0.25">
      <c r="A1160" s="249"/>
      <c r="D1160" s="248"/>
    </row>
    <row r="1161" spans="1:4" s="44" customFormat="1" ht="11.25" hidden="1" x14ac:dyDescent="0.25">
      <c r="A1161" s="249"/>
      <c r="D1161" s="248"/>
    </row>
    <row r="1162" spans="1:4" s="44" customFormat="1" ht="11.25" hidden="1" x14ac:dyDescent="0.25">
      <c r="A1162" s="249"/>
      <c r="D1162" s="248"/>
    </row>
    <row r="1163" spans="1:4" s="44" customFormat="1" ht="11.25" hidden="1" x14ac:dyDescent="0.25">
      <c r="A1163" s="249"/>
      <c r="D1163" s="248"/>
    </row>
    <row r="1164" spans="1:4" s="44" customFormat="1" ht="11.25" hidden="1" x14ac:dyDescent="0.25">
      <c r="A1164" s="249"/>
      <c r="D1164" s="248"/>
    </row>
    <row r="1165" spans="1:4" s="44" customFormat="1" ht="11.25" hidden="1" x14ac:dyDescent="0.25">
      <c r="A1165" s="249"/>
      <c r="D1165" s="248"/>
    </row>
    <row r="1166" spans="1:4" s="44" customFormat="1" ht="11.25" hidden="1" x14ac:dyDescent="0.25">
      <c r="A1166" s="249"/>
      <c r="D1166" s="248"/>
    </row>
    <row r="1167" spans="1:4" s="44" customFormat="1" ht="11.25" hidden="1" x14ac:dyDescent="0.25">
      <c r="A1167" s="249"/>
      <c r="D1167" s="248"/>
    </row>
    <row r="1168" spans="1:4" s="44" customFormat="1" ht="11.25" hidden="1" x14ac:dyDescent="0.25">
      <c r="A1168" s="249"/>
      <c r="D1168" s="248"/>
    </row>
    <row r="1169" spans="1:52" s="44" customFormat="1" ht="11.25" hidden="1" x14ac:dyDescent="0.25">
      <c r="A1169" s="249"/>
      <c r="D1169" s="248"/>
    </row>
    <row r="1170" spans="1:52" s="44" customFormat="1" ht="19.5" hidden="1" customHeight="1" x14ac:dyDescent="0.25">
      <c r="A1170" s="249"/>
      <c r="D1170" s="248"/>
    </row>
    <row r="1171" spans="1:52" s="44" customFormat="1" ht="11.25" x14ac:dyDescent="0.25">
      <c r="A1171" s="249"/>
      <c r="D1171" s="248"/>
    </row>
    <row r="1172" spans="1:52" s="33" customFormat="1" x14ac:dyDescent="0.25">
      <c r="A1172" s="222"/>
      <c r="D1172" s="205"/>
      <c r="G1172" s="19"/>
      <c r="H1172" s="19"/>
      <c r="I1172" s="125"/>
      <c r="J1172" s="19"/>
      <c r="K1172" s="19"/>
      <c r="L1172" s="19"/>
      <c r="M1172" s="19"/>
      <c r="N1172" s="19"/>
      <c r="O1172" s="19"/>
      <c r="P1172" s="19"/>
      <c r="Q1172" s="19"/>
      <c r="R1172" s="19"/>
      <c r="S1172" s="19"/>
      <c r="T1172" s="19"/>
      <c r="U1172" s="19"/>
      <c r="V1172" s="19"/>
      <c r="W1172" s="19"/>
      <c r="X1172" s="19"/>
      <c r="Y1172" s="19"/>
      <c r="Z1172" s="19"/>
      <c r="AA1172" s="19"/>
      <c r="AB1172" s="19"/>
      <c r="AC1172" s="19"/>
      <c r="AD1172" s="19"/>
      <c r="AE1172" s="19"/>
      <c r="AF1172" s="19"/>
      <c r="AG1172" s="19"/>
      <c r="AH1172" s="19"/>
      <c r="AI1172" s="19"/>
      <c r="AJ1172" s="19"/>
      <c r="AK1172" s="19"/>
      <c r="AL1172" s="19"/>
      <c r="AM1172" s="19"/>
      <c r="AN1172" s="19"/>
      <c r="AO1172" s="19"/>
      <c r="AP1172" s="19"/>
      <c r="AQ1172" s="19"/>
      <c r="AR1172" s="19"/>
      <c r="AS1172" s="19"/>
      <c r="AT1172" s="19"/>
      <c r="AU1172" s="19"/>
      <c r="AV1172" s="19"/>
      <c r="AW1172" s="19"/>
      <c r="AX1172" s="19"/>
      <c r="AY1172" s="19"/>
      <c r="AZ1172" s="19"/>
    </row>
    <row r="1173" spans="1:52" s="33" customFormat="1" x14ac:dyDescent="0.25">
      <c r="A1173" s="222"/>
      <c r="D1173" s="205"/>
      <c r="G1173" s="19"/>
      <c r="H1173" s="19"/>
      <c r="I1173" s="125"/>
      <c r="J1173" s="19"/>
      <c r="K1173" s="19"/>
      <c r="L1173" s="19"/>
      <c r="M1173" s="19"/>
      <c r="N1173" s="19"/>
      <c r="O1173" s="19"/>
      <c r="P1173" s="19"/>
      <c r="Q1173" s="19"/>
      <c r="R1173" s="19"/>
      <c r="S1173" s="19"/>
      <c r="T1173" s="19"/>
      <c r="U1173" s="19"/>
      <c r="V1173" s="19"/>
      <c r="W1173" s="19"/>
      <c r="X1173" s="19"/>
      <c r="Y1173" s="19"/>
      <c r="Z1173" s="19"/>
      <c r="AA1173" s="19"/>
      <c r="AB1173" s="19"/>
      <c r="AC1173" s="19"/>
      <c r="AD1173" s="19"/>
      <c r="AE1173" s="19"/>
      <c r="AF1173" s="19"/>
      <c r="AG1173" s="19"/>
      <c r="AH1173" s="19"/>
      <c r="AI1173" s="19"/>
      <c r="AJ1173" s="19"/>
      <c r="AK1173" s="19"/>
      <c r="AL1173" s="19"/>
      <c r="AM1173" s="19"/>
      <c r="AN1173" s="19"/>
      <c r="AO1173" s="19"/>
      <c r="AP1173" s="19"/>
      <c r="AQ1173" s="19"/>
      <c r="AR1173" s="19"/>
      <c r="AS1173" s="19"/>
      <c r="AT1173" s="19"/>
      <c r="AU1173" s="19"/>
      <c r="AV1173" s="19"/>
      <c r="AW1173" s="19"/>
      <c r="AX1173" s="19"/>
      <c r="AY1173" s="19"/>
      <c r="AZ1173" s="19"/>
    </row>
    <row r="1174" spans="1:52" s="33" customFormat="1" x14ac:dyDescent="0.25">
      <c r="A1174" s="222"/>
      <c r="D1174" s="205"/>
      <c r="G1174" s="19"/>
      <c r="H1174" s="19"/>
      <c r="I1174" s="125"/>
      <c r="J1174" s="19"/>
      <c r="K1174" s="19"/>
      <c r="L1174" s="19"/>
      <c r="M1174" s="19"/>
      <c r="N1174" s="19"/>
      <c r="O1174" s="19"/>
      <c r="P1174" s="19"/>
      <c r="Q1174" s="19"/>
      <c r="R1174" s="19"/>
      <c r="S1174" s="19"/>
      <c r="T1174" s="19"/>
      <c r="U1174" s="19"/>
      <c r="V1174" s="19"/>
      <c r="W1174" s="19"/>
      <c r="X1174" s="19"/>
      <c r="Y1174" s="19"/>
      <c r="Z1174" s="19"/>
      <c r="AA1174" s="19"/>
      <c r="AB1174" s="19"/>
      <c r="AC1174" s="19"/>
      <c r="AD1174" s="19"/>
      <c r="AE1174" s="19"/>
      <c r="AF1174" s="19"/>
      <c r="AG1174" s="19"/>
      <c r="AH1174" s="19"/>
      <c r="AI1174" s="19"/>
      <c r="AJ1174" s="19"/>
      <c r="AK1174" s="19"/>
      <c r="AL1174" s="19"/>
      <c r="AM1174" s="19"/>
      <c r="AN1174" s="19"/>
      <c r="AO1174" s="19"/>
      <c r="AP1174" s="19"/>
      <c r="AQ1174" s="19"/>
      <c r="AR1174" s="19"/>
      <c r="AS1174" s="19"/>
      <c r="AT1174" s="19"/>
      <c r="AU1174" s="19"/>
      <c r="AV1174" s="19"/>
      <c r="AW1174" s="19"/>
      <c r="AX1174" s="19"/>
      <c r="AY1174" s="19"/>
      <c r="AZ1174" s="19"/>
    </row>
    <row r="1175" spans="1:52" s="33" customFormat="1" x14ac:dyDescent="0.25">
      <c r="A1175" s="222"/>
      <c r="D1175" s="205"/>
      <c r="G1175" s="19"/>
      <c r="H1175" s="19"/>
      <c r="I1175" s="125"/>
      <c r="J1175" s="19"/>
      <c r="K1175" s="19"/>
      <c r="L1175" s="19"/>
      <c r="M1175" s="19"/>
      <c r="N1175" s="19"/>
      <c r="O1175" s="19"/>
      <c r="P1175" s="19"/>
      <c r="Q1175" s="19"/>
      <c r="R1175" s="19"/>
      <c r="S1175" s="19"/>
      <c r="T1175" s="19"/>
      <c r="U1175" s="19"/>
      <c r="V1175" s="19"/>
      <c r="W1175" s="19"/>
      <c r="X1175" s="19"/>
      <c r="Y1175" s="19"/>
      <c r="Z1175" s="19"/>
      <c r="AA1175" s="19"/>
      <c r="AB1175" s="19"/>
      <c r="AC1175" s="19"/>
      <c r="AD1175" s="19"/>
      <c r="AE1175" s="19"/>
      <c r="AF1175" s="19"/>
      <c r="AG1175" s="19"/>
      <c r="AH1175" s="19"/>
      <c r="AI1175" s="19"/>
      <c r="AJ1175" s="19"/>
      <c r="AK1175" s="19"/>
      <c r="AL1175" s="19"/>
      <c r="AM1175" s="19"/>
      <c r="AN1175" s="19"/>
      <c r="AO1175" s="19"/>
      <c r="AP1175" s="19"/>
      <c r="AQ1175" s="19"/>
      <c r="AR1175" s="19"/>
      <c r="AS1175" s="19"/>
      <c r="AT1175" s="19"/>
      <c r="AU1175" s="19"/>
      <c r="AV1175" s="19"/>
      <c r="AW1175" s="19"/>
      <c r="AX1175" s="19"/>
      <c r="AY1175" s="19"/>
      <c r="AZ1175" s="19"/>
    </row>
    <row r="1176" spans="1:52" s="33" customFormat="1" x14ac:dyDescent="0.25">
      <c r="A1176" s="222"/>
      <c r="D1176" s="205"/>
      <c r="G1176" s="19"/>
      <c r="H1176" s="19"/>
      <c r="I1176" s="125"/>
      <c r="J1176" s="19"/>
      <c r="K1176" s="19"/>
      <c r="L1176" s="19"/>
      <c r="M1176" s="19"/>
      <c r="N1176" s="19"/>
      <c r="O1176" s="19"/>
      <c r="P1176" s="19"/>
      <c r="Q1176" s="19"/>
      <c r="R1176" s="19"/>
      <c r="S1176" s="19"/>
      <c r="T1176" s="19"/>
      <c r="U1176" s="19"/>
      <c r="V1176" s="19"/>
      <c r="W1176" s="19"/>
      <c r="X1176" s="19"/>
      <c r="Y1176" s="19"/>
      <c r="Z1176" s="19"/>
      <c r="AA1176" s="19"/>
      <c r="AB1176" s="19"/>
      <c r="AC1176" s="19"/>
      <c r="AD1176" s="19"/>
      <c r="AE1176" s="19"/>
      <c r="AF1176" s="19"/>
      <c r="AG1176" s="19"/>
      <c r="AH1176" s="19"/>
      <c r="AI1176" s="19"/>
      <c r="AJ1176" s="19"/>
      <c r="AK1176" s="19"/>
      <c r="AL1176" s="19"/>
      <c r="AM1176" s="19"/>
      <c r="AN1176" s="19"/>
      <c r="AO1176" s="19"/>
      <c r="AP1176" s="19"/>
      <c r="AQ1176" s="19"/>
      <c r="AR1176" s="19"/>
      <c r="AS1176" s="19"/>
      <c r="AT1176" s="19"/>
      <c r="AU1176" s="19"/>
      <c r="AV1176" s="19"/>
      <c r="AW1176" s="19"/>
      <c r="AX1176" s="19"/>
      <c r="AY1176" s="19"/>
      <c r="AZ1176" s="19"/>
    </row>
    <row r="1177" spans="1:52" s="33" customFormat="1" x14ac:dyDescent="0.25">
      <c r="A1177" s="222"/>
      <c r="D1177" s="205"/>
      <c r="G1177" s="19"/>
      <c r="H1177" s="19"/>
      <c r="I1177" s="125"/>
      <c r="J1177" s="19"/>
      <c r="K1177" s="19"/>
      <c r="L1177" s="19"/>
      <c r="M1177" s="19"/>
      <c r="N1177" s="19"/>
      <c r="O1177" s="19"/>
      <c r="P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c r="AY1177" s="19"/>
      <c r="AZ1177" s="19"/>
    </row>
    <row r="1178" spans="1:52" s="33" customFormat="1" x14ac:dyDescent="0.25">
      <c r="A1178" s="222"/>
      <c r="D1178" s="205"/>
      <c r="G1178" s="19"/>
      <c r="H1178" s="19"/>
      <c r="I1178" s="125"/>
      <c r="J1178" s="19"/>
      <c r="K1178" s="19"/>
      <c r="L1178" s="19"/>
      <c r="M1178" s="19"/>
      <c r="N1178" s="19"/>
      <c r="O1178" s="19"/>
      <c r="P1178" s="19"/>
      <c r="Q1178" s="19"/>
      <c r="R1178" s="19"/>
      <c r="S1178" s="19"/>
      <c r="T1178" s="19"/>
      <c r="U1178" s="19"/>
      <c r="V1178" s="19"/>
      <c r="W1178" s="19"/>
      <c r="X1178" s="19"/>
      <c r="Y1178" s="19"/>
      <c r="Z1178" s="19"/>
      <c r="AA1178" s="19"/>
      <c r="AB1178" s="19"/>
      <c r="AC1178" s="19"/>
      <c r="AD1178" s="19"/>
      <c r="AE1178" s="19"/>
      <c r="AF1178" s="19"/>
      <c r="AG1178" s="19"/>
      <c r="AH1178" s="19"/>
      <c r="AI1178" s="19"/>
      <c r="AJ1178" s="19"/>
      <c r="AK1178" s="19"/>
      <c r="AL1178" s="19"/>
      <c r="AM1178" s="19"/>
      <c r="AN1178" s="19"/>
      <c r="AO1178" s="19"/>
      <c r="AP1178" s="19"/>
      <c r="AQ1178" s="19"/>
      <c r="AR1178" s="19"/>
      <c r="AS1178" s="19"/>
      <c r="AT1178" s="19"/>
      <c r="AU1178" s="19"/>
      <c r="AV1178" s="19"/>
      <c r="AW1178" s="19"/>
      <c r="AX1178" s="19"/>
      <c r="AY1178" s="19"/>
      <c r="AZ1178" s="19"/>
    </row>
    <row r="1179" spans="1:52" s="33" customFormat="1" x14ac:dyDescent="0.25">
      <c r="A1179" s="222"/>
      <c r="D1179" s="205"/>
      <c r="G1179" s="19"/>
      <c r="H1179" s="19"/>
      <c r="I1179" s="125"/>
      <c r="J1179" s="19"/>
      <c r="K1179" s="19"/>
      <c r="L1179" s="19"/>
      <c r="M1179" s="19"/>
      <c r="N1179" s="19"/>
      <c r="O1179" s="19"/>
      <c r="P1179" s="19"/>
      <c r="Q1179" s="19"/>
      <c r="R1179" s="19"/>
      <c r="S1179" s="19"/>
      <c r="T1179" s="19"/>
      <c r="U1179" s="19"/>
      <c r="V1179" s="19"/>
      <c r="W1179" s="19"/>
      <c r="X1179" s="19"/>
      <c r="Y1179" s="19"/>
      <c r="Z1179" s="19"/>
      <c r="AA1179" s="19"/>
      <c r="AB1179" s="19"/>
      <c r="AC1179" s="19"/>
      <c r="AD1179" s="19"/>
      <c r="AE1179" s="19"/>
      <c r="AF1179" s="19"/>
      <c r="AG1179" s="19"/>
      <c r="AH1179" s="19"/>
      <c r="AI1179" s="19"/>
      <c r="AJ1179" s="19"/>
      <c r="AK1179" s="19"/>
      <c r="AL1179" s="19"/>
      <c r="AM1179" s="19"/>
      <c r="AN1179" s="19"/>
      <c r="AO1179" s="19"/>
      <c r="AP1179" s="19"/>
      <c r="AQ1179" s="19"/>
      <c r="AR1179" s="19"/>
      <c r="AS1179" s="19"/>
      <c r="AT1179" s="19"/>
      <c r="AU1179" s="19"/>
      <c r="AV1179" s="19"/>
      <c r="AW1179" s="19"/>
      <c r="AX1179" s="19"/>
      <c r="AY1179" s="19"/>
      <c r="AZ1179" s="19"/>
    </row>
    <row r="1180" spans="1:52" s="33" customFormat="1" x14ac:dyDescent="0.25">
      <c r="A1180" s="222"/>
      <c r="D1180" s="205"/>
      <c r="G1180" s="19"/>
      <c r="H1180" s="19"/>
      <c r="I1180" s="125"/>
      <c r="J1180" s="19"/>
      <c r="K1180" s="19"/>
      <c r="L1180" s="19"/>
      <c r="M1180" s="19"/>
      <c r="N1180" s="19"/>
      <c r="O1180" s="19"/>
      <c r="P1180" s="19"/>
      <c r="Q1180" s="19"/>
      <c r="R1180" s="19"/>
      <c r="S1180" s="19"/>
      <c r="T1180" s="19"/>
      <c r="U1180" s="19"/>
      <c r="V1180" s="19"/>
      <c r="W1180" s="19"/>
      <c r="X1180" s="19"/>
      <c r="Y1180" s="19"/>
      <c r="Z1180" s="19"/>
      <c r="AA1180" s="19"/>
      <c r="AB1180" s="19"/>
      <c r="AC1180" s="19"/>
      <c r="AD1180" s="19"/>
      <c r="AE1180" s="19"/>
      <c r="AF1180" s="19"/>
      <c r="AG1180" s="19"/>
      <c r="AH1180" s="19"/>
      <c r="AI1180" s="19"/>
      <c r="AJ1180" s="19"/>
      <c r="AK1180" s="19"/>
      <c r="AL1180" s="19"/>
      <c r="AM1180" s="19"/>
      <c r="AN1180" s="19"/>
      <c r="AO1180" s="19"/>
      <c r="AP1180" s="19"/>
      <c r="AQ1180" s="19"/>
      <c r="AR1180" s="19"/>
      <c r="AS1180" s="19"/>
      <c r="AT1180" s="19"/>
      <c r="AU1180" s="19"/>
      <c r="AV1180" s="19"/>
      <c r="AW1180" s="19"/>
      <c r="AX1180" s="19"/>
      <c r="AY1180" s="19"/>
      <c r="AZ1180" s="19"/>
    </row>
    <row r="1181" spans="1:52" s="33" customFormat="1" x14ac:dyDescent="0.25">
      <c r="A1181" s="222"/>
      <c r="D1181" s="205"/>
      <c r="G1181" s="19"/>
      <c r="H1181" s="19"/>
      <c r="I1181" s="125"/>
      <c r="J1181" s="19"/>
      <c r="K1181" s="19"/>
      <c r="L1181" s="19"/>
      <c r="M1181" s="19"/>
      <c r="N1181" s="19"/>
      <c r="O1181" s="19"/>
      <c r="P1181" s="19"/>
      <c r="Q1181" s="19"/>
      <c r="R1181" s="19"/>
      <c r="S1181" s="19"/>
      <c r="T1181" s="19"/>
      <c r="U1181" s="19"/>
      <c r="V1181" s="19"/>
      <c r="W1181" s="19"/>
      <c r="X1181" s="19"/>
      <c r="Y1181" s="19"/>
      <c r="Z1181" s="19"/>
      <c r="AA1181" s="19"/>
      <c r="AB1181" s="19"/>
      <c r="AC1181" s="19"/>
      <c r="AD1181" s="19"/>
      <c r="AE1181" s="19"/>
      <c r="AF1181" s="19"/>
      <c r="AG1181" s="19"/>
      <c r="AH1181" s="19"/>
      <c r="AI1181" s="19"/>
      <c r="AJ1181" s="19"/>
      <c r="AK1181" s="19"/>
      <c r="AL1181" s="19"/>
      <c r="AM1181" s="19"/>
      <c r="AN1181" s="19"/>
      <c r="AO1181" s="19"/>
      <c r="AP1181" s="19"/>
      <c r="AQ1181" s="19"/>
      <c r="AR1181" s="19"/>
      <c r="AS1181" s="19"/>
      <c r="AT1181" s="19"/>
      <c r="AU1181" s="19"/>
      <c r="AV1181" s="19"/>
      <c r="AW1181" s="19"/>
      <c r="AX1181" s="19"/>
      <c r="AY1181" s="19"/>
      <c r="AZ1181" s="19"/>
    </row>
    <row r="1182" spans="1:52" s="33" customFormat="1" x14ac:dyDescent="0.25">
      <c r="A1182" s="222"/>
      <c r="D1182" s="205"/>
      <c r="G1182" s="19"/>
      <c r="H1182" s="19"/>
      <c r="I1182" s="125"/>
      <c r="J1182" s="19"/>
      <c r="K1182" s="19"/>
      <c r="L1182" s="19"/>
      <c r="M1182" s="19"/>
      <c r="N1182" s="19"/>
      <c r="O1182" s="19"/>
      <c r="P1182" s="19"/>
      <c r="Q1182" s="19"/>
      <c r="R1182" s="19"/>
      <c r="S1182" s="19"/>
      <c r="T1182" s="19"/>
      <c r="U1182" s="19"/>
      <c r="V1182" s="19"/>
      <c r="W1182" s="19"/>
      <c r="X1182" s="19"/>
      <c r="Y1182" s="19"/>
      <c r="Z1182" s="19"/>
      <c r="AA1182" s="19"/>
      <c r="AB1182" s="19"/>
      <c r="AC1182" s="19"/>
      <c r="AD1182" s="19"/>
      <c r="AE1182" s="19"/>
      <c r="AF1182" s="19"/>
      <c r="AG1182" s="19"/>
      <c r="AH1182" s="19"/>
      <c r="AI1182" s="19"/>
      <c r="AJ1182" s="19"/>
      <c r="AK1182" s="19"/>
      <c r="AL1182" s="19"/>
      <c r="AM1182" s="19"/>
      <c r="AN1182" s="19"/>
      <c r="AO1182" s="19"/>
      <c r="AP1182" s="19"/>
      <c r="AQ1182" s="19"/>
      <c r="AR1182" s="19"/>
      <c r="AS1182" s="19"/>
      <c r="AT1182" s="19"/>
      <c r="AU1182" s="19"/>
      <c r="AV1182" s="19"/>
      <c r="AW1182" s="19"/>
      <c r="AX1182" s="19"/>
      <c r="AY1182" s="19"/>
      <c r="AZ1182" s="19"/>
    </row>
    <row r="1183" spans="1:52" s="33" customFormat="1" x14ac:dyDescent="0.25">
      <c r="A1183" s="222"/>
      <c r="D1183" s="205"/>
      <c r="G1183" s="19"/>
      <c r="H1183" s="19"/>
      <c r="I1183" s="125"/>
      <c r="J1183" s="19"/>
      <c r="K1183" s="19"/>
      <c r="L1183" s="19"/>
      <c r="M1183" s="19"/>
      <c r="N1183" s="19"/>
      <c r="O1183" s="19"/>
      <c r="P1183" s="19"/>
      <c r="Q1183" s="19"/>
      <c r="R1183" s="19"/>
      <c r="S1183" s="19"/>
      <c r="T1183" s="19"/>
      <c r="U1183" s="19"/>
      <c r="V1183" s="19"/>
      <c r="W1183" s="19"/>
      <c r="X1183" s="19"/>
      <c r="Y1183" s="19"/>
      <c r="Z1183" s="19"/>
      <c r="AA1183" s="19"/>
      <c r="AB1183" s="19"/>
      <c r="AC1183" s="19"/>
      <c r="AD1183" s="19"/>
      <c r="AE1183" s="19"/>
      <c r="AF1183" s="19"/>
      <c r="AG1183" s="19"/>
      <c r="AH1183" s="19"/>
      <c r="AI1183" s="19"/>
      <c r="AJ1183" s="19"/>
      <c r="AK1183" s="19"/>
      <c r="AL1183" s="19"/>
      <c r="AM1183" s="19"/>
      <c r="AN1183" s="19"/>
      <c r="AO1183" s="19"/>
      <c r="AP1183" s="19"/>
      <c r="AQ1183" s="19"/>
      <c r="AR1183" s="19"/>
      <c r="AS1183" s="19"/>
      <c r="AT1183" s="19"/>
      <c r="AU1183" s="19"/>
      <c r="AV1183" s="19"/>
      <c r="AW1183" s="19"/>
      <c r="AX1183" s="19"/>
      <c r="AY1183" s="19"/>
      <c r="AZ1183" s="19"/>
    </row>
    <row r="1184" spans="1:52" s="33" customFormat="1" x14ac:dyDescent="0.25">
      <c r="A1184" s="222"/>
      <c r="D1184" s="205"/>
      <c r="G1184" s="19"/>
      <c r="H1184" s="19"/>
      <c r="I1184" s="125"/>
      <c r="J1184" s="19"/>
      <c r="K1184" s="19"/>
      <c r="L1184" s="19"/>
      <c r="M1184" s="19"/>
      <c r="N1184" s="19"/>
      <c r="O1184" s="19"/>
      <c r="P1184" s="19"/>
      <c r="Q1184" s="19"/>
      <c r="R1184" s="19"/>
      <c r="S1184" s="19"/>
      <c r="T1184" s="19"/>
      <c r="U1184" s="19"/>
      <c r="V1184" s="19"/>
      <c r="W1184" s="19"/>
      <c r="X1184" s="19"/>
      <c r="Y1184" s="19"/>
      <c r="Z1184" s="19"/>
      <c r="AA1184" s="19"/>
      <c r="AB1184" s="19"/>
      <c r="AC1184" s="19"/>
      <c r="AD1184" s="19"/>
      <c r="AE1184" s="19"/>
      <c r="AF1184" s="19"/>
      <c r="AG1184" s="19"/>
      <c r="AH1184" s="19"/>
      <c r="AI1184" s="19"/>
      <c r="AJ1184" s="19"/>
      <c r="AK1184" s="19"/>
      <c r="AL1184" s="19"/>
      <c r="AM1184" s="19"/>
      <c r="AN1184" s="19"/>
      <c r="AO1184" s="19"/>
      <c r="AP1184" s="19"/>
      <c r="AQ1184" s="19"/>
      <c r="AR1184" s="19"/>
      <c r="AS1184" s="19"/>
      <c r="AT1184" s="19"/>
      <c r="AU1184" s="19"/>
      <c r="AV1184" s="19"/>
      <c r="AW1184" s="19"/>
      <c r="AX1184" s="19"/>
      <c r="AY1184" s="19"/>
      <c r="AZ1184" s="19"/>
    </row>
    <row r="1185" spans="1:52" s="33" customFormat="1" x14ac:dyDescent="0.25">
      <c r="A1185" s="222"/>
      <c r="D1185" s="205"/>
      <c r="G1185" s="19"/>
      <c r="H1185" s="19"/>
      <c r="I1185" s="125"/>
      <c r="J1185" s="19"/>
      <c r="K1185" s="19"/>
      <c r="L1185" s="19"/>
      <c r="M1185" s="19"/>
      <c r="N1185" s="19"/>
      <c r="O1185" s="19"/>
      <c r="P1185" s="19"/>
      <c r="Q1185" s="19"/>
      <c r="R1185" s="19"/>
      <c r="S1185" s="19"/>
      <c r="T1185" s="19"/>
      <c r="U1185" s="19"/>
      <c r="V1185" s="19"/>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AQ1185" s="19"/>
      <c r="AR1185" s="19"/>
      <c r="AS1185" s="19"/>
      <c r="AT1185" s="19"/>
      <c r="AU1185" s="19"/>
      <c r="AV1185" s="19"/>
      <c r="AW1185" s="19"/>
      <c r="AX1185" s="19"/>
      <c r="AY1185" s="19"/>
      <c r="AZ1185" s="19"/>
    </row>
    <row r="1186" spans="1:52" s="33" customFormat="1" x14ac:dyDescent="0.25">
      <c r="A1186" s="222"/>
      <c r="D1186" s="205"/>
      <c r="G1186" s="19"/>
      <c r="H1186" s="19"/>
      <c r="I1186" s="125"/>
      <c r="J1186" s="19"/>
      <c r="K1186" s="19"/>
      <c r="L1186" s="19"/>
      <c r="M1186" s="19"/>
      <c r="N1186" s="19"/>
      <c r="O1186" s="19"/>
      <c r="P1186" s="19"/>
      <c r="Q1186" s="19"/>
      <c r="R1186" s="19"/>
      <c r="S1186" s="19"/>
      <c r="T1186" s="19"/>
      <c r="U1186" s="19"/>
      <c r="V1186" s="19"/>
      <c r="W1186" s="19"/>
      <c r="X1186" s="19"/>
      <c r="Y1186" s="19"/>
      <c r="Z1186" s="19"/>
      <c r="AA1186" s="19"/>
      <c r="AB1186" s="19"/>
      <c r="AC1186" s="19"/>
      <c r="AD1186" s="19"/>
      <c r="AE1186" s="19"/>
      <c r="AF1186" s="19"/>
      <c r="AG1186" s="19"/>
      <c r="AH1186" s="19"/>
      <c r="AI1186" s="19"/>
      <c r="AJ1186" s="19"/>
      <c r="AK1186" s="19"/>
      <c r="AL1186" s="19"/>
      <c r="AM1186" s="19"/>
      <c r="AN1186" s="19"/>
      <c r="AO1186" s="19"/>
      <c r="AP1186" s="19"/>
      <c r="AQ1186" s="19"/>
      <c r="AR1186" s="19"/>
      <c r="AS1186" s="19"/>
      <c r="AT1186" s="19"/>
      <c r="AU1186" s="19"/>
      <c r="AV1186" s="19"/>
      <c r="AW1186" s="19"/>
      <c r="AX1186" s="19"/>
      <c r="AY1186" s="19"/>
      <c r="AZ1186" s="19"/>
    </row>
    <row r="1187" spans="1:52" s="33" customFormat="1" x14ac:dyDescent="0.25">
      <c r="A1187" s="222"/>
      <c r="D1187" s="205"/>
      <c r="G1187" s="19"/>
      <c r="H1187" s="19"/>
      <c r="I1187" s="125"/>
      <c r="J1187" s="19"/>
      <c r="K1187" s="19"/>
      <c r="L1187" s="19"/>
      <c r="M1187" s="19"/>
      <c r="N1187" s="19"/>
      <c r="O1187" s="19"/>
      <c r="P1187" s="19"/>
      <c r="Q1187" s="19"/>
      <c r="R1187" s="19"/>
      <c r="S1187" s="19"/>
      <c r="T1187" s="19"/>
      <c r="U1187" s="19"/>
      <c r="V1187" s="19"/>
      <c r="W1187" s="19"/>
      <c r="X1187" s="19"/>
      <c r="Y1187" s="19"/>
      <c r="Z1187" s="19"/>
      <c r="AA1187" s="19"/>
      <c r="AB1187" s="19"/>
      <c r="AC1187" s="19"/>
      <c r="AD1187" s="19"/>
      <c r="AE1187" s="19"/>
      <c r="AF1187" s="19"/>
      <c r="AG1187" s="19"/>
      <c r="AH1187" s="19"/>
      <c r="AI1187" s="19"/>
      <c r="AJ1187" s="19"/>
      <c r="AK1187" s="19"/>
      <c r="AL1187" s="19"/>
      <c r="AM1187" s="19"/>
      <c r="AN1187" s="19"/>
      <c r="AO1187" s="19"/>
      <c r="AP1187" s="19"/>
      <c r="AQ1187" s="19"/>
      <c r="AR1187" s="19"/>
      <c r="AS1187" s="19"/>
      <c r="AT1187" s="19"/>
      <c r="AU1187" s="19"/>
      <c r="AV1187" s="19"/>
      <c r="AW1187" s="19"/>
      <c r="AX1187" s="19"/>
      <c r="AY1187" s="19"/>
      <c r="AZ1187" s="19"/>
    </row>
    <row r="1188" spans="1:52" s="33" customFormat="1" x14ac:dyDescent="0.25">
      <c r="A1188" s="222"/>
      <c r="D1188" s="205"/>
      <c r="G1188" s="19"/>
      <c r="H1188" s="19"/>
      <c r="I1188" s="125"/>
      <c r="J1188" s="19"/>
      <c r="K1188" s="19"/>
      <c r="L1188" s="19"/>
      <c r="M1188" s="19"/>
      <c r="N1188" s="19"/>
      <c r="O1188" s="19"/>
      <c r="P1188" s="19"/>
      <c r="Q1188" s="19"/>
      <c r="R1188" s="19"/>
      <c r="S1188" s="19"/>
      <c r="T1188" s="19"/>
      <c r="U1188" s="19"/>
      <c r="V1188" s="19"/>
      <c r="W1188" s="19"/>
      <c r="X1188" s="19"/>
      <c r="Y1188" s="19"/>
      <c r="Z1188" s="19"/>
      <c r="AA1188" s="19"/>
      <c r="AB1188" s="19"/>
      <c r="AC1188" s="19"/>
      <c r="AD1188" s="19"/>
      <c r="AE1188" s="19"/>
      <c r="AF1188" s="19"/>
      <c r="AG1188" s="19"/>
      <c r="AH1188" s="19"/>
      <c r="AI1188" s="19"/>
      <c r="AJ1188" s="19"/>
      <c r="AK1188" s="19"/>
      <c r="AL1188" s="19"/>
      <c r="AM1188" s="19"/>
      <c r="AN1188" s="19"/>
      <c r="AO1188" s="19"/>
      <c r="AP1188" s="19"/>
      <c r="AQ1188" s="19"/>
      <c r="AR1188" s="19"/>
      <c r="AS1188" s="19"/>
      <c r="AT1188" s="19"/>
      <c r="AU1188" s="19"/>
      <c r="AV1188" s="19"/>
      <c r="AW1188" s="19"/>
      <c r="AX1188" s="19"/>
      <c r="AY1188" s="19"/>
      <c r="AZ1188" s="19"/>
    </row>
    <row r="1189" spans="1:52" s="33" customFormat="1" x14ac:dyDescent="0.25">
      <c r="A1189" s="222"/>
      <c r="D1189" s="205"/>
      <c r="G1189" s="19"/>
      <c r="H1189" s="19"/>
      <c r="I1189" s="125"/>
      <c r="J1189" s="19"/>
      <c r="K1189" s="19"/>
      <c r="L1189" s="19"/>
      <c r="M1189" s="19"/>
      <c r="N1189" s="19"/>
      <c r="O1189" s="19"/>
      <c r="P1189" s="19"/>
      <c r="Q1189" s="19"/>
      <c r="R1189" s="19"/>
      <c r="S1189" s="19"/>
      <c r="T1189" s="19"/>
      <c r="U1189" s="19"/>
      <c r="V1189" s="19"/>
      <c r="W1189" s="19"/>
      <c r="X1189" s="19"/>
      <c r="Y1189" s="19"/>
      <c r="Z1189" s="19"/>
      <c r="AA1189" s="19"/>
      <c r="AB1189" s="19"/>
      <c r="AC1189" s="19"/>
      <c r="AD1189" s="19"/>
      <c r="AE1189" s="19"/>
      <c r="AF1189" s="19"/>
      <c r="AG1189" s="19"/>
      <c r="AH1189" s="19"/>
      <c r="AI1189" s="19"/>
      <c r="AJ1189" s="19"/>
      <c r="AK1189" s="19"/>
      <c r="AL1189" s="19"/>
      <c r="AM1189" s="19"/>
      <c r="AN1189" s="19"/>
      <c r="AO1189" s="19"/>
      <c r="AP1189" s="19"/>
      <c r="AQ1189" s="19"/>
      <c r="AR1189" s="19"/>
      <c r="AS1189" s="19"/>
      <c r="AT1189" s="19"/>
      <c r="AU1189" s="19"/>
      <c r="AV1189" s="19"/>
      <c r="AW1189" s="19"/>
      <c r="AX1189" s="19"/>
      <c r="AY1189" s="19"/>
      <c r="AZ1189" s="19"/>
    </row>
    <row r="1190" spans="1:52" s="33" customFormat="1" x14ac:dyDescent="0.25">
      <c r="A1190" s="222"/>
      <c r="D1190" s="205"/>
      <c r="G1190" s="19"/>
      <c r="H1190" s="19"/>
      <c r="I1190" s="125"/>
      <c r="J1190" s="19"/>
      <c r="K1190" s="19"/>
      <c r="L1190" s="19"/>
      <c r="M1190" s="19"/>
      <c r="N1190" s="19"/>
      <c r="O1190" s="19"/>
      <c r="P1190" s="19"/>
      <c r="Q1190" s="19"/>
      <c r="R1190" s="19"/>
      <c r="S1190" s="19"/>
      <c r="T1190" s="19"/>
      <c r="U1190" s="19"/>
      <c r="V1190" s="19"/>
      <c r="W1190" s="19"/>
      <c r="X1190" s="19"/>
      <c r="Y1190" s="19"/>
      <c r="Z1190" s="19"/>
      <c r="AA1190" s="19"/>
      <c r="AB1190" s="19"/>
      <c r="AC1190" s="19"/>
      <c r="AD1190" s="19"/>
      <c r="AE1190" s="19"/>
      <c r="AF1190" s="19"/>
      <c r="AG1190" s="19"/>
      <c r="AH1190" s="19"/>
      <c r="AI1190" s="19"/>
      <c r="AJ1190" s="19"/>
      <c r="AK1190" s="19"/>
      <c r="AL1190" s="19"/>
      <c r="AM1190" s="19"/>
      <c r="AN1190" s="19"/>
      <c r="AO1190" s="19"/>
      <c r="AP1190" s="19"/>
      <c r="AQ1190" s="19"/>
      <c r="AR1190" s="19"/>
      <c r="AS1190" s="19"/>
      <c r="AT1190" s="19"/>
      <c r="AU1190" s="19"/>
      <c r="AV1190" s="19"/>
      <c r="AW1190" s="19"/>
      <c r="AX1190" s="19"/>
      <c r="AY1190" s="19"/>
      <c r="AZ1190" s="19"/>
    </row>
    <row r="1191" spans="1:52" s="33" customFormat="1" x14ac:dyDescent="0.25">
      <c r="A1191" s="222"/>
      <c r="D1191" s="205"/>
      <c r="G1191" s="19"/>
      <c r="H1191" s="19"/>
      <c r="I1191" s="125"/>
      <c r="J1191" s="19"/>
      <c r="K1191" s="19"/>
      <c r="L1191" s="19"/>
      <c r="M1191" s="19"/>
      <c r="N1191" s="19"/>
      <c r="O1191" s="19"/>
      <c r="P1191" s="19"/>
      <c r="Q1191" s="19"/>
      <c r="R1191" s="19"/>
      <c r="S1191" s="19"/>
      <c r="T1191" s="19"/>
      <c r="U1191" s="19"/>
      <c r="V1191" s="19"/>
      <c r="W1191" s="19"/>
      <c r="X1191" s="19"/>
      <c r="Y1191" s="19"/>
      <c r="Z1191" s="19"/>
      <c r="AA1191" s="19"/>
      <c r="AB1191" s="19"/>
      <c r="AC1191" s="19"/>
      <c r="AD1191" s="19"/>
      <c r="AE1191" s="19"/>
      <c r="AF1191" s="19"/>
      <c r="AG1191" s="19"/>
      <c r="AH1191" s="19"/>
      <c r="AI1191" s="19"/>
      <c r="AJ1191" s="19"/>
      <c r="AK1191" s="19"/>
      <c r="AL1191" s="19"/>
      <c r="AM1191" s="19"/>
      <c r="AN1191" s="19"/>
      <c r="AO1191" s="19"/>
      <c r="AP1191" s="19"/>
      <c r="AQ1191" s="19"/>
      <c r="AR1191" s="19"/>
      <c r="AS1191" s="19"/>
      <c r="AT1191" s="19"/>
      <c r="AU1191" s="19"/>
      <c r="AV1191" s="19"/>
      <c r="AW1191" s="19"/>
      <c r="AX1191" s="19"/>
      <c r="AY1191" s="19"/>
      <c r="AZ1191" s="19"/>
    </row>
    <row r="1192" spans="1:52" s="33" customFormat="1" x14ac:dyDescent="0.25">
      <c r="A1192" s="222"/>
      <c r="D1192" s="205"/>
      <c r="G1192" s="19"/>
      <c r="H1192" s="19"/>
      <c r="I1192" s="125"/>
      <c r="J1192" s="19"/>
      <c r="K1192" s="19"/>
      <c r="L1192" s="19"/>
      <c r="M1192" s="19"/>
      <c r="N1192" s="19"/>
      <c r="O1192" s="19"/>
      <c r="P1192" s="19"/>
      <c r="Q1192" s="19"/>
      <c r="R1192" s="19"/>
      <c r="S1192" s="19"/>
      <c r="T1192" s="19"/>
      <c r="U1192" s="19"/>
      <c r="V1192" s="19"/>
      <c r="W1192" s="19"/>
      <c r="X1192" s="19"/>
      <c r="Y1192" s="19"/>
      <c r="Z1192" s="19"/>
      <c r="AA1192" s="19"/>
      <c r="AB1192" s="19"/>
      <c r="AC1192" s="19"/>
      <c r="AD1192" s="19"/>
      <c r="AE1192" s="19"/>
      <c r="AF1192" s="19"/>
      <c r="AG1192" s="19"/>
      <c r="AH1192" s="19"/>
      <c r="AI1192" s="19"/>
      <c r="AJ1192" s="19"/>
      <c r="AK1192" s="19"/>
      <c r="AL1192" s="19"/>
      <c r="AM1192" s="19"/>
      <c r="AN1192" s="19"/>
      <c r="AO1192" s="19"/>
      <c r="AP1192" s="19"/>
      <c r="AQ1192" s="19"/>
      <c r="AR1192" s="19"/>
      <c r="AS1192" s="19"/>
      <c r="AT1192" s="19"/>
      <c r="AU1192" s="19"/>
      <c r="AV1192" s="19"/>
      <c r="AW1192" s="19"/>
      <c r="AX1192" s="19"/>
      <c r="AY1192" s="19"/>
      <c r="AZ1192" s="19"/>
    </row>
    <row r="1193" spans="1:52" s="33" customFormat="1" x14ac:dyDescent="0.25">
      <c r="A1193" s="222"/>
      <c r="D1193" s="205"/>
      <c r="G1193" s="19"/>
      <c r="H1193" s="19"/>
      <c r="I1193" s="125"/>
      <c r="J1193" s="19"/>
      <c r="K1193" s="19"/>
      <c r="L1193" s="19"/>
      <c r="M1193" s="19"/>
      <c r="N1193" s="19"/>
      <c r="O1193" s="19"/>
      <c r="P1193" s="19"/>
      <c r="Q1193" s="19"/>
      <c r="R1193" s="19"/>
      <c r="S1193" s="19"/>
      <c r="T1193" s="19"/>
      <c r="U1193" s="19"/>
      <c r="V1193" s="19"/>
      <c r="W1193" s="19"/>
      <c r="X1193" s="19"/>
      <c r="Y1193" s="19"/>
      <c r="Z1193" s="19"/>
      <c r="AA1193" s="19"/>
      <c r="AB1193" s="19"/>
      <c r="AC1193" s="19"/>
      <c r="AD1193" s="19"/>
      <c r="AE1193" s="19"/>
      <c r="AF1193" s="19"/>
      <c r="AG1193" s="19"/>
      <c r="AH1193" s="19"/>
      <c r="AI1193" s="19"/>
      <c r="AJ1193" s="19"/>
      <c r="AK1193" s="19"/>
      <c r="AL1193" s="19"/>
      <c r="AM1193" s="19"/>
      <c r="AN1193" s="19"/>
      <c r="AO1193" s="19"/>
      <c r="AP1193" s="19"/>
      <c r="AQ1193" s="19"/>
      <c r="AR1193" s="19"/>
      <c r="AS1193" s="19"/>
      <c r="AT1193" s="19"/>
      <c r="AU1193" s="19"/>
      <c r="AV1193" s="19"/>
      <c r="AW1193" s="19"/>
      <c r="AX1193" s="19"/>
      <c r="AY1193" s="19"/>
      <c r="AZ1193" s="19"/>
    </row>
    <row r="1194" spans="1:52" s="33" customFormat="1" x14ac:dyDescent="0.25">
      <c r="A1194" s="222"/>
      <c r="D1194" s="205"/>
      <c r="G1194" s="19"/>
      <c r="H1194" s="19"/>
      <c r="I1194" s="125"/>
      <c r="J1194" s="19"/>
      <c r="K1194" s="19"/>
      <c r="L1194" s="19"/>
      <c r="M1194" s="19"/>
      <c r="N1194" s="19"/>
      <c r="O1194" s="19"/>
      <c r="P1194" s="19"/>
      <c r="Q1194" s="19"/>
      <c r="R1194" s="19"/>
      <c r="S1194" s="19"/>
      <c r="T1194" s="19"/>
      <c r="U1194" s="19"/>
      <c r="V1194" s="19"/>
      <c r="W1194" s="19"/>
      <c r="X1194" s="19"/>
      <c r="Y1194" s="19"/>
      <c r="Z1194" s="19"/>
      <c r="AA1194" s="19"/>
      <c r="AB1194" s="19"/>
      <c r="AC1194" s="19"/>
      <c r="AD1194" s="19"/>
      <c r="AE1194" s="19"/>
      <c r="AF1194" s="19"/>
      <c r="AG1194" s="19"/>
      <c r="AH1194" s="19"/>
      <c r="AI1194" s="19"/>
      <c r="AJ1194" s="19"/>
      <c r="AK1194" s="19"/>
      <c r="AL1194" s="19"/>
      <c r="AM1194" s="19"/>
      <c r="AN1194" s="19"/>
      <c r="AO1194" s="19"/>
      <c r="AP1194" s="19"/>
      <c r="AQ1194" s="19"/>
      <c r="AR1194" s="19"/>
      <c r="AS1194" s="19"/>
      <c r="AT1194" s="19"/>
      <c r="AU1194" s="19"/>
      <c r="AV1194" s="19"/>
      <c r="AW1194" s="19"/>
      <c r="AX1194" s="19"/>
      <c r="AY1194" s="19"/>
      <c r="AZ1194" s="19"/>
    </row>
    <row r="1195" spans="1:52" s="33" customFormat="1" x14ac:dyDescent="0.25">
      <c r="A1195" s="222"/>
      <c r="D1195" s="205"/>
      <c r="G1195" s="19"/>
      <c r="H1195" s="19"/>
      <c r="I1195" s="125"/>
      <c r="J1195" s="19"/>
      <c r="K1195" s="19"/>
      <c r="L1195" s="19"/>
      <c r="M1195" s="19"/>
      <c r="N1195" s="19"/>
      <c r="O1195" s="19"/>
      <c r="P1195" s="19"/>
      <c r="Q1195" s="19"/>
      <c r="R1195" s="19"/>
      <c r="S1195" s="19"/>
      <c r="T1195" s="19"/>
      <c r="U1195" s="19"/>
      <c r="V1195" s="19"/>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19"/>
      <c r="AR1195" s="19"/>
      <c r="AS1195" s="19"/>
      <c r="AT1195" s="19"/>
      <c r="AU1195" s="19"/>
      <c r="AV1195" s="19"/>
      <c r="AW1195" s="19"/>
      <c r="AX1195" s="19"/>
      <c r="AY1195" s="19"/>
      <c r="AZ1195" s="19"/>
    </row>
    <row r="1196" spans="1:52" x14ac:dyDescent="0.25"/>
    <row r="1197" spans="1:52" x14ac:dyDescent="0.25"/>
    <row r="1198" spans="1:52" x14ac:dyDescent="0.25"/>
    <row r="1199" spans="1:52" x14ac:dyDescent="0.25"/>
    <row r="1200" spans="1:52" x14ac:dyDescent="0.25"/>
    <row r="1201" x14ac:dyDescent="0.25"/>
  </sheetData>
  <sheetProtection password="EBEF" sheet="1" formatCells="0" formatColumns="0" formatRows="0" insertColumns="0" insertRows="0" autoFilter="0" pivotTables="0"/>
  <mergeCells count="8">
    <mergeCell ref="G6:I6"/>
    <mergeCell ref="B115:G115"/>
    <mergeCell ref="B116:G116"/>
    <mergeCell ref="B114:G114"/>
    <mergeCell ref="H46:I46"/>
    <mergeCell ref="H64:I64"/>
    <mergeCell ref="H82:I82"/>
    <mergeCell ref="H96:I9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48"/>
  <sheetViews>
    <sheetView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ColWidth="9.140625" defaultRowHeight="15" zeroHeight="1" x14ac:dyDescent="0.25"/>
  <cols>
    <col min="1" max="1" width="2.85546875" style="222" customWidth="1"/>
    <col min="2" max="2" width="55.42578125" style="33" customWidth="1"/>
    <col min="3" max="3" width="11.140625" style="33" customWidth="1"/>
    <col min="4" max="4" width="14.5703125" style="47" customWidth="1"/>
    <col min="5" max="6" width="12.85546875" style="33" customWidth="1"/>
    <col min="7" max="8" width="12.85546875" style="19" customWidth="1"/>
    <col min="9" max="9" width="12.85546875" style="125" customWidth="1"/>
    <col min="10" max="26" width="9.140625" style="19" customWidth="1"/>
    <col min="27" max="27" width="9.5703125" style="19" bestFit="1" customWidth="1"/>
    <col min="28" max="57" width="9.140625" style="19" customWidth="1"/>
    <col min="58" max="77" width="9.140625" style="33"/>
  </cols>
  <sheetData>
    <row r="1" spans="1:77" ht="14.25" customHeight="1" x14ac:dyDescent="0.25">
      <c r="A1" s="219" t="s">
        <v>1020</v>
      </c>
      <c r="B1" s="223">
        <v>2</v>
      </c>
      <c r="C1" s="223">
        <v>3</v>
      </c>
      <c r="D1" s="223">
        <v>4</v>
      </c>
      <c r="E1" s="223">
        <v>10</v>
      </c>
      <c r="F1" s="223">
        <v>11</v>
      </c>
      <c r="G1" s="224">
        <v>12</v>
      </c>
      <c r="H1" s="224">
        <v>13</v>
      </c>
      <c r="I1" s="224">
        <v>14</v>
      </c>
      <c r="BF1" s="5"/>
    </row>
    <row r="2" spans="1:77" ht="23.25" x14ac:dyDescent="0.25">
      <c r="A2" s="220">
        <v>5</v>
      </c>
      <c r="B2" s="6" t="str">
        <f>IF(Content!$D$6=1,VLOOKUP(Communities!$A2,TranslationData!$A:$AA,Communities!B$1,FALSE),VLOOKUP(Communities!$A2,TranslationData!$A:$AA,Communities!B$1+13,FALSE))</f>
        <v>Communities</v>
      </c>
      <c r="C2" s="7"/>
      <c r="D2" s="11"/>
      <c r="E2" s="5"/>
      <c r="F2" s="5"/>
      <c r="BF2" s="5"/>
    </row>
    <row r="3" spans="1:77" x14ac:dyDescent="0.25">
      <c r="A3" s="220"/>
      <c r="B3" s="5"/>
      <c r="C3" s="43"/>
      <c r="D3" s="11"/>
      <c r="E3" s="5"/>
      <c r="F3" s="5"/>
      <c r="BF3" s="5"/>
    </row>
    <row r="4" spans="1:77" ht="11.25" customHeight="1" thickBot="1" x14ac:dyDescent="0.3">
      <c r="A4" s="220" t="s">
        <v>991</v>
      </c>
      <c r="B4" s="9"/>
      <c r="C4" s="9"/>
      <c r="D4" s="41" t="str">
        <f>IF(Content!$D$6=1,VLOOKUP(Communities!$A4,TranslationData!$A:$AA,Communities!D$1,FALSE),VLOOKUP(Communities!$A4,TranslationData!$A:$AA,Communities!D$1+13,FALSE))</f>
        <v>Units</v>
      </c>
      <c r="E4" s="10">
        <v>2019</v>
      </c>
      <c r="F4" s="10">
        <v>2020</v>
      </c>
      <c r="G4" s="10">
        <v>2021</v>
      </c>
      <c r="H4" s="10">
        <v>2022</v>
      </c>
      <c r="I4" s="10">
        <v>2023</v>
      </c>
      <c r="BF4" s="8"/>
    </row>
    <row r="5" spans="1:77" ht="11.25" customHeight="1" thickTop="1" x14ac:dyDescent="0.25">
      <c r="A5" s="220"/>
      <c r="B5" s="49"/>
      <c r="C5" s="49"/>
      <c r="D5" s="50"/>
      <c r="E5" s="51"/>
      <c r="F5" s="51"/>
      <c r="BF5" s="8"/>
    </row>
    <row r="6" spans="1:77" ht="24.95" customHeight="1" x14ac:dyDescent="0.25">
      <c r="A6" s="220" t="s">
        <v>881</v>
      </c>
      <c r="B6" s="176" t="str">
        <f>IF(Content!$D$6=1,VLOOKUP(Communities!$A6,TranslationData!$A:$AA,Communities!B$1,FALSE),VLOOKUP(Communities!$A6,TranslationData!$A:$AA,Communities!B$1+13,FALSE))</f>
        <v>Community investment</v>
      </c>
      <c r="C6" s="29"/>
      <c r="D6" s="84"/>
      <c r="E6" s="29"/>
      <c r="F6" s="29"/>
      <c r="G6" s="29"/>
      <c r="H6" s="378" t="s">
        <v>2787</v>
      </c>
      <c r="I6" s="378"/>
      <c r="BF6" s="8"/>
    </row>
    <row r="7" spans="1:77" x14ac:dyDescent="0.25">
      <c r="A7" s="220" t="s">
        <v>885</v>
      </c>
      <c r="B7" s="21" t="str">
        <f>IF(Content!$D$6=1,VLOOKUP(Communities!$A7,TranslationData!$A:$AA,Communities!B$1,FALSE),VLOOKUP(Communities!$A7,TranslationData!$A:$AA,Communities!B$1+13,FALSE))</f>
        <v>Total сommunity investment, including:</v>
      </c>
      <c r="C7" s="82"/>
      <c r="D7" s="180" t="str">
        <f>IF(Content!$D$6=1,VLOOKUP(Communities!$A7,TranslationData!$A:$AA,Communities!D$1,FALSE),VLOOKUP(Communities!$A7,TranslationData!$A:$AA,Communities!D$1+13,FALSE))</f>
        <v>US$ thousand</v>
      </c>
      <c r="E7" s="22">
        <v>15148</v>
      </c>
      <c r="F7" s="22">
        <v>17897</v>
      </c>
      <c r="G7" s="22">
        <v>19966</v>
      </c>
      <c r="H7" s="22">
        <v>23226</v>
      </c>
      <c r="I7" s="22">
        <v>17644</v>
      </c>
      <c r="K7" s="125"/>
      <c r="L7" s="125"/>
      <c r="M7" s="125"/>
      <c r="N7" s="125"/>
      <c r="O7" s="125"/>
      <c r="BF7" s="8"/>
    </row>
    <row r="8" spans="1:77" s="140" customFormat="1" ht="11.25" customHeight="1" x14ac:dyDescent="0.25">
      <c r="A8" s="220" t="s">
        <v>889</v>
      </c>
      <c r="B8" s="144" t="str">
        <f>IF(Content!$D$6=1,VLOOKUP(Communities!$A8,TranslationData!$A:$AA,Communities!B$1,FALSE),VLOOKUP(Communities!$A8,TranslationData!$A:$AA,Communities!B$1+13,FALSE))</f>
        <v>Assets in Kazakhstan</v>
      </c>
      <c r="C8" s="141"/>
      <c r="D8" s="25" t="str">
        <f>IF(Content!$D$6=1,VLOOKUP(Communities!$A8,TranslationData!$A:$AA,Communities!D$1,FALSE),VLOOKUP(Communities!$A8,TranslationData!$A:$AA,Communities!D$1+13,FALSE))</f>
        <v>US$ thousand</v>
      </c>
      <c r="E8" s="125">
        <v>7071</v>
      </c>
      <c r="F8" s="125">
        <v>7254</v>
      </c>
      <c r="G8" s="125">
        <v>7437</v>
      </c>
      <c r="H8" s="125">
        <v>8823</v>
      </c>
      <c r="I8" s="125">
        <v>7282</v>
      </c>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41"/>
      <c r="BG8" s="148"/>
      <c r="BH8" s="148"/>
      <c r="BI8" s="148"/>
      <c r="BJ8" s="148"/>
      <c r="BK8" s="148"/>
      <c r="BL8" s="148"/>
      <c r="BM8" s="148"/>
      <c r="BN8" s="148"/>
      <c r="BO8" s="148"/>
      <c r="BP8" s="148"/>
      <c r="BQ8" s="148"/>
      <c r="BR8" s="148"/>
      <c r="BS8" s="148"/>
      <c r="BT8" s="148"/>
      <c r="BU8" s="148"/>
      <c r="BV8" s="148"/>
      <c r="BW8" s="148"/>
      <c r="BX8" s="148"/>
      <c r="BY8" s="148"/>
    </row>
    <row r="9" spans="1:77" ht="11.25" customHeight="1" x14ac:dyDescent="0.25">
      <c r="A9" s="220" t="s">
        <v>891</v>
      </c>
      <c r="B9" s="130" t="str">
        <f>IF(Content!$D$6=1,VLOOKUP(Communities!$A9,TranslationData!$A:$AA,Communities!B$1,FALSE),VLOOKUP(Communities!$A9,TranslationData!$A:$AA,Communities!B$1+13,FALSE))</f>
        <v>Sport</v>
      </c>
      <c r="C9" s="8"/>
      <c r="D9" s="25" t="str">
        <f>IF(Content!$D$6=1,VLOOKUP(Communities!$A9,TranslationData!$A:$AA,Communities!D$1,FALSE),VLOOKUP(Communities!$A9,TranslationData!$A:$AA,Communities!D$1+13,FALSE))</f>
        <v>US$ thousand</v>
      </c>
      <c r="E9" s="19">
        <v>4467</v>
      </c>
      <c r="F9" s="19">
        <v>705</v>
      </c>
      <c r="G9" s="19">
        <v>1416</v>
      </c>
      <c r="H9" s="19">
        <v>1106</v>
      </c>
      <c r="I9" s="125">
        <v>1920</v>
      </c>
      <c r="K9" s="125"/>
      <c r="L9" s="125"/>
      <c r="M9" s="125"/>
      <c r="N9" s="125"/>
      <c r="O9" s="125"/>
      <c r="BF9" s="8"/>
    </row>
    <row r="10" spans="1:77" ht="11.25" customHeight="1" x14ac:dyDescent="0.25">
      <c r="A10" s="220" t="s">
        <v>892</v>
      </c>
      <c r="B10" s="130" t="str">
        <f>IF(Content!$D$6=1,VLOOKUP(Communities!$A10,TranslationData!$A:$AA,Communities!B$1,FALSE),VLOOKUP(Communities!$A10,TranslationData!$A:$AA,Communities!B$1+13,FALSE))</f>
        <v>Healthcare</v>
      </c>
      <c r="C10" s="24"/>
      <c r="D10" s="25" t="str">
        <f>IF(Content!$D$6=1,VLOOKUP(Communities!$A10,TranslationData!$A:$AA,Communities!D$1,FALSE),VLOOKUP(Communities!$A10,TranslationData!$A:$AA,Communities!D$1+13,FALSE))</f>
        <v>US$ thousand</v>
      </c>
      <c r="E10" s="19">
        <v>26</v>
      </c>
      <c r="F10" s="19">
        <v>5874</v>
      </c>
      <c r="G10" s="19">
        <v>4277</v>
      </c>
      <c r="H10" s="19">
        <v>4561</v>
      </c>
      <c r="I10" s="125">
        <v>5</v>
      </c>
      <c r="K10" s="125"/>
      <c r="L10" s="125"/>
      <c r="M10" s="125"/>
      <c r="N10" s="125"/>
      <c r="O10" s="125"/>
      <c r="BF10" s="8"/>
    </row>
    <row r="11" spans="1:77" ht="11.25" customHeight="1" x14ac:dyDescent="0.25">
      <c r="A11" s="220" t="s">
        <v>893</v>
      </c>
      <c r="B11" s="130" t="str">
        <f>IF(Content!$D$6=1,VLOOKUP(Communities!$A11,TranslationData!$A:$AA,Communities!B$1,FALSE),VLOOKUP(Communities!$A11,TranslationData!$A:$AA,Communities!B$1+13,FALSE))</f>
        <v>Education</v>
      </c>
      <c r="C11" s="24"/>
      <c r="D11" s="25" t="str">
        <f>IF(Content!$D$6=1,VLOOKUP(Communities!$A11,TranslationData!$A:$AA,Communities!D$1,FALSE),VLOOKUP(Communities!$A11,TranslationData!$A:$AA,Communities!D$1+13,FALSE))</f>
        <v>US$ thousand</v>
      </c>
      <c r="E11" s="19">
        <v>80</v>
      </c>
      <c r="F11" s="19">
        <v>209</v>
      </c>
      <c r="G11" s="19">
        <v>310</v>
      </c>
      <c r="H11" s="19">
        <v>641</v>
      </c>
      <c r="I11" s="125">
        <v>251</v>
      </c>
      <c r="K11" s="125"/>
      <c r="L11" s="125"/>
      <c r="M11" s="125"/>
      <c r="N11" s="125"/>
      <c r="O11" s="125"/>
      <c r="BF11" s="8"/>
    </row>
    <row r="12" spans="1:77" ht="11.25" customHeight="1" x14ac:dyDescent="0.25">
      <c r="A12" s="220" t="s">
        <v>894</v>
      </c>
      <c r="B12" s="130" t="str">
        <f>IF(Content!$D$6=1,VLOOKUP(Communities!$A12,TranslationData!$A:$AA,Communities!B$1,FALSE),VLOOKUP(Communities!$A12,TranslationData!$A:$AA,Communities!B$1+13,FALSE))</f>
        <v>Culture and art</v>
      </c>
      <c r="C12" s="24"/>
      <c r="D12" s="25" t="str">
        <f>IF(Content!$D$6=1,VLOOKUP(Communities!$A12,TranslationData!$A:$AA,Communities!D$1,FALSE),VLOOKUP(Communities!$A12,TranslationData!$A:$AA,Communities!D$1+13,FALSE))</f>
        <v>US$ thousand</v>
      </c>
      <c r="E12" s="19">
        <v>53</v>
      </c>
      <c r="F12" s="19">
        <v>32</v>
      </c>
      <c r="G12" s="19">
        <v>238</v>
      </c>
      <c r="H12" s="19">
        <v>67</v>
      </c>
      <c r="I12" s="125">
        <v>96</v>
      </c>
      <c r="K12" s="125"/>
      <c r="L12" s="125"/>
      <c r="M12" s="125"/>
      <c r="N12" s="125"/>
      <c r="O12" s="125"/>
      <c r="BF12" s="8"/>
    </row>
    <row r="13" spans="1:77" ht="11.25" customHeight="1" x14ac:dyDescent="0.25">
      <c r="A13" s="220" t="s">
        <v>895</v>
      </c>
      <c r="B13" s="130" t="str">
        <f>IF(Content!$D$6=1,VLOOKUP(Communities!$A13,TranslationData!$A:$AA,Communities!B$1,FALSE),VLOOKUP(Communities!$A13,TranslationData!$A:$AA,Communities!B$1+13,FALSE))</f>
        <v>Infrastructure of social importance</v>
      </c>
      <c r="C13" s="24"/>
      <c r="D13" s="25" t="str">
        <f>IF(Content!$D$6=1,VLOOKUP(Communities!$A13,TranslationData!$A:$AA,Communities!D$1,FALSE),VLOOKUP(Communities!$A13,TranslationData!$A:$AA,Communities!D$1+13,FALSE))</f>
        <v>US$ thousand</v>
      </c>
      <c r="E13" s="19">
        <v>925</v>
      </c>
      <c r="F13" s="19">
        <v>232</v>
      </c>
      <c r="G13" s="19">
        <v>1014</v>
      </c>
      <c r="H13" s="19">
        <v>1711</v>
      </c>
      <c r="I13" s="125">
        <v>4871</v>
      </c>
      <c r="K13" s="125"/>
      <c r="L13" s="125"/>
      <c r="M13" s="125"/>
      <c r="N13" s="125"/>
      <c r="O13" s="125"/>
      <c r="BF13" s="8"/>
    </row>
    <row r="14" spans="1:77" ht="11.25" customHeight="1" x14ac:dyDescent="0.25">
      <c r="A14" s="220" t="s">
        <v>896</v>
      </c>
      <c r="B14" s="130" t="str">
        <f>IF(Content!$D$6=1,VLOOKUP(Communities!$A14,TranslationData!$A:$AA,Communities!B$1,FALSE),VLOOKUP(Communities!$A14,TranslationData!$A:$AA,Communities!B$1+13,FALSE))</f>
        <v>Charitable donations</v>
      </c>
      <c r="C14" s="18"/>
      <c r="D14" s="25" t="str">
        <f>IF(Content!$D$6=1,VLOOKUP(Communities!$A14,TranslationData!$A:$AA,Communities!D$1,FALSE),VLOOKUP(Communities!$A14,TranslationData!$A:$AA,Communities!D$1+13,FALSE))</f>
        <v>US$ thousand</v>
      </c>
      <c r="E14" s="19">
        <v>1520</v>
      </c>
      <c r="F14" s="19">
        <v>202</v>
      </c>
      <c r="G14" s="19">
        <v>182</v>
      </c>
      <c r="H14" s="19">
        <v>737</v>
      </c>
      <c r="I14" s="125">
        <v>139</v>
      </c>
      <c r="K14" s="125"/>
      <c r="L14" s="125"/>
      <c r="M14" s="125"/>
      <c r="N14" s="125"/>
      <c r="O14" s="125"/>
      <c r="BF14" s="8"/>
    </row>
    <row r="15" spans="1:77" s="140" customFormat="1" ht="11.25" customHeight="1" x14ac:dyDescent="0.25">
      <c r="A15" s="220" t="s">
        <v>890</v>
      </c>
      <c r="B15" s="144" t="str">
        <f>IF(Content!$D$6=1,VLOOKUP(Communities!$A15,TranslationData!$A:$AA,Communities!B$1,FALSE),VLOOKUP(Communities!$A15,TranslationData!$A:$AA,Communities!B$1+13,FALSE))</f>
        <v>Assets in Russia</v>
      </c>
      <c r="C15" s="141"/>
      <c r="D15" s="25" t="str">
        <f>IF(Content!$D$6=1,VLOOKUP(Communities!$A15,TranslationData!$A:$AA,Communities!D$1,FALSE),VLOOKUP(Communities!$A15,TranslationData!$A:$AA,Communities!D$1+13,FALSE))</f>
        <v>US$ thousand</v>
      </c>
      <c r="E15" s="125">
        <v>8077</v>
      </c>
      <c r="F15" s="125">
        <v>10643</v>
      </c>
      <c r="G15" s="125">
        <v>12529</v>
      </c>
      <c r="H15" s="125">
        <v>14403</v>
      </c>
      <c r="I15" s="125">
        <v>10361</v>
      </c>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41"/>
      <c r="BG15" s="148"/>
      <c r="BH15" s="148"/>
      <c r="BI15" s="148"/>
      <c r="BJ15" s="148"/>
      <c r="BK15" s="148"/>
      <c r="BL15" s="148"/>
      <c r="BM15" s="148"/>
      <c r="BN15" s="148"/>
      <c r="BO15" s="148"/>
      <c r="BP15" s="148"/>
      <c r="BQ15" s="148"/>
      <c r="BR15" s="148"/>
      <c r="BS15" s="148"/>
      <c r="BT15" s="148"/>
      <c r="BU15" s="148"/>
      <c r="BV15" s="148"/>
      <c r="BW15" s="148"/>
      <c r="BX15" s="148"/>
      <c r="BY15" s="148"/>
    </row>
    <row r="16" spans="1:77" ht="23.25" x14ac:dyDescent="0.25">
      <c r="A16" s="220" t="s">
        <v>886</v>
      </c>
      <c r="B16" s="323" t="str">
        <f>IF(Content!$D$6=1,VLOOKUP(Communities!$A16,TranslationData!$A:$AA,Communities!B$1,FALSE),VLOOKUP(Communities!$A16,TranslationData!$A:$AA,Communities!B$1+13,FALSE))</f>
        <v>Total value of financial contributions to political parties, politicians, and political action committees, including:</v>
      </c>
      <c r="C16" s="24"/>
      <c r="D16" s="256" t="str">
        <f>IF(Content!$D$6=1,VLOOKUP(Communities!$A16,TranslationData!$A:$AA,Communities!D$1,FALSE),VLOOKUP(Communities!$A16,TranslationData!$A:$AA,Communities!D$1+13,FALSE))</f>
        <v>US$ thousand</v>
      </c>
      <c r="E16" s="193">
        <v>0</v>
      </c>
      <c r="F16" s="193">
        <v>0</v>
      </c>
      <c r="G16" s="193">
        <v>0</v>
      </c>
      <c r="H16" s="193">
        <v>0</v>
      </c>
      <c r="I16" s="193">
        <v>0</v>
      </c>
      <c r="BF16" s="8"/>
    </row>
    <row r="17" spans="1:77" s="140" customFormat="1" ht="11.25" customHeight="1" x14ac:dyDescent="0.25">
      <c r="A17" s="220" t="s">
        <v>897</v>
      </c>
      <c r="B17" s="144" t="str">
        <f>IF(Content!$D$6=1,VLOOKUP(Communities!$A17,TranslationData!$A:$AA,Communities!B$1,FALSE),VLOOKUP(Communities!$A17,TranslationData!$A:$AA,Communities!B$1+13,FALSE))</f>
        <v>Assets in Kazakhstan</v>
      </c>
      <c r="C17" s="141"/>
      <c r="D17" s="25" t="str">
        <f>IF(Content!$D$6=1,VLOOKUP(Communities!$A17,TranslationData!$A:$AA,Communities!D$1,FALSE),VLOOKUP(Communities!$A17,TranslationData!$A:$AA,Communities!D$1+13,FALSE))</f>
        <v>US$ thousand</v>
      </c>
      <c r="E17" s="125">
        <v>0</v>
      </c>
      <c r="F17" s="125">
        <v>0</v>
      </c>
      <c r="G17" s="125">
        <v>0</v>
      </c>
      <c r="H17" s="125">
        <v>0</v>
      </c>
      <c r="I17" s="125">
        <v>0</v>
      </c>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41"/>
      <c r="BG17" s="148"/>
      <c r="BH17" s="148"/>
      <c r="BI17" s="148"/>
      <c r="BJ17" s="148"/>
      <c r="BK17" s="148"/>
      <c r="BL17" s="148"/>
      <c r="BM17" s="148"/>
      <c r="BN17" s="148"/>
      <c r="BO17" s="148"/>
      <c r="BP17" s="148"/>
      <c r="BQ17" s="148"/>
      <c r="BR17" s="148"/>
      <c r="BS17" s="148"/>
      <c r="BT17" s="148"/>
      <c r="BU17" s="148"/>
      <c r="BV17" s="148"/>
      <c r="BW17" s="148"/>
      <c r="BX17" s="148"/>
      <c r="BY17" s="148"/>
    </row>
    <row r="18" spans="1:77" s="140" customFormat="1" ht="11.25" customHeight="1" x14ac:dyDescent="0.25">
      <c r="A18" s="220" t="s">
        <v>898</v>
      </c>
      <c r="B18" s="144" t="str">
        <f>IF(Content!$D$6=1,VLOOKUP(Communities!$A18,TranslationData!$A:$AA,Communities!B$1,FALSE),VLOOKUP(Communities!$A18,TranslationData!$A:$AA,Communities!B$1+13,FALSE))</f>
        <v>Assets in Russia</v>
      </c>
      <c r="C18" s="141"/>
      <c r="D18" s="25" t="str">
        <f>IF(Content!$D$6=1,VLOOKUP(Communities!$A18,TranslationData!$A:$AA,Communities!D$1,FALSE),VLOOKUP(Communities!$A18,TranslationData!$A:$AA,Communities!D$1+13,FALSE))</f>
        <v>US$ thousand</v>
      </c>
      <c r="E18" s="125">
        <v>0</v>
      </c>
      <c r="F18" s="125">
        <v>0</v>
      </c>
      <c r="G18" s="125">
        <v>0</v>
      </c>
      <c r="H18" s="125">
        <v>0</v>
      </c>
      <c r="I18" s="125">
        <v>0</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41"/>
      <c r="BG18" s="148"/>
      <c r="BH18" s="148"/>
      <c r="BI18" s="148"/>
      <c r="BJ18" s="148"/>
      <c r="BK18" s="148"/>
      <c r="BL18" s="148"/>
      <c r="BM18" s="148"/>
      <c r="BN18" s="148"/>
      <c r="BO18" s="148"/>
      <c r="BP18" s="148"/>
      <c r="BQ18" s="148"/>
      <c r="BR18" s="148"/>
      <c r="BS18" s="148"/>
      <c r="BT18" s="148"/>
      <c r="BU18" s="148"/>
      <c r="BV18" s="148"/>
      <c r="BW18" s="148"/>
      <c r="BX18" s="148"/>
      <c r="BY18" s="148"/>
    </row>
    <row r="19" spans="1:77" ht="11.25" customHeight="1" x14ac:dyDescent="0.25">
      <c r="A19" s="220" t="s">
        <v>887</v>
      </c>
      <c r="B19" s="24" t="str">
        <f>IF(Content!$D$6=1,VLOOKUP(Communities!$A19,TranslationData!$A:$AA,Communities!B$1,FALSE),VLOOKUP(Communities!$A19,TranslationData!$A:$AA,Communities!B$1+13,FALSE))</f>
        <v>Percentage of community investment in revenue</v>
      </c>
      <c r="D19" s="30" t="str">
        <f>IF(Content!$D$6=1,VLOOKUP(Communities!$A19,TranslationData!$A:$AA,Communities!D$1,FALSE),VLOOKUP(Communities!$A19,TranslationData!$A:$AA,Communities!D$1+13,FALSE))</f>
        <v>%</v>
      </c>
      <c r="E19" s="199">
        <v>0.67</v>
      </c>
      <c r="F19" s="199">
        <v>0.62</v>
      </c>
      <c r="G19" s="200">
        <v>0.69</v>
      </c>
      <c r="H19" s="200">
        <v>0.83</v>
      </c>
      <c r="I19" s="200">
        <v>0.57999999999999996</v>
      </c>
      <c r="BF19" s="8"/>
    </row>
    <row r="20" spans="1:77" s="140" customFormat="1" ht="11.25" customHeight="1" x14ac:dyDescent="0.25">
      <c r="A20" s="220" t="s">
        <v>899</v>
      </c>
      <c r="B20" s="144" t="str">
        <f>IF(Content!$D$6=1,VLOOKUP(Communities!$A20,TranslationData!$A:$AA,Communities!B$1,FALSE),VLOOKUP(Communities!$A20,TranslationData!$A:$AA,Communities!B$1+13,FALSE))</f>
        <v>Assets in Kazakhstan</v>
      </c>
      <c r="C20" s="141"/>
      <c r="D20" s="30" t="str">
        <f>IF(Content!$D$6=1,VLOOKUP(Communities!$A20,TranslationData!$A:$AA,Communities!D$1,FALSE),VLOOKUP(Communities!$A20,TranslationData!$A:$AA,Communities!D$1+13,FALSE))</f>
        <v>%</v>
      </c>
      <c r="E20" s="76">
        <f>E8/681/1000*100</f>
        <v>1.0383259911894271</v>
      </c>
      <c r="F20" s="76">
        <f>F8/940/1000*100</f>
        <v>0.77170212765957447</v>
      </c>
      <c r="G20" s="76">
        <f>G8/983/1000*100</f>
        <v>0.756561546286877</v>
      </c>
      <c r="H20" s="76">
        <f>H8/933/1000*100</f>
        <v>0.94565916398713823</v>
      </c>
      <c r="I20" s="76">
        <f>I8/893/1000*100</f>
        <v>0.81545352743561028</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41"/>
      <c r="BG20" s="148"/>
      <c r="BH20" s="148"/>
      <c r="BI20" s="148"/>
      <c r="BJ20" s="148"/>
      <c r="BK20" s="148"/>
      <c r="BL20" s="148"/>
      <c r="BM20" s="148"/>
      <c r="BN20" s="148"/>
      <c r="BO20" s="148"/>
      <c r="BP20" s="148"/>
      <c r="BQ20" s="148"/>
      <c r="BR20" s="148"/>
      <c r="BS20" s="148"/>
      <c r="BT20" s="148"/>
      <c r="BU20" s="148"/>
      <c r="BV20" s="148"/>
      <c r="BW20" s="148"/>
      <c r="BX20" s="148"/>
      <c r="BY20" s="148"/>
    </row>
    <row r="21" spans="1:77" s="140" customFormat="1" ht="11.25" customHeight="1" x14ac:dyDescent="0.25">
      <c r="A21" s="220" t="s">
        <v>900</v>
      </c>
      <c r="B21" s="144" t="str">
        <f>IF(Content!$D$6=1,VLOOKUP(Communities!$A21,TranslationData!$A:$AA,Communities!B$1,FALSE),VLOOKUP(Communities!$A21,TranslationData!$A:$AA,Communities!B$1+13,FALSE))</f>
        <v>Assets in Russia</v>
      </c>
      <c r="C21" s="141"/>
      <c r="D21" s="30" t="str">
        <f>IF(Content!$D$6=1,VLOOKUP(Communities!$A21,TranslationData!$A:$AA,Communities!D$1,FALSE),VLOOKUP(Communities!$A21,TranslationData!$A:$AA,Communities!D$1+13,FALSE))</f>
        <v>%</v>
      </c>
      <c r="E21" s="76">
        <f>E15/(Economic!E7-681)/1000*100</f>
        <v>0.51610223642172526</v>
      </c>
      <c r="F21" s="76">
        <f>F15/(Economic!F7-940)/1000*100</f>
        <v>0.55288311688311698</v>
      </c>
      <c r="G21" s="76">
        <f>G15/(Economic!G7-983)/1000*100</f>
        <v>0.65700052438384893</v>
      </c>
      <c r="H21" s="76">
        <f>H15/(Economic!H7-933)/1000*100</f>
        <v>0.77103854389721638</v>
      </c>
      <c r="I21" s="76">
        <f>I15/(Economic!I7-893)/1000*100</f>
        <v>0.48597560975609755</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41"/>
      <c r="BG21" s="148"/>
      <c r="BH21" s="148"/>
      <c r="BI21" s="148"/>
      <c r="BJ21" s="148"/>
      <c r="BK21" s="148"/>
      <c r="BL21" s="148"/>
      <c r="BM21" s="148"/>
      <c r="BN21" s="148"/>
      <c r="BO21" s="148"/>
      <c r="BP21" s="148"/>
      <c r="BQ21" s="148"/>
      <c r="BR21" s="148"/>
      <c r="BS21" s="148"/>
      <c r="BT21" s="148"/>
      <c r="BU21" s="148"/>
      <c r="BV21" s="148"/>
      <c r="BW21" s="148"/>
      <c r="BX21" s="148"/>
      <c r="BY21" s="148"/>
    </row>
    <row r="22" spans="1:77" ht="11.25" customHeight="1" x14ac:dyDescent="0.25">
      <c r="A22" s="220" t="s">
        <v>888</v>
      </c>
      <c r="B22" s="18" t="str">
        <f>IF(Content!$D$6=1,VLOOKUP(Communities!$A22,TranslationData!$A:$AA,Communities!B$1,FALSE),VLOOKUP(Communities!$A22,TranslationData!$A:$AA,Communities!B$1+13,FALSE))</f>
        <v>Number of new partnership agreements in Kazakhstan</v>
      </c>
      <c r="C22" s="18"/>
      <c r="D22" s="25" t="str">
        <f>IF(Content!$D$6=1,VLOOKUP(Communities!$A22,TranslationData!$A:$AA,Communities!D$1,FALSE),VLOOKUP(Communities!$A22,TranslationData!$A:$AA,Communities!D$1+13,FALSE))</f>
        <v>number</v>
      </c>
      <c r="E22" s="19">
        <v>7</v>
      </c>
      <c r="F22" s="19">
        <v>6</v>
      </c>
      <c r="G22" s="19">
        <v>6</v>
      </c>
      <c r="H22" s="19">
        <v>6</v>
      </c>
      <c r="I22" s="125">
        <v>3</v>
      </c>
      <c r="BF22" s="8"/>
    </row>
    <row r="23" spans="1:77" ht="11.25" customHeight="1" x14ac:dyDescent="0.25">
      <c r="A23" s="220"/>
      <c r="B23" s="23"/>
      <c r="C23" s="24"/>
      <c r="D23" s="25"/>
      <c r="E23" s="19"/>
      <c r="F23" s="19"/>
      <c r="BF23" s="8"/>
    </row>
    <row r="24" spans="1:77" ht="24.95" customHeight="1" x14ac:dyDescent="0.25">
      <c r="A24" s="220" t="s">
        <v>882</v>
      </c>
      <c r="B24" s="176" t="str">
        <f>IF(Content!$D$6=1,VLOOKUP(Communities!$A24,TranslationData!$A:$AA,Communities!B$1,FALSE),VLOOKUP(Communities!$A24,TranslationData!$A:$AA,Communities!B$1+13,FALSE))</f>
        <v>Community engagement</v>
      </c>
      <c r="C24" s="334"/>
      <c r="D24" s="135"/>
      <c r="E24" s="334"/>
      <c r="F24" s="378" t="s">
        <v>2786</v>
      </c>
      <c r="G24" s="378"/>
      <c r="H24" s="378"/>
      <c r="I24" s="378"/>
      <c r="BF24" s="8"/>
    </row>
    <row r="25" spans="1:77" s="140" customFormat="1" ht="11.25" customHeight="1" x14ac:dyDescent="0.25">
      <c r="A25" s="220" t="s">
        <v>905</v>
      </c>
      <c r="B25" s="138" t="str">
        <f>IF(Content!$D$6=1,VLOOKUP(Communities!$A25,TranslationData!$A:$AA,Communities!B$1,FALSE),VLOOKUP(Communities!$A25,TranslationData!$A:$AA,Communities!B$1+13,FALSE))</f>
        <v>Group stakeholder engagement data</v>
      </c>
      <c r="C25" s="143"/>
      <c r="D25" s="25"/>
      <c r="E25" s="125"/>
      <c r="F25" s="125"/>
      <c r="G25" s="78"/>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41"/>
      <c r="BG25" s="148"/>
      <c r="BH25" s="148"/>
      <c r="BI25" s="148"/>
      <c r="BJ25" s="148"/>
      <c r="BK25" s="148"/>
      <c r="BL25" s="148"/>
      <c r="BM25" s="148"/>
      <c r="BN25" s="148"/>
      <c r="BO25" s="148"/>
      <c r="BP25" s="148"/>
      <c r="BQ25" s="148"/>
      <c r="BR25" s="148"/>
      <c r="BS25" s="148"/>
      <c r="BT25" s="148"/>
      <c r="BU25" s="148"/>
      <c r="BV25" s="148"/>
      <c r="BW25" s="148"/>
      <c r="BX25" s="148"/>
      <c r="BY25" s="148"/>
    </row>
    <row r="26" spans="1:77" ht="11.25" customHeight="1" x14ac:dyDescent="0.25">
      <c r="A26" s="220" t="s">
        <v>907</v>
      </c>
      <c r="B26" s="24" t="str">
        <f>IF(Content!$D$6=1,VLOOKUP(Communities!$A26,TranslationData!$A:$AA,Communities!B$1,FALSE),VLOOKUP(Communities!$A26,TranslationData!$A:$AA,Communities!B$1+13,FALSE))</f>
        <v>Communities enquiries</v>
      </c>
      <c r="C26" s="18"/>
      <c r="D26" s="25" t="str">
        <f>IF(Content!$D$6=1,VLOOKUP(Communities!$A26,TranslationData!$A:$AA,Communities!D$1,FALSE),VLOOKUP(Communities!$A26,TranslationData!$A:$AA,Communities!D$1+13,FALSE))</f>
        <v>number</v>
      </c>
      <c r="E26" s="19">
        <v>588</v>
      </c>
      <c r="F26" s="19">
        <v>572</v>
      </c>
      <c r="G26" s="78">
        <v>588</v>
      </c>
      <c r="H26" s="19">
        <v>839</v>
      </c>
      <c r="I26" s="125">
        <v>780</v>
      </c>
      <c r="BF26" s="8"/>
    </row>
    <row r="27" spans="1:77" ht="11.25" customHeight="1" x14ac:dyDescent="0.25">
      <c r="A27" s="220" t="s">
        <v>908</v>
      </c>
      <c r="B27" s="24" t="str">
        <f>IF(Content!$D$6=1,VLOOKUP(Communities!$A27,TranslationData!$A:$AA,Communities!B$1,FALSE),VLOOKUP(Communities!$A27,TranslationData!$A:$AA,Communities!B$1+13,FALSE))</f>
        <v>Stakeholder meetings</v>
      </c>
      <c r="C27" s="18"/>
      <c r="D27" s="125" t="str">
        <f>IF(Content!$D$6=1,VLOOKUP(Communities!$A27,TranslationData!$A:$AA,Communities!D$1,FALSE),VLOOKUP(Communities!$A27,TranslationData!$A:$AA,Communities!D$1+13,FALSE))</f>
        <v>number</v>
      </c>
      <c r="E27" s="19">
        <v>77</v>
      </c>
      <c r="F27" s="19">
        <v>44</v>
      </c>
      <c r="G27" s="78">
        <v>59</v>
      </c>
      <c r="H27" s="19">
        <v>80</v>
      </c>
      <c r="I27" s="125">
        <v>90</v>
      </c>
      <c r="BF27" s="8"/>
    </row>
    <row r="28" spans="1:77" s="140" customFormat="1" ht="11.25" customHeight="1" x14ac:dyDescent="0.25">
      <c r="A28" s="220" t="s">
        <v>906</v>
      </c>
      <c r="B28" s="138" t="str">
        <f>IF(Content!$D$6=1,VLOOKUP(Communities!$A28,TranslationData!$A:$AA,Communities!B$1,FALSE),VLOOKUP(Communities!$A28,TranslationData!$A:$AA,Communities!B$1+13,FALSE))</f>
        <v>Assets in Kazakhstan</v>
      </c>
      <c r="C28" s="143"/>
      <c r="D28" s="25"/>
      <c r="E28" s="125"/>
      <c r="F28" s="125"/>
      <c r="G28" s="78"/>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41"/>
      <c r="BG28" s="148"/>
      <c r="BH28" s="148"/>
      <c r="BI28" s="148"/>
      <c r="BJ28" s="148"/>
      <c r="BK28" s="148"/>
      <c r="BL28" s="148"/>
      <c r="BM28" s="148"/>
      <c r="BN28" s="148"/>
      <c r="BO28" s="148"/>
      <c r="BP28" s="148"/>
      <c r="BQ28" s="148"/>
      <c r="BR28" s="148"/>
      <c r="BS28" s="148"/>
      <c r="BT28" s="148"/>
      <c r="BU28" s="148"/>
      <c r="BV28" s="148"/>
      <c r="BW28" s="148"/>
      <c r="BX28" s="148"/>
      <c r="BY28" s="148"/>
    </row>
    <row r="29" spans="1:77" s="140" customFormat="1" ht="11.25" customHeight="1" x14ac:dyDescent="0.25">
      <c r="A29" s="220" t="s">
        <v>909</v>
      </c>
      <c r="B29" s="160" t="str">
        <f>IF(Content!$D$6=1,VLOOKUP(Communities!$A29,TranslationData!$A:$AA,Communities!B$1,FALSE),VLOOKUP(Communities!$A29,TranslationData!$A:$AA,Communities!B$1+13,FALSE))</f>
        <v>Communities enquiries, including:</v>
      </c>
      <c r="C29" s="143"/>
      <c r="D29" s="25" t="str">
        <f>IF(Content!$D$6=1,VLOOKUP(Communities!$A29,TranslationData!$A:$AA,Communities!D$1,FALSE),VLOOKUP(Communities!$A29,TranslationData!$A:$AA,Communities!D$1+13,FALSE))</f>
        <v>number</v>
      </c>
      <c r="E29" s="125">
        <v>173</v>
      </c>
      <c r="F29" s="125">
        <v>150</v>
      </c>
      <c r="G29" s="78">
        <v>129</v>
      </c>
      <c r="H29" s="125">
        <v>223</v>
      </c>
      <c r="I29" s="125">
        <v>335</v>
      </c>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41"/>
      <c r="BG29" s="148"/>
      <c r="BH29" s="148"/>
      <c r="BI29" s="148"/>
      <c r="BJ29" s="148"/>
      <c r="BK29" s="148"/>
      <c r="BL29" s="148"/>
      <c r="BM29" s="148"/>
      <c r="BN29" s="148"/>
      <c r="BO29" s="148"/>
      <c r="BP29" s="148"/>
      <c r="BQ29" s="148"/>
      <c r="BR29" s="148"/>
      <c r="BS29" s="148"/>
      <c r="BT29" s="148"/>
      <c r="BU29" s="148"/>
      <c r="BV29" s="148"/>
      <c r="BW29" s="148"/>
      <c r="BX29" s="148"/>
      <c r="BY29" s="148"/>
    </row>
    <row r="30" spans="1:77" s="140" customFormat="1" ht="11.25" customHeight="1" x14ac:dyDescent="0.25">
      <c r="A30" s="220" t="s">
        <v>910</v>
      </c>
      <c r="B30" s="144" t="str">
        <f>IF(Content!$D$6=1,VLOOKUP(Communities!$A30,TranslationData!$A:$AA,Communities!B$1,FALSE),VLOOKUP(Communities!$A30,TranslationData!$A:$AA,Communities!B$1+13,FALSE))</f>
        <v>Healthcare</v>
      </c>
      <c r="C30" s="143"/>
      <c r="D30" s="25" t="str">
        <f>IF(Content!$D$6=1,VLOOKUP(Communities!$A30,TranslationData!$A:$AA,Communities!D$1,FALSE),VLOOKUP(Communities!$A30,TranslationData!$A:$AA,Communities!D$1+13,FALSE))</f>
        <v>number</v>
      </c>
      <c r="E30" s="125">
        <v>4</v>
      </c>
      <c r="F30" s="125">
        <v>20</v>
      </c>
      <c r="G30" s="78">
        <v>9</v>
      </c>
      <c r="H30" s="125">
        <v>0</v>
      </c>
      <c r="I30" s="125">
        <v>3</v>
      </c>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41"/>
      <c r="BG30" s="148"/>
      <c r="BH30" s="148"/>
      <c r="BI30" s="148"/>
      <c r="BJ30" s="148"/>
      <c r="BK30" s="148"/>
      <c r="BL30" s="148"/>
      <c r="BM30" s="148"/>
      <c r="BN30" s="148"/>
      <c r="BO30" s="148"/>
      <c r="BP30" s="148"/>
      <c r="BQ30" s="148"/>
      <c r="BR30" s="148"/>
      <c r="BS30" s="148"/>
      <c r="BT30" s="148"/>
      <c r="BU30" s="148"/>
      <c r="BV30" s="148"/>
      <c r="BW30" s="148"/>
      <c r="BX30" s="148"/>
      <c r="BY30" s="148"/>
    </row>
    <row r="31" spans="1:77" s="140" customFormat="1" ht="11.25" customHeight="1" x14ac:dyDescent="0.25">
      <c r="A31" s="220" t="s">
        <v>911</v>
      </c>
      <c r="B31" s="144" t="str">
        <f>IF(Content!$D$6=1,VLOOKUP(Communities!$A31,TranslationData!$A:$AA,Communities!B$1,FALSE),VLOOKUP(Communities!$A31,TranslationData!$A:$AA,Communities!B$1+13,FALSE))</f>
        <v>Education</v>
      </c>
      <c r="C31" s="143"/>
      <c r="D31" s="25" t="str">
        <f>IF(Content!$D$6=1,VLOOKUP(Communities!$A31,TranslationData!$A:$AA,Communities!D$1,FALSE),VLOOKUP(Communities!$A31,TranslationData!$A:$AA,Communities!D$1+13,FALSE))</f>
        <v>number</v>
      </c>
      <c r="E31" s="125">
        <v>30</v>
      </c>
      <c r="F31" s="125">
        <v>15</v>
      </c>
      <c r="G31" s="78">
        <v>11</v>
      </c>
      <c r="H31" s="125">
        <v>17</v>
      </c>
      <c r="I31" s="125">
        <v>15</v>
      </c>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41"/>
      <c r="BG31" s="148"/>
      <c r="BH31" s="148"/>
      <c r="BI31" s="148"/>
      <c r="BJ31" s="148"/>
      <c r="BK31" s="148"/>
      <c r="BL31" s="148"/>
      <c r="BM31" s="148"/>
      <c r="BN31" s="148"/>
      <c r="BO31" s="148"/>
      <c r="BP31" s="148"/>
      <c r="BQ31" s="148"/>
      <c r="BR31" s="148"/>
      <c r="BS31" s="148"/>
      <c r="BT31" s="148"/>
      <c r="BU31" s="148"/>
      <c r="BV31" s="148"/>
      <c r="BW31" s="148"/>
      <c r="BX31" s="148"/>
      <c r="BY31" s="148"/>
    </row>
    <row r="32" spans="1:77" s="140" customFormat="1" ht="11.25" customHeight="1" x14ac:dyDescent="0.25">
      <c r="A32" s="220" t="s">
        <v>912</v>
      </c>
      <c r="B32" s="144" t="str">
        <f>IF(Content!$D$6=1,VLOOKUP(Communities!$A32,TranslationData!$A:$AA,Communities!B$1,FALSE),VLOOKUP(Communities!$A32,TranslationData!$A:$AA,Communities!B$1+13,FALSE))</f>
        <v>Charity and targeted financial assistance</v>
      </c>
      <c r="C32" s="143"/>
      <c r="D32" s="25" t="str">
        <f>IF(Content!$D$6=1,VLOOKUP(Communities!$A32,TranslationData!$A:$AA,Communities!D$1,FALSE),VLOOKUP(Communities!$A32,TranslationData!$A:$AA,Communities!D$1+13,FALSE))</f>
        <v>number</v>
      </c>
      <c r="E32" s="125">
        <v>50</v>
      </c>
      <c r="F32" s="125">
        <v>58</v>
      </c>
      <c r="G32" s="78">
        <v>46</v>
      </c>
      <c r="H32" s="125">
        <v>112</v>
      </c>
      <c r="I32" s="125">
        <v>125</v>
      </c>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41"/>
      <c r="BG32" s="148"/>
      <c r="BH32" s="148"/>
      <c r="BI32" s="148"/>
      <c r="BJ32" s="148"/>
      <c r="BK32" s="148"/>
      <c r="BL32" s="148"/>
      <c r="BM32" s="148"/>
      <c r="BN32" s="148"/>
      <c r="BO32" s="148"/>
      <c r="BP32" s="148"/>
      <c r="BQ32" s="148"/>
      <c r="BR32" s="148"/>
      <c r="BS32" s="148"/>
      <c r="BT32" s="148"/>
      <c r="BU32" s="148"/>
      <c r="BV32" s="148"/>
      <c r="BW32" s="148"/>
      <c r="BX32" s="148"/>
      <c r="BY32" s="148"/>
    </row>
    <row r="33" spans="1:77" s="140" customFormat="1" ht="11.25" customHeight="1" x14ac:dyDescent="0.25">
      <c r="A33" s="220" t="s">
        <v>913</v>
      </c>
      <c r="B33" s="144" t="str">
        <f>IF(Content!$D$6=1,VLOOKUP(Communities!$A33,TranslationData!$A:$AA,Communities!B$1,FALSE),VLOOKUP(Communities!$A33,TranslationData!$A:$AA,Communities!B$1+13,FALSE))</f>
        <v>Infrastructure</v>
      </c>
      <c r="C33" s="143"/>
      <c r="D33" s="25" t="str">
        <f>IF(Content!$D$6=1,VLOOKUP(Communities!$A33,TranslationData!$A:$AA,Communities!D$1,FALSE),VLOOKUP(Communities!$A33,TranslationData!$A:$AA,Communities!D$1+13,FALSE))</f>
        <v>number</v>
      </c>
      <c r="E33" s="125">
        <v>17</v>
      </c>
      <c r="F33" s="125">
        <v>19</v>
      </c>
      <c r="G33" s="78">
        <v>19</v>
      </c>
      <c r="H33" s="125">
        <v>26</v>
      </c>
      <c r="I33" s="125">
        <v>34</v>
      </c>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41"/>
      <c r="BG33" s="148"/>
      <c r="BH33" s="148"/>
      <c r="BI33" s="148"/>
      <c r="BJ33" s="148"/>
      <c r="BK33" s="148"/>
      <c r="BL33" s="148"/>
      <c r="BM33" s="148"/>
      <c r="BN33" s="148"/>
      <c r="BO33" s="148"/>
      <c r="BP33" s="148"/>
      <c r="BQ33" s="148"/>
      <c r="BR33" s="148"/>
      <c r="BS33" s="148"/>
      <c r="BT33" s="148"/>
      <c r="BU33" s="148"/>
      <c r="BV33" s="148"/>
      <c r="BW33" s="148"/>
      <c r="BX33" s="148"/>
      <c r="BY33" s="148"/>
    </row>
    <row r="34" spans="1:77" s="140" customFormat="1" ht="11.25" customHeight="1" x14ac:dyDescent="0.25">
      <c r="A34" s="220" t="s">
        <v>914</v>
      </c>
      <c r="B34" s="144" t="str">
        <f>IF(Content!$D$6=1,VLOOKUP(Communities!$A34,TranslationData!$A:$AA,Communities!B$1,FALSE),VLOOKUP(Communities!$A34,TranslationData!$A:$AA,Communities!B$1+13,FALSE))</f>
        <v>Culture and community events</v>
      </c>
      <c r="C34" s="143"/>
      <c r="D34" s="25" t="str">
        <f>IF(Content!$D$6=1,VLOOKUP(Communities!$A34,TranslationData!$A:$AA,Communities!D$1,FALSE),VLOOKUP(Communities!$A34,TranslationData!$A:$AA,Communities!D$1+13,FALSE))</f>
        <v>number</v>
      </c>
      <c r="E34" s="125">
        <v>20</v>
      </c>
      <c r="F34" s="125">
        <v>6</v>
      </c>
      <c r="G34" s="78">
        <v>2</v>
      </c>
      <c r="H34" s="125">
        <v>5</v>
      </c>
      <c r="I34" s="125">
        <v>16</v>
      </c>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41"/>
      <c r="BG34" s="148"/>
      <c r="BH34" s="148"/>
      <c r="BI34" s="148"/>
      <c r="BJ34" s="148"/>
      <c r="BK34" s="148"/>
      <c r="BL34" s="148"/>
      <c r="BM34" s="148"/>
      <c r="BN34" s="148"/>
      <c r="BO34" s="148"/>
      <c r="BP34" s="148"/>
      <c r="BQ34" s="148"/>
      <c r="BR34" s="148"/>
      <c r="BS34" s="148"/>
      <c r="BT34" s="148"/>
      <c r="BU34" s="148"/>
      <c r="BV34" s="148"/>
      <c r="BW34" s="148"/>
      <c r="BX34" s="148"/>
      <c r="BY34" s="148"/>
    </row>
    <row r="35" spans="1:77" s="140" customFormat="1" ht="11.25" customHeight="1" x14ac:dyDescent="0.25">
      <c r="A35" s="220" t="s">
        <v>915</v>
      </c>
      <c r="B35" s="144" t="str">
        <f>IF(Content!$D$6=1,VLOOKUP(Communities!$A35,TranslationData!$A:$AA,Communities!B$1,FALSE),VLOOKUP(Communities!$A35,TranslationData!$A:$AA,Communities!B$1+13,FALSE))</f>
        <v>Sport and sports events</v>
      </c>
      <c r="C35" s="143"/>
      <c r="D35" s="25" t="str">
        <f>IF(Content!$D$6=1,VLOOKUP(Communities!$A35,TranslationData!$A:$AA,Communities!D$1,FALSE),VLOOKUP(Communities!$A35,TranslationData!$A:$AA,Communities!D$1+13,FALSE))</f>
        <v>number</v>
      </c>
      <c r="E35" s="125">
        <v>21</v>
      </c>
      <c r="F35" s="125">
        <v>5</v>
      </c>
      <c r="G35" s="78">
        <v>18</v>
      </c>
      <c r="H35" s="125">
        <v>16</v>
      </c>
      <c r="I35" s="125">
        <v>29</v>
      </c>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41"/>
      <c r="BG35" s="148"/>
      <c r="BH35" s="148"/>
      <c r="BI35" s="148"/>
      <c r="BJ35" s="148"/>
      <c r="BK35" s="148"/>
      <c r="BL35" s="148"/>
      <c r="BM35" s="148"/>
      <c r="BN35" s="148"/>
      <c r="BO35" s="148"/>
      <c r="BP35" s="148"/>
      <c r="BQ35" s="148"/>
      <c r="BR35" s="148"/>
      <c r="BS35" s="148"/>
      <c r="BT35" s="148"/>
      <c r="BU35" s="148"/>
      <c r="BV35" s="148"/>
      <c r="BW35" s="148"/>
      <c r="BX35" s="148"/>
      <c r="BY35" s="148"/>
    </row>
    <row r="36" spans="1:77" s="140" customFormat="1" ht="11.25" customHeight="1" x14ac:dyDescent="0.25">
      <c r="A36" s="220" t="s">
        <v>916</v>
      </c>
      <c r="B36" s="144" t="str">
        <f>IF(Content!$D$6=1,VLOOKUP(Communities!$A36,TranslationData!$A:$AA,Communities!B$1,FALSE),VLOOKUP(Communities!$A36,TranslationData!$A:$AA,Communities!B$1+13,FALSE))</f>
        <v>Job opportunities</v>
      </c>
      <c r="C36" s="143"/>
      <c r="D36" s="25" t="str">
        <f>IF(Content!$D$6=1,VLOOKUP(Communities!$A36,TranslationData!$A:$AA,Communities!D$1,FALSE),VLOOKUP(Communities!$A36,TranslationData!$A:$AA,Communities!D$1+13,FALSE))</f>
        <v>number</v>
      </c>
      <c r="E36" s="125">
        <v>13</v>
      </c>
      <c r="F36" s="125">
        <v>9</v>
      </c>
      <c r="G36" s="78">
        <v>8</v>
      </c>
      <c r="H36" s="125">
        <v>9</v>
      </c>
      <c r="I36" s="125">
        <v>51</v>
      </c>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41"/>
      <c r="BG36" s="148"/>
      <c r="BH36" s="148"/>
      <c r="BI36" s="148"/>
      <c r="BJ36" s="148"/>
      <c r="BK36" s="148"/>
      <c r="BL36" s="148"/>
      <c r="BM36" s="148"/>
      <c r="BN36" s="148"/>
      <c r="BO36" s="148"/>
      <c r="BP36" s="148"/>
      <c r="BQ36" s="148"/>
      <c r="BR36" s="148"/>
      <c r="BS36" s="148"/>
      <c r="BT36" s="148"/>
      <c r="BU36" s="148"/>
      <c r="BV36" s="148"/>
      <c r="BW36" s="148"/>
      <c r="BX36" s="148"/>
      <c r="BY36" s="148"/>
    </row>
    <row r="37" spans="1:77" s="140" customFormat="1" ht="11.25" customHeight="1" x14ac:dyDescent="0.25">
      <c r="A37" s="220" t="s">
        <v>917</v>
      </c>
      <c r="B37" s="144" t="str">
        <f>IF(Content!$D$6=1,VLOOKUP(Communities!$A37,TranslationData!$A:$AA,Communities!B$1,FALSE),VLOOKUP(Communities!$A37,TranslationData!$A:$AA,Communities!B$1+13,FALSE))</f>
        <v>Environmental education</v>
      </c>
      <c r="C37" s="143"/>
      <c r="D37" s="25" t="str">
        <f>IF(Content!$D$6=1,VLOOKUP(Communities!$A37,TranslationData!$A:$AA,Communities!D$1,FALSE),VLOOKUP(Communities!$A37,TranslationData!$A:$AA,Communities!D$1+13,FALSE))</f>
        <v>number</v>
      </c>
      <c r="E37" s="125">
        <v>3</v>
      </c>
      <c r="F37" s="125">
        <v>1</v>
      </c>
      <c r="G37" s="78">
        <v>2</v>
      </c>
      <c r="H37" s="125">
        <v>7</v>
      </c>
      <c r="I37" s="125">
        <v>4</v>
      </c>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41"/>
      <c r="BG37" s="148"/>
      <c r="BH37" s="148"/>
      <c r="BI37" s="148"/>
      <c r="BJ37" s="148"/>
      <c r="BK37" s="148"/>
      <c r="BL37" s="148"/>
      <c r="BM37" s="148"/>
      <c r="BN37" s="148"/>
      <c r="BO37" s="148"/>
      <c r="BP37" s="148"/>
      <c r="BQ37" s="148"/>
      <c r="BR37" s="148"/>
      <c r="BS37" s="148"/>
      <c r="BT37" s="148"/>
      <c r="BU37" s="148"/>
      <c r="BV37" s="148"/>
      <c r="BW37" s="148"/>
      <c r="BX37" s="148"/>
      <c r="BY37" s="148"/>
    </row>
    <row r="38" spans="1:77" s="140" customFormat="1" ht="11.25" customHeight="1" x14ac:dyDescent="0.25">
      <c r="A38" s="220" t="s">
        <v>918</v>
      </c>
      <c r="B38" s="144" t="str">
        <f>IF(Content!$D$6=1,VLOOKUP(Communities!$A38,TranslationData!$A:$AA,Communities!B$1,FALSE),VLOOKUP(Communities!$A38,TranslationData!$A:$AA,Communities!B$1+13,FALSE))</f>
        <v>Environmental impact</v>
      </c>
      <c r="C38" s="143"/>
      <c r="D38" s="25" t="str">
        <f>IF(Content!$D$6=1,VLOOKUP(Communities!$A38,TranslationData!$A:$AA,Communities!D$1,FALSE),VLOOKUP(Communities!$A38,TranslationData!$A:$AA,Communities!D$1+13,FALSE))</f>
        <v>number</v>
      </c>
      <c r="E38" s="125">
        <v>0</v>
      </c>
      <c r="F38" s="125">
        <v>4</v>
      </c>
      <c r="G38" s="78">
        <v>0</v>
      </c>
      <c r="H38" s="125">
        <v>0</v>
      </c>
      <c r="I38" s="125">
        <v>0</v>
      </c>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41"/>
      <c r="BG38" s="148"/>
      <c r="BH38" s="148"/>
      <c r="BI38" s="148"/>
      <c r="BJ38" s="148"/>
      <c r="BK38" s="148"/>
      <c r="BL38" s="148"/>
      <c r="BM38" s="148"/>
      <c r="BN38" s="148"/>
      <c r="BO38" s="148"/>
      <c r="BP38" s="148"/>
      <c r="BQ38" s="148"/>
      <c r="BR38" s="148"/>
      <c r="BS38" s="148"/>
      <c r="BT38" s="148"/>
      <c r="BU38" s="148"/>
      <c r="BV38" s="148"/>
      <c r="BW38" s="148"/>
      <c r="BX38" s="148"/>
      <c r="BY38" s="148"/>
    </row>
    <row r="39" spans="1:77" s="140" customFormat="1" ht="11.25" customHeight="1" x14ac:dyDescent="0.25">
      <c r="A39" s="220" t="s">
        <v>919</v>
      </c>
      <c r="B39" s="144" t="str">
        <f>IF(Content!$D$6=1,VLOOKUP(Communities!$A39,TranslationData!$A:$AA,Communities!B$1,FALSE),VLOOKUP(Communities!$A39,TranslationData!$A:$AA,Communities!B$1+13,FALSE))</f>
        <v>Other</v>
      </c>
      <c r="C39" s="143"/>
      <c r="D39" s="25" t="str">
        <f>IF(Content!$D$6=1,VLOOKUP(Communities!$A39,TranslationData!$A:$AA,Communities!D$1,FALSE),VLOOKUP(Communities!$A39,TranslationData!$A:$AA,Communities!D$1+13,FALSE))</f>
        <v>number</v>
      </c>
      <c r="E39" s="125">
        <v>15</v>
      </c>
      <c r="F39" s="125">
        <v>13</v>
      </c>
      <c r="G39" s="78">
        <v>14</v>
      </c>
      <c r="H39" s="125">
        <v>31</v>
      </c>
      <c r="I39" s="125">
        <v>58</v>
      </c>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41"/>
      <c r="BG39" s="148"/>
      <c r="BH39" s="148"/>
      <c r="BI39" s="148"/>
      <c r="BJ39" s="148"/>
      <c r="BK39" s="148"/>
      <c r="BL39" s="148"/>
      <c r="BM39" s="148"/>
      <c r="BN39" s="148"/>
      <c r="BO39" s="148"/>
      <c r="BP39" s="148"/>
      <c r="BQ39" s="148"/>
      <c r="BR39" s="148"/>
      <c r="BS39" s="148"/>
      <c r="BT39" s="148"/>
      <c r="BU39" s="148"/>
      <c r="BV39" s="148"/>
      <c r="BW39" s="148"/>
      <c r="BX39" s="148"/>
      <c r="BY39" s="148"/>
    </row>
    <row r="40" spans="1:77" s="140" customFormat="1" ht="11.25" customHeight="1" x14ac:dyDescent="0.25">
      <c r="A40" s="220" t="s">
        <v>920</v>
      </c>
      <c r="B40" s="160" t="str">
        <f>IF(Content!$D$6=1,VLOOKUP(Communities!$A40,TranslationData!$A:$AA,Communities!B$1,FALSE),VLOOKUP(Communities!$A40,TranslationData!$A:$AA,Communities!B$1+13,FALSE))</f>
        <v>Response rate</v>
      </c>
      <c r="C40" s="143"/>
      <c r="D40" s="25" t="str">
        <f>IF(Content!$D$6=1,VLOOKUP(Communities!$A40,TranslationData!$A:$AA,Communities!D$1,FALSE),VLOOKUP(Communities!$A40,TranslationData!$A:$AA,Communities!D$1+13,FALSE))</f>
        <v>%</v>
      </c>
      <c r="E40" s="125">
        <v>100</v>
      </c>
      <c r="F40" s="125">
        <v>100</v>
      </c>
      <c r="G40" s="78">
        <v>100</v>
      </c>
      <c r="H40" s="125">
        <v>100</v>
      </c>
      <c r="I40" s="125">
        <v>100</v>
      </c>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41"/>
      <c r="BG40" s="148"/>
      <c r="BH40" s="148"/>
      <c r="BI40" s="148"/>
      <c r="BJ40" s="148"/>
      <c r="BK40" s="148"/>
      <c r="BL40" s="148"/>
      <c r="BM40" s="148"/>
      <c r="BN40" s="148"/>
      <c r="BO40" s="148"/>
      <c r="BP40" s="148"/>
      <c r="BQ40" s="148"/>
      <c r="BR40" s="148"/>
      <c r="BS40" s="148"/>
      <c r="BT40" s="148"/>
      <c r="BU40" s="148"/>
      <c r="BV40" s="148"/>
      <c r="BW40" s="148"/>
      <c r="BX40" s="148"/>
      <c r="BY40" s="148"/>
    </row>
    <row r="41" spans="1:77" s="140" customFormat="1" ht="11.25" customHeight="1" x14ac:dyDescent="0.25">
      <c r="A41" s="220" t="s">
        <v>921</v>
      </c>
      <c r="B41" s="160" t="str">
        <f>IF(Content!$D$6=1,VLOOKUP(Communities!$A41,TranslationData!$A:$AA,Communities!B$1,FALSE),VLOOKUP(Communities!$A41,TranslationData!$A:$AA,Communities!B$1+13,FALSE))</f>
        <v>Stakeholder meetings, including:</v>
      </c>
      <c r="C41" s="143"/>
      <c r="D41" s="25" t="str">
        <f>IF(Content!$D$6=1,VLOOKUP(Communities!$A41,TranslationData!$A:$AA,Communities!D$1,FALSE),VLOOKUP(Communities!$A41,TranslationData!$A:$AA,Communities!D$1+13,FALSE))</f>
        <v>number</v>
      </c>
      <c r="E41" s="125">
        <v>22</v>
      </c>
      <c r="F41" s="125">
        <v>15</v>
      </c>
      <c r="G41" s="78">
        <v>14</v>
      </c>
      <c r="H41" s="125">
        <v>22</v>
      </c>
      <c r="I41" s="125">
        <v>21</v>
      </c>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41"/>
      <c r="BG41" s="148"/>
      <c r="BH41" s="148"/>
      <c r="BI41" s="148"/>
      <c r="BJ41" s="148"/>
      <c r="BK41" s="148"/>
      <c r="BL41" s="148"/>
      <c r="BM41" s="148"/>
      <c r="BN41" s="148"/>
      <c r="BO41" s="148"/>
      <c r="BP41" s="148"/>
      <c r="BQ41" s="148"/>
      <c r="BR41" s="148"/>
      <c r="BS41" s="148"/>
      <c r="BT41" s="148"/>
      <c r="BU41" s="148"/>
      <c r="BV41" s="148"/>
      <c r="BW41" s="148"/>
      <c r="BX41" s="148"/>
      <c r="BY41" s="148"/>
    </row>
    <row r="42" spans="1:77" ht="11.25" customHeight="1" x14ac:dyDescent="0.25">
      <c r="A42" s="220" t="s">
        <v>922</v>
      </c>
      <c r="B42" s="23" t="str">
        <f>IF(Content!$D$6=1,VLOOKUP(Communities!$A42,TranslationData!$A:$AA,Communities!B$1,FALSE),VLOOKUP(Communities!$A42,TranslationData!$A:$AA,Communities!B$1+13,FALSE))</f>
        <v>Public hearings and community meetings</v>
      </c>
      <c r="C42" s="18"/>
      <c r="D42" s="125" t="str">
        <f>IF(Content!$D$6=1,VLOOKUP(Communities!$A42,TranslationData!$A:$AA,Communities!D$1,FALSE),VLOOKUP(Communities!$A42,TranslationData!$A:$AA,Communities!D$1+13,FALSE))</f>
        <v>number</v>
      </c>
      <c r="E42" s="19">
        <v>17</v>
      </c>
      <c r="F42" s="19">
        <v>15</v>
      </c>
      <c r="G42" s="78">
        <v>14</v>
      </c>
      <c r="H42" s="19">
        <v>18</v>
      </c>
      <c r="I42" s="125">
        <v>17</v>
      </c>
      <c r="K42" s="125"/>
      <c r="L42" s="125"/>
      <c r="M42" s="125"/>
      <c r="N42" s="125"/>
      <c r="O42" s="125"/>
      <c r="BF42" s="8"/>
    </row>
    <row r="43" spans="1:77" ht="11.25" customHeight="1" x14ac:dyDescent="0.25">
      <c r="A43" s="220" t="s">
        <v>923</v>
      </c>
      <c r="B43" s="23" t="str">
        <f>IF(Content!$D$6=1,VLOOKUP(Communities!$A43,TranslationData!$A:$AA,Communities!B$1,FALSE),VLOOKUP(Communities!$A43,TranslationData!$A:$AA,Communities!B$1+13,FALSE))</f>
        <v>Site visits by external stakeholders</v>
      </c>
      <c r="C43" s="18"/>
      <c r="D43" s="125" t="str">
        <f>IF(Content!$D$6=1,VLOOKUP(Communities!$A43,TranslationData!$A:$AA,Communities!D$1,FALSE),VLOOKUP(Communities!$A43,TranslationData!$A:$AA,Communities!D$1+13,FALSE))</f>
        <v>number</v>
      </c>
      <c r="E43" s="19">
        <v>5</v>
      </c>
      <c r="F43" s="19">
        <v>0</v>
      </c>
      <c r="G43" s="78">
        <v>0</v>
      </c>
      <c r="H43" s="19">
        <v>4</v>
      </c>
      <c r="I43" s="125">
        <v>4</v>
      </c>
      <c r="K43" s="125"/>
      <c r="L43" s="125"/>
      <c r="M43" s="125"/>
      <c r="N43" s="125"/>
      <c r="O43" s="125"/>
      <c r="BF43" s="8"/>
    </row>
    <row r="44" spans="1:77" ht="11.25" customHeight="1" x14ac:dyDescent="0.25">
      <c r="A44" s="220"/>
      <c r="B44" s="28"/>
      <c r="C44" s="29"/>
      <c r="D44" s="84"/>
      <c r="E44" s="29"/>
      <c r="F44" s="29"/>
      <c r="G44" s="29"/>
      <c r="H44" s="29"/>
      <c r="I44" s="147"/>
      <c r="BF44" s="8"/>
    </row>
    <row r="45" spans="1:77" ht="11.25" customHeight="1" x14ac:dyDescent="0.25">
      <c r="A45" s="220"/>
      <c r="B45" s="81"/>
      <c r="C45" s="82"/>
      <c r="D45" s="49"/>
      <c r="E45" s="82"/>
      <c r="F45" s="82"/>
      <c r="G45" s="82"/>
      <c r="BF45" s="8"/>
    </row>
    <row r="46" spans="1:77" s="46" customFormat="1" ht="11.25" customHeight="1" x14ac:dyDescent="0.25">
      <c r="A46" s="234"/>
      <c r="B46" s="24"/>
      <c r="C46" s="52"/>
      <c r="D46" s="53"/>
      <c r="E46" s="54"/>
      <c r="F46" s="54"/>
      <c r="G46" s="19"/>
      <c r="H46" s="19"/>
      <c r="I46" s="125"/>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20"/>
      <c r="BG46" s="39"/>
      <c r="BH46" s="39"/>
      <c r="BI46" s="39"/>
      <c r="BJ46" s="39"/>
      <c r="BK46" s="39"/>
      <c r="BL46" s="39"/>
      <c r="BM46" s="39"/>
      <c r="BN46" s="39"/>
      <c r="BO46" s="39"/>
      <c r="BP46" s="39"/>
      <c r="BQ46" s="39"/>
      <c r="BR46" s="39"/>
      <c r="BS46" s="39"/>
      <c r="BT46" s="39"/>
      <c r="BU46" s="39"/>
      <c r="BV46" s="39"/>
      <c r="BW46" s="39"/>
      <c r="BX46" s="39"/>
      <c r="BY46" s="39"/>
    </row>
    <row r="47" spans="1:77" ht="11.25" customHeight="1" x14ac:dyDescent="0.25">
      <c r="A47" s="220"/>
      <c r="B47" s="381"/>
      <c r="C47" s="381"/>
      <c r="D47" s="381"/>
      <c r="E47" s="381"/>
      <c r="F47" s="381"/>
      <c r="G47" s="381"/>
      <c r="BF47" s="8"/>
    </row>
    <row r="48" spans="1:77" ht="11.25" customHeight="1" x14ac:dyDescent="0.25">
      <c r="A48" s="220"/>
      <c r="B48" s="23"/>
      <c r="C48" s="8"/>
      <c r="D48" s="17"/>
      <c r="E48" s="30"/>
      <c r="F48" s="30"/>
      <c r="BF48" s="8"/>
    </row>
    <row r="49" spans="1:58" ht="11.25" customHeight="1" x14ac:dyDescent="0.25">
      <c r="A49" s="220"/>
      <c r="B49" s="24"/>
      <c r="C49" s="8"/>
      <c r="D49" s="17"/>
      <c r="E49" s="30"/>
      <c r="F49" s="30"/>
      <c r="BF49" s="8"/>
    </row>
    <row r="50" spans="1:58" ht="11.25" customHeight="1" x14ac:dyDescent="0.25">
      <c r="A50" s="220"/>
      <c r="B50" s="24"/>
      <c r="C50" s="8"/>
      <c r="D50" s="17"/>
      <c r="E50" s="30"/>
      <c r="F50" s="30"/>
      <c r="BF50" s="8"/>
    </row>
    <row r="51" spans="1:58" x14ac:dyDescent="0.25">
      <c r="A51" s="220"/>
      <c r="B51" s="23"/>
      <c r="C51" s="8"/>
      <c r="D51" s="17"/>
      <c r="E51" s="30"/>
      <c r="F51" s="30"/>
      <c r="BF51" s="8"/>
    </row>
    <row r="52" spans="1:58" x14ac:dyDescent="0.25">
      <c r="A52" s="220"/>
      <c r="B52" s="23"/>
      <c r="C52" s="8"/>
      <c r="D52" s="17"/>
      <c r="E52" s="30"/>
      <c r="F52" s="30"/>
      <c r="BF52" s="8"/>
    </row>
    <row r="53" spans="1:58" x14ac:dyDescent="0.25">
      <c r="A53" s="220"/>
      <c r="B53" s="23"/>
      <c r="C53" s="8"/>
      <c r="D53" s="17"/>
      <c r="E53" s="30"/>
      <c r="F53" s="30"/>
      <c r="BF53" s="8"/>
    </row>
    <row r="54" spans="1:58" x14ac:dyDescent="0.25">
      <c r="A54" s="220"/>
      <c r="B54" s="23"/>
      <c r="C54" s="8"/>
      <c r="D54" s="17"/>
      <c r="E54" s="30"/>
      <c r="F54" s="30"/>
      <c r="BF54" s="8"/>
    </row>
    <row r="55" spans="1:58" x14ac:dyDescent="0.25">
      <c r="A55" s="220"/>
      <c r="B55" s="23"/>
      <c r="C55" s="8"/>
      <c r="D55" s="17"/>
      <c r="E55" s="30"/>
      <c r="F55" s="30"/>
      <c r="BF55" s="8"/>
    </row>
    <row r="56" spans="1:58" x14ac:dyDescent="0.25">
      <c r="A56" s="220"/>
      <c r="B56" s="23"/>
      <c r="C56" s="8"/>
      <c r="D56" s="17"/>
      <c r="E56" s="30"/>
      <c r="F56" s="30"/>
      <c r="BF56" s="8"/>
    </row>
    <row r="57" spans="1:58" x14ac:dyDescent="0.25">
      <c r="A57" s="220"/>
      <c r="B57" s="23"/>
      <c r="C57" s="8"/>
      <c r="D57" s="17"/>
      <c r="E57" s="30"/>
      <c r="F57" s="30"/>
      <c r="BF57" s="8"/>
    </row>
    <row r="58" spans="1:58" x14ac:dyDescent="0.25">
      <c r="A58" s="220"/>
      <c r="B58" s="23"/>
      <c r="C58" s="8"/>
      <c r="D58" s="17"/>
      <c r="E58" s="30"/>
      <c r="F58" s="30"/>
      <c r="BF58" s="8"/>
    </row>
    <row r="59" spans="1:58" x14ac:dyDescent="0.25">
      <c r="A59" s="220"/>
      <c r="B59" s="23"/>
      <c r="C59" s="8"/>
      <c r="D59" s="17"/>
      <c r="E59" s="30"/>
      <c r="F59" s="30"/>
      <c r="BF59" s="8"/>
    </row>
    <row r="60" spans="1:58" x14ac:dyDescent="0.25">
      <c r="A60" s="220"/>
      <c r="B60" s="23"/>
      <c r="C60" s="8"/>
      <c r="D60" s="17"/>
      <c r="E60" s="30"/>
      <c r="F60" s="30"/>
      <c r="BF60" s="8"/>
    </row>
    <row r="61" spans="1:58" x14ac:dyDescent="0.25">
      <c r="A61" s="220"/>
      <c r="B61" s="23"/>
      <c r="C61" s="8"/>
      <c r="D61" s="17"/>
      <c r="E61" s="30"/>
      <c r="F61" s="30"/>
      <c r="BF61" s="8"/>
    </row>
    <row r="62" spans="1:58" x14ac:dyDescent="0.25">
      <c r="A62" s="220"/>
      <c r="B62" s="23"/>
      <c r="C62" s="8"/>
      <c r="D62" s="17"/>
      <c r="E62" s="30"/>
      <c r="F62" s="30"/>
      <c r="BF62" s="8"/>
    </row>
    <row r="63" spans="1:58" x14ac:dyDescent="0.25">
      <c r="A63" s="220"/>
      <c r="B63" s="23"/>
      <c r="C63" s="8"/>
      <c r="D63" s="17"/>
      <c r="E63" s="30"/>
      <c r="F63" s="30"/>
      <c r="BF63" s="8"/>
    </row>
    <row r="64" spans="1:58" x14ac:dyDescent="0.25">
      <c r="A64" s="220"/>
      <c r="B64" s="23"/>
      <c r="C64" s="8"/>
      <c r="D64" s="17"/>
      <c r="E64" s="30"/>
      <c r="F64" s="30"/>
      <c r="BF64" s="8"/>
    </row>
    <row r="65" spans="1:58" x14ac:dyDescent="0.25">
      <c r="A65" s="220"/>
      <c r="B65" s="23"/>
      <c r="C65" s="8"/>
      <c r="D65" s="17"/>
      <c r="E65" s="30"/>
      <c r="F65" s="30"/>
      <c r="BF65" s="8"/>
    </row>
    <row r="66" spans="1:58" x14ac:dyDescent="0.25">
      <c r="A66" s="220"/>
      <c r="B66" s="23"/>
      <c r="C66" s="8"/>
      <c r="D66" s="17"/>
      <c r="E66" s="30"/>
      <c r="F66" s="30"/>
      <c r="BF66" s="8"/>
    </row>
    <row r="67" spans="1:58" x14ac:dyDescent="0.25">
      <c r="A67" s="220"/>
      <c r="B67" s="23"/>
      <c r="C67" s="8"/>
      <c r="D67" s="17"/>
      <c r="E67" s="30"/>
      <c r="F67" s="30"/>
      <c r="BF67" s="8"/>
    </row>
    <row r="68" spans="1:58" x14ac:dyDescent="0.25">
      <c r="A68" s="220"/>
      <c r="B68" s="23"/>
      <c r="C68" s="8"/>
      <c r="D68" s="17"/>
      <c r="E68" s="30"/>
      <c r="F68" s="30"/>
      <c r="BF68" s="8"/>
    </row>
    <row r="69" spans="1:58" x14ac:dyDescent="0.25">
      <c r="A69" s="220"/>
      <c r="B69" s="23"/>
      <c r="C69" s="8"/>
      <c r="D69" s="17"/>
      <c r="E69" s="30"/>
      <c r="F69" s="30"/>
      <c r="BF69" s="8"/>
    </row>
    <row r="70" spans="1:58" x14ac:dyDescent="0.25">
      <c r="A70" s="220"/>
      <c r="B70" s="23"/>
      <c r="C70" s="8"/>
      <c r="D70" s="17"/>
      <c r="E70" s="30"/>
      <c r="F70" s="30"/>
      <c r="BF70" s="8"/>
    </row>
    <row r="71" spans="1:58" x14ac:dyDescent="0.25">
      <c r="A71" s="220"/>
      <c r="B71" s="23"/>
      <c r="C71" s="8"/>
      <c r="D71" s="17"/>
      <c r="E71" s="30"/>
      <c r="F71" s="30"/>
      <c r="BF71" s="8"/>
    </row>
    <row r="72" spans="1:58" x14ac:dyDescent="0.25">
      <c r="A72" s="220"/>
      <c r="B72" s="23"/>
      <c r="C72" s="8"/>
      <c r="D72" s="17"/>
      <c r="E72" s="30"/>
      <c r="F72" s="30"/>
      <c r="BF72" s="8"/>
    </row>
    <row r="73" spans="1:58" x14ac:dyDescent="0.25">
      <c r="A73" s="220"/>
      <c r="B73" s="23"/>
      <c r="C73" s="8"/>
      <c r="D73" s="17"/>
      <c r="E73" s="30"/>
      <c r="F73" s="30"/>
      <c r="BF73" s="8"/>
    </row>
    <row r="74" spans="1:58" x14ac:dyDescent="0.25">
      <c r="A74" s="220"/>
      <c r="B74" s="23"/>
      <c r="C74" s="8"/>
      <c r="D74" s="17"/>
      <c r="E74" s="30"/>
      <c r="F74" s="30"/>
      <c r="BF74" s="8"/>
    </row>
    <row r="75" spans="1:58" x14ac:dyDescent="0.25">
      <c r="A75" s="220"/>
      <c r="B75" s="23"/>
      <c r="C75" s="8"/>
      <c r="D75" s="17"/>
      <c r="E75" s="30"/>
      <c r="F75" s="30"/>
      <c r="BF75" s="8"/>
    </row>
    <row r="76" spans="1:58" x14ac:dyDescent="0.25">
      <c r="A76" s="220"/>
      <c r="B76" s="23"/>
      <c r="C76" s="8"/>
      <c r="D76" s="17"/>
      <c r="E76" s="30"/>
      <c r="F76" s="30"/>
      <c r="BF76" s="8"/>
    </row>
    <row r="77" spans="1:58" x14ac:dyDescent="0.25">
      <c r="A77" s="220"/>
      <c r="B77" s="23"/>
      <c r="C77" s="8"/>
      <c r="D77" s="17"/>
      <c r="E77" s="30"/>
      <c r="F77" s="30"/>
      <c r="BF77" s="8"/>
    </row>
    <row r="78" spans="1:58" x14ac:dyDescent="0.25">
      <c r="A78" s="220"/>
      <c r="B78" s="23"/>
      <c r="C78" s="8"/>
      <c r="D78" s="17"/>
      <c r="E78" s="30"/>
      <c r="F78" s="30"/>
      <c r="BF78" s="8"/>
    </row>
    <row r="79" spans="1:58" x14ac:dyDescent="0.25">
      <c r="A79" s="220"/>
      <c r="B79" s="23"/>
      <c r="C79" s="8"/>
      <c r="D79" s="17"/>
      <c r="E79" s="30"/>
      <c r="F79" s="30"/>
      <c r="BF79" s="8"/>
    </row>
    <row r="80" spans="1:58" x14ac:dyDescent="0.25">
      <c r="A80" s="220"/>
      <c r="B80" s="23"/>
      <c r="C80" s="8"/>
      <c r="D80" s="17"/>
      <c r="E80" s="30"/>
      <c r="F80" s="30"/>
      <c r="BF80" s="8"/>
    </row>
    <row r="81" spans="1:58" x14ac:dyDescent="0.25">
      <c r="A81" s="220"/>
      <c r="B81" s="23"/>
      <c r="C81" s="8"/>
      <c r="D81" s="17"/>
      <c r="E81" s="30"/>
      <c r="F81" s="30"/>
      <c r="BF81" s="8"/>
    </row>
    <row r="82" spans="1:58" x14ac:dyDescent="0.25">
      <c r="A82" s="220"/>
      <c r="B82" s="23"/>
      <c r="C82" s="8"/>
      <c r="D82" s="17"/>
      <c r="E82" s="30"/>
      <c r="F82" s="30"/>
      <c r="BF82" s="8"/>
    </row>
    <row r="83" spans="1:58" x14ac:dyDescent="0.25">
      <c r="A83" s="220"/>
      <c r="B83" s="23"/>
      <c r="C83" s="8"/>
      <c r="D83" s="17"/>
      <c r="E83" s="30"/>
      <c r="F83" s="30"/>
      <c r="BF83" s="8"/>
    </row>
    <row r="84" spans="1:58" x14ac:dyDescent="0.25">
      <c r="A84" s="220"/>
      <c r="B84" s="23"/>
      <c r="C84" s="8"/>
      <c r="D84" s="17"/>
      <c r="E84" s="30"/>
      <c r="F84" s="30"/>
      <c r="BF84" s="8"/>
    </row>
    <row r="85" spans="1:58" x14ac:dyDescent="0.25">
      <c r="A85" s="220"/>
      <c r="B85" s="23"/>
      <c r="C85" s="8"/>
      <c r="D85" s="17"/>
      <c r="E85" s="30"/>
      <c r="F85" s="30"/>
      <c r="BF85" s="8"/>
    </row>
    <row r="86" spans="1:58" x14ac:dyDescent="0.25">
      <c r="A86" s="220"/>
      <c r="B86" s="23"/>
      <c r="C86" s="8"/>
      <c r="D86" s="17"/>
      <c r="E86" s="30"/>
      <c r="F86" s="30"/>
      <c r="BF86" s="8"/>
    </row>
    <row r="87" spans="1:58" x14ac:dyDescent="0.25">
      <c r="A87" s="220"/>
      <c r="B87" s="23"/>
      <c r="C87" s="8"/>
      <c r="D87" s="17"/>
      <c r="E87" s="30"/>
      <c r="F87" s="30"/>
      <c r="BF87" s="8"/>
    </row>
    <row r="88" spans="1:58" x14ac:dyDescent="0.25">
      <c r="A88" s="220"/>
      <c r="B88" s="23"/>
      <c r="C88" s="8"/>
      <c r="D88" s="17"/>
      <c r="E88" s="30"/>
      <c r="F88" s="30"/>
      <c r="BF88" s="8"/>
    </row>
    <row r="89" spans="1:58" x14ac:dyDescent="0.25">
      <c r="A89" s="220"/>
      <c r="B89" s="23"/>
      <c r="C89" s="8"/>
      <c r="D89" s="17"/>
      <c r="E89" s="30"/>
      <c r="F89" s="30"/>
      <c r="BF89" s="8"/>
    </row>
    <row r="90" spans="1:58" x14ac:dyDescent="0.25">
      <c r="A90" s="220"/>
      <c r="B90" s="23"/>
      <c r="C90" s="8"/>
      <c r="D90" s="17"/>
      <c r="E90" s="30"/>
      <c r="F90" s="30"/>
      <c r="BF90" s="8"/>
    </row>
    <row r="91" spans="1:58" x14ac:dyDescent="0.25">
      <c r="A91" s="220"/>
      <c r="B91" s="23"/>
      <c r="C91" s="8"/>
      <c r="D91" s="17"/>
      <c r="E91" s="30"/>
      <c r="F91" s="30"/>
      <c r="BF91" s="8"/>
    </row>
    <row r="92" spans="1:58" x14ac:dyDescent="0.25">
      <c r="A92" s="220"/>
      <c r="B92" s="23"/>
      <c r="C92" s="8"/>
      <c r="D92" s="17"/>
      <c r="E92" s="30"/>
      <c r="F92" s="30"/>
      <c r="BF92" s="8"/>
    </row>
    <row r="93" spans="1:58" x14ac:dyDescent="0.25">
      <c r="A93" s="220"/>
      <c r="B93" s="23"/>
      <c r="C93" s="8"/>
      <c r="D93" s="17"/>
      <c r="E93" s="30"/>
      <c r="F93" s="30"/>
      <c r="BF93" s="8"/>
    </row>
    <row r="94" spans="1:58" x14ac:dyDescent="0.25">
      <c r="A94" s="220"/>
      <c r="B94" s="23"/>
      <c r="C94" s="8"/>
      <c r="D94" s="17"/>
      <c r="E94" s="30"/>
      <c r="F94" s="30"/>
      <c r="BF94" s="8"/>
    </row>
    <row r="95" spans="1:58" x14ac:dyDescent="0.25">
      <c r="A95" s="220"/>
      <c r="B95" s="23"/>
      <c r="C95" s="8"/>
      <c r="D95" s="17"/>
      <c r="E95" s="30"/>
      <c r="F95" s="30"/>
      <c r="BF95" s="8"/>
    </row>
    <row r="96" spans="1:58" x14ac:dyDescent="0.25">
      <c r="A96" s="220"/>
      <c r="B96" s="23"/>
      <c r="C96" s="8"/>
      <c r="D96" s="17"/>
      <c r="E96" s="30"/>
      <c r="F96" s="30"/>
      <c r="BF96" s="8"/>
    </row>
    <row r="97" spans="1:58" x14ac:dyDescent="0.25">
      <c r="A97" s="220"/>
      <c r="B97" s="23"/>
      <c r="C97" s="8"/>
      <c r="D97" s="17"/>
      <c r="E97" s="30"/>
      <c r="F97" s="30"/>
      <c r="BF97" s="8"/>
    </row>
    <row r="98" spans="1:58" x14ac:dyDescent="0.25">
      <c r="A98" s="220"/>
      <c r="B98" s="23"/>
      <c r="C98" s="8"/>
      <c r="D98" s="17"/>
      <c r="E98" s="30"/>
      <c r="F98" s="30"/>
      <c r="BF98" s="8"/>
    </row>
    <row r="99" spans="1:58" x14ac:dyDescent="0.25">
      <c r="A99" s="220"/>
      <c r="B99" s="23"/>
      <c r="C99" s="8"/>
      <c r="D99" s="17"/>
      <c r="E99" s="30"/>
      <c r="F99" s="30"/>
      <c r="BF99" s="8"/>
    </row>
    <row r="100" spans="1:58" x14ac:dyDescent="0.25">
      <c r="A100" s="220"/>
      <c r="B100" s="23"/>
      <c r="C100" s="8"/>
      <c r="D100" s="17"/>
      <c r="E100" s="30"/>
      <c r="F100" s="30"/>
      <c r="BF100" s="8"/>
    </row>
    <row r="101" spans="1:58" x14ac:dyDescent="0.25">
      <c r="A101" s="220"/>
      <c r="B101" s="23"/>
      <c r="C101" s="8"/>
      <c r="D101" s="17"/>
      <c r="E101" s="30"/>
      <c r="F101" s="30"/>
      <c r="BF101" s="8"/>
    </row>
    <row r="102" spans="1:58" x14ac:dyDescent="0.25">
      <c r="A102" s="220"/>
      <c r="B102" s="23"/>
      <c r="C102" s="8"/>
      <c r="D102" s="17"/>
      <c r="E102" s="30"/>
      <c r="F102" s="30"/>
      <c r="BF102" s="8"/>
    </row>
    <row r="103" spans="1:58" x14ac:dyDescent="0.25">
      <c r="A103" s="220"/>
      <c r="B103" s="23"/>
      <c r="C103" s="8"/>
      <c r="D103" s="17"/>
      <c r="E103" s="30"/>
      <c r="F103" s="30"/>
      <c r="BF103" s="8"/>
    </row>
    <row r="104" spans="1:58" x14ac:dyDescent="0.25">
      <c r="A104" s="220"/>
      <c r="B104" s="23"/>
      <c r="C104" s="8"/>
      <c r="D104" s="17"/>
      <c r="E104" s="30"/>
      <c r="F104" s="30"/>
      <c r="BF104" s="8"/>
    </row>
    <row r="105" spans="1:58" x14ac:dyDescent="0.25">
      <c r="A105" s="220"/>
      <c r="B105" s="23"/>
      <c r="C105" s="8"/>
      <c r="D105" s="17"/>
      <c r="E105" s="30"/>
      <c r="F105" s="30"/>
      <c r="BF105" s="8"/>
    </row>
    <row r="106" spans="1:58" x14ac:dyDescent="0.25">
      <c r="A106" s="220"/>
      <c r="B106" s="23"/>
      <c r="C106" s="8"/>
      <c r="D106" s="17"/>
      <c r="E106" s="30"/>
      <c r="F106" s="30"/>
      <c r="BF106" s="8"/>
    </row>
    <row r="107" spans="1:58" x14ac:dyDescent="0.25">
      <c r="A107" s="220"/>
      <c r="B107" s="23"/>
      <c r="C107" s="8"/>
      <c r="D107" s="17"/>
      <c r="E107" s="30"/>
      <c r="F107" s="30"/>
      <c r="BF107" s="8"/>
    </row>
    <row r="108" spans="1:58" x14ac:dyDescent="0.25">
      <c r="A108" s="220"/>
      <c r="B108" s="23"/>
      <c r="C108" s="8"/>
      <c r="D108" s="17"/>
      <c r="E108" s="30"/>
      <c r="F108" s="30"/>
      <c r="BF108" s="8"/>
    </row>
    <row r="109" spans="1:58" x14ac:dyDescent="0.25">
      <c r="A109" s="220"/>
      <c r="B109" s="23"/>
      <c r="C109" s="8"/>
      <c r="D109" s="17"/>
      <c r="E109" s="30"/>
      <c r="F109" s="30"/>
      <c r="BF109" s="8"/>
    </row>
    <row r="110" spans="1:58" x14ac:dyDescent="0.25">
      <c r="A110" s="220"/>
      <c r="B110" s="23"/>
      <c r="C110" s="8"/>
      <c r="D110" s="17"/>
      <c r="E110" s="30"/>
      <c r="F110" s="30"/>
      <c r="BF110" s="8"/>
    </row>
    <row r="111" spans="1:58" x14ac:dyDescent="0.25">
      <c r="A111" s="220"/>
      <c r="B111" s="23"/>
      <c r="C111" s="8"/>
      <c r="D111" s="17"/>
      <c r="E111" s="30"/>
      <c r="F111" s="30"/>
      <c r="BF111" s="8"/>
    </row>
    <row r="112" spans="1:58" x14ac:dyDescent="0.25">
      <c r="A112" s="220"/>
      <c r="B112" s="23"/>
      <c r="C112" s="8"/>
      <c r="D112" s="17"/>
      <c r="E112" s="30"/>
      <c r="F112" s="30"/>
      <c r="BF112" s="8"/>
    </row>
    <row r="113" spans="1:58" x14ac:dyDescent="0.25">
      <c r="A113" s="220"/>
      <c r="B113" s="23"/>
      <c r="C113" s="8"/>
      <c r="D113" s="17"/>
      <c r="E113" s="30"/>
      <c r="F113" s="30"/>
      <c r="BF113" s="8"/>
    </row>
    <row r="114" spans="1:58" x14ac:dyDescent="0.25">
      <c r="A114" s="220"/>
      <c r="B114" s="23"/>
      <c r="C114" s="8"/>
      <c r="D114" s="17"/>
      <c r="E114" s="30"/>
      <c r="F114" s="30"/>
      <c r="BF114" s="8"/>
    </row>
    <row r="115" spans="1:58" x14ac:dyDescent="0.25">
      <c r="A115" s="220"/>
      <c r="B115" s="23"/>
      <c r="C115" s="8"/>
      <c r="D115" s="17"/>
      <c r="E115" s="30"/>
      <c r="F115" s="30"/>
      <c r="BF115" s="8"/>
    </row>
    <row r="116" spans="1:58" x14ac:dyDescent="0.25">
      <c r="A116" s="220"/>
      <c r="B116" s="23"/>
      <c r="C116" s="8"/>
      <c r="D116" s="17"/>
      <c r="E116" s="30"/>
      <c r="F116" s="30"/>
      <c r="BF116" s="8"/>
    </row>
    <row r="117" spans="1:58" x14ac:dyDescent="0.25">
      <c r="A117" s="220"/>
      <c r="B117" s="23"/>
      <c r="C117" s="8"/>
      <c r="D117" s="17"/>
      <c r="E117" s="30"/>
      <c r="F117" s="30"/>
      <c r="BF117" s="8"/>
    </row>
    <row r="118" spans="1:58" x14ac:dyDescent="0.25">
      <c r="A118" s="220"/>
      <c r="B118" s="23"/>
      <c r="C118" s="8"/>
      <c r="D118" s="17"/>
      <c r="E118" s="30"/>
      <c r="F118" s="30"/>
      <c r="BF118" s="8"/>
    </row>
    <row r="119" spans="1:58" x14ac:dyDescent="0.25">
      <c r="A119" s="220"/>
      <c r="B119" s="23"/>
      <c r="C119" s="8"/>
      <c r="D119" s="17"/>
      <c r="E119" s="30"/>
      <c r="F119" s="30"/>
      <c r="BF119" s="8"/>
    </row>
    <row r="120" spans="1:58" x14ac:dyDescent="0.25">
      <c r="A120" s="220"/>
      <c r="B120" s="23"/>
      <c r="C120" s="8"/>
      <c r="D120" s="17"/>
      <c r="E120" s="30"/>
      <c r="F120" s="30"/>
      <c r="BF120" s="8"/>
    </row>
    <row r="121" spans="1:58" x14ac:dyDescent="0.25">
      <c r="A121" s="220"/>
      <c r="B121" s="23"/>
      <c r="C121" s="8"/>
      <c r="D121" s="17"/>
      <c r="E121" s="30"/>
      <c r="F121" s="30"/>
      <c r="BF121" s="8"/>
    </row>
    <row r="122" spans="1:58" x14ac:dyDescent="0.25">
      <c r="A122" s="220"/>
      <c r="B122" s="23"/>
      <c r="C122" s="8"/>
      <c r="D122" s="17"/>
      <c r="E122" s="30"/>
      <c r="F122" s="30"/>
      <c r="BF122" s="8"/>
    </row>
    <row r="123" spans="1:58" x14ac:dyDescent="0.25">
      <c r="A123" s="220"/>
      <c r="B123" s="23"/>
      <c r="C123" s="8"/>
      <c r="D123" s="17"/>
      <c r="E123" s="30"/>
      <c r="F123" s="30"/>
      <c r="BF123" s="8"/>
    </row>
    <row r="124" spans="1:58" x14ac:dyDescent="0.25">
      <c r="A124" s="220"/>
      <c r="B124" s="23"/>
      <c r="C124" s="8"/>
      <c r="D124" s="17"/>
      <c r="E124" s="30"/>
      <c r="F124" s="30"/>
      <c r="BF124" s="8"/>
    </row>
    <row r="125" spans="1:58" x14ac:dyDescent="0.25">
      <c r="A125" s="220"/>
      <c r="B125" s="23"/>
      <c r="C125" s="8"/>
      <c r="D125" s="17"/>
      <c r="E125" s="30"/>
      <c r="F125" s="30"/>
      <c r="BF125" s="8"/>
    </row>
    <row r="126" spans="1:58" x14ac:dyDescent="0.25">
      <c r="A126" s="220"/>
      <c r="B126" s="23"/>
      <c r="C126" s="8"/>
      <c r="D126" s="17"/>
      <c r="E126" s="30"/>
      <c r="F126" s="30"/>
      <c r="BF126" s="8"/>
    </row>
    <row r="127" spans="1:58" x14ac:dyDescent="0.25">
      <c r="A127" s="220"/>
      <c r="B127" s="23"/>
      <c r="C127" s="8"/>
      <c r="D127" s="17"/>
      <c r="E127" s="30"/>
      <c r="F127" s="30"/>
      <c r="BF127" s="8"/>
    </row>
    <row r="128" spans="1:58" x14ac:dyDescent="0.25">
      <c r="A128" s="220"/>
      <c r="B128" s="23"/>
      <c r="C128" s="8"/>
      <c r="D128" s="17"/>
      <c r="E128" s="30"/>
      <c r="F128" s="30"/>
      <c r="BF128" s="8"/>
    </row>
    <row r="129" spans="1:58" x14ac:dyDescent="0.25">
      <c r="A129" s="220"/>
      <c r="B129" s="23"/>
      <c r="C129" s="8"/>
      <c r="D129" s="17"/>
      <c r="E129" s="30"/>
      <c r="F129" s="30"/>
      <c r="BF129" s="8"/>
    </row>
    <row r="130" spans="1:58" x14ac:dyDescent="0.25">
      <c r="A130" s="220"/>
      <c r="B130" s="23"/>
      <c r="C130" s="8"/>
      <c r="D130" s="17"/>
      <c r="E130" s="30"/>
      <c r="F130" s="30"/>
      <c r="BF130" s="8"/>
    </row>
    <row r="131" spans="1:58" x14ac:dyDescent="0.25">
      <c r="A131" s="220"/>
      <c r="B131" s="23"/>
      <c r="C131" s="8"/>
      <c r="D131" s="17"/>
      <c r="E131" s="30"/>
      <c r="F131" s="30"/>
      <c r="BF131" s="8"/>
    </row>
    <row r="132" spans="1:58" x14ac:dyDescent="0.25">
      <c r="A132" s="220"/>
      <c r="B132" s="23"/>
      <c r="C132" s="8"/>
      <c r="D132" s="17"/>
      <c r="E132" s="30"/>
      <c r="F132" s="30"/>
      <c r="BF132" s="8"/>
    </row>
    <row r="133" spans="1:58" x14ac:dyDescent="0.25">
      <c r="A133" s="220"/>
      <c r="B133" s="23"/>
      <c r="C133" s="8"/>
      <c r="D133" s="17"/>
      <c r="E133" s="30"/>
      <c r="F133" s="30"/>
      <c r="BF133" s="8"/>
    </row>
    <row r="134" spans="1:58" x14ac:dyDescent="0.25">
      <c r="A134" s="220"/>
      <c r="B134" s="23"/>
      <c r="C134" s="8"/>
      <c r="D134" s="17"/>
      <c r="E134" s="30"/>
      <c r="F134" s="30"/>
      <c r="BF134" s="8"/>
    </row>
    <row r="135" spans="1:58" x14ac:dyDescent="0.25">
      <c r="A135" s="220"/>
      <c r="B135" s="23"/>
      <c r="C135" s="8"/>
      <c r="D135" s="17"/>
      <c r="E135" s="30"/>
      <c r="F135" s="30"/>
      <c r="BF135" s="8"/>
    </row>
    <row r="136" spans="1:58" x14ac:dyDescent="0.25">
      <c r="A136" s="220"/>
      <c r="B136" s="23"/>
      <c r="C136" s="8"/>
      <c r="D136" s="17"/>
      <c r="E136" s="30"/>
      <c r="F136" s="30"/>
      <c r="BF136" s="8"/>
    </row>
    <row r="137" spans="1:58" x14ac:dyDescent="0.25">
      <c r="A137" s="220"/>
      <c r="B137" s="23"/>
      <c r="C137" s="8"/>
      <c r="D137" s="17"/>
      <c r="E137" s="30"/>
      <c r="F137" s="30"/>
      <c r="BF137" s="8"/>
    </row>
    <row r="138" spans="1:58" x14ac:dyDescent="0.25">
      <c r="A138" s="220"/>
      <c r="B138" s="23"/>
      <c r="C138" s="8"/>
      <c r="D138" s="17"/>
      <c r="E138" s="30"/>
      <c r="F138" s="30"/>
      <c r="BF138" s="8"/>
    </row>
    <row r="139" spans="1:58" x14ac:dyDescent="0.25">
      <c r="A139" s="220"/>
      <c r="B139" s="23"/>
      <c r="C139" s="8"/>
      <c r="D139" s="17"/>
      <c r="E139" s="30"/>
      <c r="F139" s="30"/>
      <c r="BF139" s="8"/>
    </row>
    <row r="140" spans="1:58" x14ac:dyDescent="0.25">
      <c r="A140" s="220"/>
      <c r="B140" s="23"/>
      <c r="C140" s="8"/>
      <c r="D140" s="17"/>
      <c r="E140" s="30"/>
      <c r="F140" s="30"/>
      <c r="BF140" s="8"/>
    </row>
    <row r="141" spans="1:58" x14ac:dyDescent="0.25">
      <c r="A141" s="220"/>
      <c r="B141" s="23"/>
      <c r="C141" s="8"/>
      <c r="D141" s="17"/>
      <c r="E141" s="30"/>
      <c r="F141" s="30"/>
      <c r="BF141" s="8"/>
    </row>
    <row r="142" spans="1:58" x14ac:dyDescent="0.25">
      <c r="A142" s="220"/>
      <c r="B142" s="23"/>
      <c r="C142" s="8"/>
      <c r="D142" s="17"/>
      <c r="E142" s="30"/>
      <c r="F142" s="30"/>
      <c r="BF142" s="8"/>
    </row>
    <row r="143" spans="1:58" x14ac:dyDescent="0.25">
      <c r="A143" s="220"/>
      <c r="B143" s="23"/>
      <c r="C143" s="8"/>
      <c r="D143" s="17"/>
      <c r="E143" s="30"/>
      <c r="F143" s="30"/>
      <c r="BF143" s="8"/>
    </row>
    <row r="144" spans="1:58" x14ac:dyDescent="0.25">
      <c r="A144" s="220"/>
      <c r="B144" s="23"/>
      <c r="C144" s="8"/>
      <c r="D144" s="17"/>
      <c r="E144" s="30"/>
      <c r="F144" s="30"/>
      <c r="BF144" s="8"/>
    </row>
    <row r="145" spans="1:58" x14ac:dyDescent="0.25">
      <c r="A145" s="220"/>
      <c r="B145" s="23"/>
      <c r="C145" s="8"/>
      <c r="D145" s="17"/>
      <c r="E145" s="30"/>
      <c r="F145" s="30"/>
      <c r="BF145" s="8"/>
    </row>
    <row r="146" spans="1:58" x14ac:dyDescent="0.25">
      <c r="A146" s="220"/>
      <c r="B146" s="23"/>
      <c r="C146" s="8"/>
      <c r="D146" s="17"/>
      <c r="E146" s="30"/>
      <c r="F146" s="30"/>
      <c r="BF146" s="8"/>
    </row>
    <row r="147" spans="1:58" x14ac:dyDescent="0.25">
      <c r="A147" s="220"/>
      <c r="B147" s="23"/>
      <c r="C147" s="8"/>
      <c r="D147" s="17"/>
      <c r="E147" s="30"/>
      <c r="F147" s="30"/>
      <c r="BF147" s="8"/>
    </row>
    <row r="148" spans="1:58" x14ac:dyDescent="0.25">
      <c r="A148" s="220"/>
      <c r="B148" s="23"/>
      <c r="C148" s="8"/>
      <c r="D148" s="17"/>
      <c r="E148" s="30"/>
      <c r="F148" s="30"/>
      <c r="BF148" s="8"/>
    </row>
    <row r="149" spans="1:58" x14ac:dyDescent="0.25">
      <c r="A149" s="220"/>
      <c r="B149" s="23"/>
      <c r="C149" s="8"/>
      <c r="D149" s="17"/>
      <c r="E149" s="30"/>
      <c r="F149" s="30"/>
      <c r="BF149" s="8"/>
    </row>
    <row r="150" spans="1:58" x14ac:dyDescent="0.25">
      <c r="A150" s="220"/>
      <c r="B150" s="23"/>
      <c r="C150" s="8"/>
      <c r="D150" s="17"/>
      <c r="E150" s="30"/>
      <c r="F150" s="30"/>
      <c r="BF150" s="8"/>
    </row>
    <row r="151" spans="1:58" x14ac:dyDescent="0.25">
      <c r="A151" s="220"/>
      <c r="B151" s="23"/>
      <c r="C151" s="8"/>
      <c r="D151" s="17"/>
      <c r="E151" s="30"/>
      <c r="F151" s="30"/>
      <c r="BF151" s="8"/>
    </row>
    <row r="152" spans="1:58" x14ac:dyDescent="0.25">
      <c r="A152" s="220"/>
      <c r="B152" s="23"/>
      <c r="C152" s="8"/>
      <c r="D152" s="17"/>
      <c r="E152" s="30"/>
      <c r="F152" s="30"/>
      <c r="BF152" s="8"/>
    </row>
    <row r="153" spans="1:58" x14ac:dyDescent="0.25">
      <c r="A153" s="220"/>
      <c r="B153" s="23"/>
      <c r="C153" s="8"/>
      <c r="D153" s="17"/>
      <c r="E153" s="30"/>
      <c r="F153" s="30"/>
      <c r="BF153" s="8"/>
    </row>
    <row r="154" spans="1:58" x14ac:dyDescent="0.25">
      <c r="A154" s="220"/>
      <c r="B154" s="23"/>
      <c r="C154" s="8"/>
      <c r="D154" s="17"/>
      <c r="E154" s="30"/>
      <c r="F154" s="30"/>
      <c r="BF154" s="8"/>
    </row>
    <row r="155" spans="1:58" x14ac:dyDescent="0.25">
      <c r="A155" s="220"/>
      <c r="B155" s="23"/>
      <c r="C155" s="8"/>
      <c r="D155" s="17"/>
      <c r="E155" s="30"/>
      <c r="F155" s="30"/>
      <c r="BF155" s="8"/>
    </row>
    <row r="156" spans="1:58" x14ac:dyDescent="0.25">
      <c r="A156" s="220"/>
      <c r="B156" s="23"/>
      <c r="C156" s="8"/>
      <c r="D156" s="17"/>
      <c r="E156" s="30"/>
      <c r="F156" s="30"/>
      <c r="BF156" s="8"/>
    </row>
    <row r="157" spans="1:58" x14ac:dyDescent="0.25">
      <c r="A157" s="220"/>
      <c r="B157" s="23"/>
      <c r="C157" s="8"/>
      <c r="D157" s="17"/>
      <c r="E157" s="30"/>
      <c r="F157" s="30"/>
      <c r="BF157" s="8"/>
    </row>
    <row r="158" spans="1:58" x14ac:dyDescent="0.25">
      <c r="A158" s="220"/>
      <c r="B158" s="23"/>
      <c r="C158" s="8"/>
      <c r="D158" s="17"/>
      <c r="E158" s="30"/>
      <c r="F158" s="30"/>
      <c r="BF158" s="8"/>
    </row>
    <row r="159" spans="1:58" x14ac:dyDescent="0.25">
      <c r="A159" s="220"/>
      <c r="B159" s="23"/>
      <c r="C159" s="8"/>
      <c r="D159" s="17"/>
      <c r="E159" s="30"/>
      <c r="F159" s="30"/>
      <c r="BF159" s="8"/>
    </row>
    <row r="160" spans="1:58" x14ac:dyDescent="0.25">
      <c r="A160" s="220"/>
      <c r="B160" s="23"/>
      <c r="C160" s="8"/>
      <c r="D160" s="17"/>
      <c r="E160" s="30"/>
      <c r="F160" s="30"/>
      <c r="BF160" s="8"/>
    </row>
    <row r="161" spans="1:58" x14ac:dyDescent="0.25">
      <c r="A161" s="220"/>
      <c r="B161" s="23"/>
      <c r="C161" s="8"/>
      <c r="D161" s="17"/>
      <c r="E161" s="30"/>
      <c r="F161" s="30"/>
      <c r="BF161" s="8"/>
    </row>
    <row r="162" spans="1:58" x14ac:dyDescent="0.25">
      <c r="A162" s="220"/>
      <c r="B162" s="23"/>
      <c r="C162" s="8"/>
      <c r="D162" s="17"/>
      <c r="E162" s="30"/>
      <c r="F162" s="30"/>
      <c r="BF162" s="8"/>
    </row>
    <row r="163" spans="1:58" x14ac:dyDescent="0.25">
      <c r="A163" s="220"/>
      <c r="B163" s="23"/>
      <c r="C163" s="8"/>
      <c r="D163" s="17"/>
      <c r="E163" s="30"/>
      <c r="F163" s="30"/>
      <c r="BF163" s="8"/>
    </row>
    <row r="164" spans="1:58" x14ac:dyDescent="0.25">
      <c r="A164" s="220"/>
      <c r="B164" s="23"/>
      <c r="C164" s="8"/>
      <c r="D164" s="17"/>
      <c r="E164" s="30"/>
      <c r="F164" s="30"/>
      <c r="BF164" s="8"/>
    </row>
    <row r="165" spans="1:58" x14ac:dyDescent="0.25">
      <c r="A165" s="220"/>
      <c r="B165" s="23"/>
      <c r="C165" s="8"/>
      <c r="D165" s="17"/>
      <c r="E165" s="30"/>
      <c r="F165" s="30"/>
      <c r="BF165" s="8"/>
    </row>
    <row r="166" spans="1:58" x14ac:dyDescent="0.25">
      <c r="A166" s="220"/>
      <c r="B166" s="23"/>
      <c r="C166" s="8"/>
      <c r="D166" s="17"/>
      <c r="E166" s="30"/>
      <c r="F166" s="30"/>
      <c r="BF166" s="8"/>
    </row>
    <row r="167" spans="1:58" x14ac:dyDescent="0.25">
      <c r="A167" s="220"/>
      <c r="B167" s="23"/>
      <c r="C167" s="8"/>
      <c r="D167" s="17"/>
      <c r="E167" s="30"/>
      <c r="F167" s="30"/>
      <c r="BF167" s="8"/>
    </row>
    <row r="168" spans="1:58" x14ac:dyDescent="0.25">
      <c r="A168" s="220"/>
      <c r="B168" s="23"/>
      <c r="C168" s="8"/>
      <c r="D168" s="17"/>
      <c r="E168" s="30"/>
      <c r="F168" s="30"/>
      <c r="BF168" s="8"/>
    </row>
    <row r="169" spans="1:58" x14ac:dyDescent="0.25">
      <c r="A169" s="220"/>
      <c r="B169" s="23"/>
      <c r="C169" s="8"/>
      <c r="D169" s="17"/>
      <c r="E169" s="30"/>
      <c r="F169" s="30"/>
      <c r="BF169" s="8"/>
    </row>
    <row r="170" spans="1:58" x14ac:dyDescent="0.25">
      <c r="A170" s="220"/>
      <c r="B170" s="23"/>
      <c r="C170" s="8"/>
      <c r="D170" s="17"/>
      <c r="E170" s="30"/>
      <c r="F170" s="30"/>
      <c r="BF170" s="8"/>
    </row>
    <row r="171" spans="1:58" x14ac:dyDescent="0.25">
      <c r="A171" s="220"/>
      <c r="B171" s="23"/>
      <c r="C171" s="8"/>
      <c r="D171" s="17"/>
      <c r="E171" s="30"/>
      <c r="F171" s="30"/>
      <c r="BF171" s="8"/>
    </row>
    <row r="172" spans="1:58" x14ac:dyDescent="0.25">
      <c r="A172" s="220"/>
      <c r="B172" s="23"/>
      <c r="C172" s="8"/>
      <c r="D172" s="17"/>
      <c r="E172" s="30"/>
      <c r="F172" s="30"/>
      <c r="BF172" s="8"/>
    </row>
    <row r="173" spans="1:58" x14ac:dyDescent="0.25">
      <c r="A173" s="220"/>
      <c r="B173" s="23"/>
      <c r="C173" s="8"/>
      <c r="D173" s="17"/>
      <c r="E173" s="30"/>
      <c r="F173" s="30"/>
      <c r="BF173" s="8"/>
    </row>
    <row r="174" spans="1:58" x14ac:dyDescent="0.25">
      <c r="A174" s="220"/>
      <c r="B174" s="23"/>
      <c r="C174" s="8"/>
      <c r="D174" s="17"/>
      <c r="E174" s="30"/>
      <c r="F174" s="30"/>
      <c r="BF174" s="8"/>
    </row>
    <row r="175" spans="1:58" x14ac:dyDescent="0.25">
      <c r="A175" s="220"/>
      <c r="B175" s="23"/>
      <c r="C175" s="8"/>
      <c r="D175" s="17"/>
      <c r="E175" s="30"/>
      <c r="F175" s="30"/>
      <c r="BF175" s="8"/>
    </row>
    <row r="176" spans="1:58" x14ac:dyDescent="0.25">
      <c r="A176" s="220"/>
      <c r="B176" s="23"/>
      <c r="C176" s="8"/>
      <c r="D176" s="17"/>
      <c r="E176" s="30"/>
      <c r="F176" s="30"/>
      <c r="BF176" s="8"/>
    </row>
    <row r="177" spans="1:58" x14ac:dyDescent="0.25">
      <c r="A177" s="220"/>
      <c r="B177" s="23"/>
      <c r="C177" s="8"/>
      <c r="D177" s="17"/>
      <c r="E177" s="30"/>
      <c r="F177" s="30"/>
      <c r="BF177" s="8"/>
    </row>
    <row r="178" spans="1:58" x14ac:dyDescent="0.25">
      <c r="A178" s="220"/>
      <c r="B178" s="23"/>
      <c r="C178" s="8"/>
      <c r="D178" s="17"/>
      <c r="E178" s="30"/>
      <c r="F178" s="30"/>
      <c r="BF178" s="8"/>
    </row>
    <row r="179" spans="1:58" x14ac:dyDescent="0.25">
      <c r="A179" s="220"/>
      <c r="B179" s="23"/>
      <c r="C179" s="8"/>
      <c r="D179" s="17"/>
      <c r="E179" s="30"/>
      <c r="F179" s="30"/>
      <c r="BF179" s="8"/>
    </row>
    <row r="180" spans="1:58" x14ac:dyDescent="0.25">
      <c r="A180" s="220"/>
      <c r="B180" s="23"/>
      <c r="C180" s="8"/>
      <c r="D180" s="17"/>
      <c r="E180" s="30"/>
      <c r="F180" s="30"/>
      <c r="BF180" s="8"/>
    </row>
    <row r="181" spans="1:58" x14ac:dyDescent="0.25">
      <c r="A181" s="220"/>
      <c r="B181" s="23"/>
      <c r="C181" s="8"/>
      <c r="D181" s="17"/>
      <c r="E181" s="30"/>
      <c r="F181" s="30"/>
      <c r="BF181" s="8"/>
    </row>
    <row r="182" spans="1:58" x14ac:dyDescent="0.25">
      <c r="A182" s="220"/>
      <c r="B182" s="23"/>
      <c r="C182" s="8"/>
      <c r="D182" s="17"/>
      <c r="E182" s="30"/>
      <c r="F182" s="30"/>
      <c r="BF182" s="8"/>
    </row>
    <row r="183" spans="1:58" x14ac:dyDescent="0.25">
      <c r="A183" s="220"/>
      <c r="B183" s="23"/>
      <c r="C183" s="8"/>
      <c r="D183" s="17"/>
      <c r="E183" s="30"/>
      <c r="F183" s="30"/>
      <c r="BF183" s="8"/>
    </row>
    <row r="184" spans="1:58" x14ac:dyDescent="0.25">
      <c r="A184" s="220"/>
      <c r="B184" s="23"/>
      <c r="C184" s="8"/>
      <c r="D184" s="17"/>
      <c r="E184" s="30"/>
      <c r="F184" s="30"/>
      <c r="BF184" s="8"/>
    </row>
    <row r="185" spans="1:58" x14ac:dyDescent="0.25">
      <c r="A185" s="220"/>
      <c r="B185" s="23"/>
      <c r="C185" s="8"/>
      <c r="D185" s="17"/>
      <c r="E185" s="30"/>
      <c r="F185" s="30"/>
      <c r="BF185" s="8"/>
    </row>
    <row r="186" spans="1:58" x14ac:dyDescent="0.25">
      <c r="A186" s="220"/>
      <c r="B186" s="23"/>
      <c r="C186" s="8"/>
      <c r="D186" s="17"/>
      <c r="E186" s="30"/>
      <c r="F186" s="30"/>
      <c r="BF186" s="8"/>
    </row>
    <row r="187" spans="1:58" x14ac:dyDescent="0.25">
      <c r="A187" s="220"/>
      <c r="B187" s="23"/>
      <c r="C187" s="8"/>
      <c r="D187" s="17"/>
      <c r="E187" s="30"/>
      <c r="F187" s="30"/>
      <c r="BF187" s="8"/>
    </row>
    <row r="188" spans="1:58" x14ac:dyDescent="0.25">
      <c r="A188" s="220"/>
      <c r="B188" s="23"/>
      <c r="C188" s="8"/>
      <c r="D188" s="17"/>
      <c r="E188" s="30"/>
      <c r="F188" s="30"/>
      <c r="BF188" s="8"/>
    </row>
    <row r="189" spans="1:58" x14ac:dyDescent="0.25">
      <c r="A189" s="220"/>
      <c r="B189" s="23"/>
      <c r="C189" s="8"/>
      <c r="D189" s="17"/>
      <c r="E189" s="30"/>
      <c r="F189" s="30"/>
      <c r="BF189" s="8"/>
    </row>
    <row r="190" spans="1:58" x14ac:dyDescent="0.25">
      <c r="A190" s="220"/>
      <c r="B190" s="23"/>
      <c r="C190" s="8"/>
      <c r="D190" s="17"/>
      <c r="E190" s="30"/>
      <c r="F190" s="30"/>
      <c r="BF190" s="8"/>
    </row>
    <row r="191" spans="1:58" x14ac:dyDescent="0.25">
      <c r="A191" s="220"/>
      <c r="B191" s="23"/>
      <c r="C191" s="8"/>
      <c r="D191" s="17"/>
      <c r="E191" s="30"/>
      <c r="F191" s="30"/>
      <c r="BF191" s="8"/>
    </row>
    <row r="192" spans="1:58" x14ac:dyDescent="0.25">
      <c r="A192" s="220"/>
      <c r="B192" s="23"/>
      <c r="C192" s="8"/>
      <c r="D192" s="17"/>
      <c r="E192" s="30"/>
      <c r="F192" s="30"/>
      <c r="BF192" s="8"/>
    </row>
    <row r="193" spans="1:58" x14ac:dyDescent="0.25">
      <c r="A193" s="220"/>
      <c r="B193" s="23"/>
      <c r="C193" s="8"/>
      <c r="D193" s="17"/>
      <c r="E193" s="30"/>
      <c r="F193" s="30"/>
      <c r="BF193" s="8"/>
    </row>
    <row r="194" spans="1:58" x14ac:dyDescent="0.25">
      <c r="A194" s="220"/>
      <c r="B194" s="23"/>
      <c r="C194" s="8"/>
      <c r="D194" s="17"/>
      <c r="E194" s="30"/>
      <c r="F194" s="30"/>
      <c r="BF194" s="8"/>
    </row>
    <row r="195" spans="1:58" x14ac:dyDescent="0.25">
      <c r="A195" s="220"/>
      <c r="B195" s="23"/>
      <c r="C195" s="8"/>
      <c r="D195" s="17"/>
      <c r="E195" s="30"/>
      <c r="F195" s="30"/>
      <c r="BF195" s="8"/>
    </row>
    <row r="196" spans="1:58" x14ac:dyDescent="0.25">
      <c r="A196" s="220"/>
      <c r="B196" s="23"/>
      <c r="C196" s="8"/>
      <c r="D196" s="17"/>
      <c r="E196" s="30"/>
      <c r="F196" s="30"/>
      <c r="BF196" s="8"/>
    </row>
    <row r="197" spans="1:58" x14ac:dyDescent="0.25">
      <c r="A197" s="220"/>
      <c r="B197" s="23"/>
      <c r="C197" s="8"/>
      <c r="D197" s="17"/>
      <c r="E197" s="30"/>
      <c r="F197" s="30"/>
      <c r="BF197" s="8"/>
    </row>
    <row r="198" spans="1:58" x14ac:dyDescent="0.25">
      <c r="A198" s="220"/>
      <c r="B198" s="23"/>
      <c r="C198" s="8"/>
      <c r="D198" s="17"/>
      <c r="E198" s="30"/>
      <c r="F198" s="30"/>
      <c r="BF198" s="8"/>
    </row>
    <row r="199" spans="1:58" x14ac:dyDescent="0.25">
      <c r="A199" s="220"/>
      <c r="B199" s="23"/>
      <c r="C199" s="8"/>
      <c r="D199" s="17"/>
      <c r="E199" s="30"/>
      <c r="F199" s="30"/>
      <c r="BF199" s="8"/>
    </row>
    <row r="200" spans="1:58" x14ac:dyDescent="0.25">
      <c r="A200" s="220"/>
      <c r="B200" s="23"/>
      <c r="C200" s="8"/>
      <c r="D200" s="17"/>
      <c r="E200" s="30"/>
      <c r="F200" s="30"/>
      <c r="BF200" s="8"/>
    </row>
    <row r="201" spans="1:58" x14ac:dyDescent="0.25">
      <c r="A201" s="220"/>
      <c r="B201" s="23"/>
      <c r="C201" s="8"/>
      <c r="D201" s="17"/>
      <c r="E201" s="30"/>
      <c r="F201" s="30"/>
      <c r="BF201" s="8"/>
    </row>
    <row r="202" spans="1:58" x14ac:dyDescent="0.25">
      <c r="A202" s="220"/>
      <c r="B202" s="23"/>
      <c r="C202" s="8"/>
      <c r="D202" s="17"/>
      <c r="E202" s="30"/>
      <c r="F202" s="30"/>
      <c r="BF202" s="8"/>
    </row>
    <row r="203" spans="1:58" x14ac:dyDescent="0.25">
      <c r="A203" s="220"/>
      <c r="B203" s="23"/>
      <c r="C203" s="8"/>
      <c r="D203" s="17"/>
      <c r="E203" s="30"/>
      <c r="F203" s="30"/>
      <c r="BF203" s="8"/>
    </row>
    <row r="204" spans="1:58" x14ac:dyDescent="0.25">
      <c r="A204" s="220"/>
      <c r="B204" s="23"/>
      <c r="C204" s="8"/>
      <c r="D204" s="17"/>
      <c r="E204" s="30"/>
      <c r="F204" s="30"/>
      <c r="BF204" s="8"/>
    </row>
    <row r="205" spans="1:58" x14ac:dyDescent="0.25">
      <c r="A205" s="220"/>
      <c r="B205" s="23"/>
      <c r="C205" s="8"/>
      <c r="D205" s="17"/>
      <c r="E205" s="30"/>
      <c r="F205" s="30"/>
      <c r="BF205" s="8"/>
    </row>
    <row r="206" spans="1:58" x14ac:dyDescent="0.25">
      <c r="A206" s="220"/>
      <c r="B206" s="23"/>
      <c r="C206" s="8"/>
      <c r="D206" s="17"/>
      <c r="E206" s="30"/>
      <c r="F206" s="30"/>
      <c r="BF206" s="8"/>
    </row>
    <row r="207" spans="1:58" x14ac:dyDescent="0.25">
      <c r="A207" s="220"/>
      <c r="B207" s="23"/>
      <c r="C207" s="8"/>
      <c r="D207" s="17"/>
      <c r="E207" s="30"/>
      <c r="F207" s="30"/>
      <c r="BF207" s="8"/>
    </row>
    <row r="208" spans="1:58" x14ac:dyDescent="0.25">
      <c r="A208" s="220"/>
      <c r="B208" s="23"/>
      <c r="C208" s="8"/>
      <c r="D208" s="17"/>
      <c r="E208" s="30"/>
      <c r="F208" s="30"/>
      <c r="BF208" s="8"/>
    </row>
    <row r="209" spans="1:58" x14ac:dyDescent="0.25">
      <c r="A209" s="220"/>
      <c r="B209" s="23"/>
      <c r="C209" s="8"/>
      <c r="D209" s="17"/>
      <c r="E209" s="30"/>
      <c r="F209" s="30"/>
      <c r="BF209" s="8"/>
    </row>
    <row r="210" spans="1:58" x14ac:dyDescent="0.25">
      <c r="A210" s="220"/>
      <c r="B210" s="23"/>
      <c r="C210" s="8"/>
      <c r="D210" s="17"/>
      <c r="E210" s="30"/>
      <c r="F210" s="30"/>
      <c r="BF210" s="8"/>
    </row>
    <row r="211" spans="1:58" x14ac:dyDescent="0.25">
      <c r="A211" s="220"/>
      <c r="B211" s="23"/>
      <c r="C211" s="8"/>
      <c r="D211" s="17"/>
      <c r="E211" s="30"/>
      <c r="F211" s="30"/>
      <c r="BF211" s="8"/>
    </row>
    <row r="212" spans="1:58" x14ac:dyDescent="0.25">
      <c r="A212" s="220"/>
      <c r="B212" s="23"/>
      <c r="C212" s="8"/>
      <c r="D212" s="17"/>
      <c r="E212" s="30"/>
      <c r="F212" s="30"/>
      <c r="BF212" s="8"/>
    </row>
    <row r="213" spans="1:58" x14ac:dyDescent="0.25">
      <c r="A213" s="220"/>
      <c r="B213" s="23"/>
      <c r="C213" s="8"/>
      <c r="D213" s="17"/>
      <c r="E213" s="30"/>
      <c r="F213" s="30"/>
      <c r="BF213" s="8"/>
    </row>
    <row r="214" spans="1:58" x14ac:dyDescent="0.25">
      <c r="A214" s="220"/>
      <c r="B214" s="23"/>
      <c r="C214" s="8"/>
      <c r="D214" s="17"/>
      <c r="E214" s="30"/>
      <c r="F214" s="30"/>
      <c r="BF214" s="8"/>
    </row>
    <row r="215" spans="1:58" x14ac:dyDescent="0.25">
      <c r="A215" s="220"/>
      <c r="B215" s="23"/>
      <c r="C215" s="8"/>
      <c r="D215" s="17"/>
      <c r="E215" s="30"/>
      <c r="F215" s="30"/>
      <c r="BF215" s="8"/>
    </row>
    <row r="216" spans="1:58" x14ac:dyDescent="0.25">
      <c r="A216" s="220"/>
      <c r="B216" s="23"/>
      <c r="C216" s="8"/>
      <c r="D216" s="17"/>
      <c r="E216" s="30"/>
      <c r="F216" s="30"/>
      <c r="BF216" s="8"/>
    </row>
    <row r="217" spans="1:58" x14ac:dyDescent="0.25">
      <c r="A217" s="220"/>
      <c r="B217" s="23"/>
      <c r="C217" s="8"/>
      <c r="D217" s="17"/>
      <c r="E217" s="30"/>
      <c r="F217" s="30"/>
      <c r="BF217" s="8"/>
    </row>
    <row r="218" spans="1:58" x14ac:dyDescent="0.25">
      <c r="A218" s="220"/>
      <c r="B218" s="23"/>
      <c r="C218" s="8"/>
      <c r="D218" s="17"/>
      <c r="E218" s="30"/>
      <c r="F218" s="30"/>
      <c r="BF218" s="8"/>
    </row>
    <row r="219" spans="1:58" x14ac:dyDescent="0.25">
      <c r="A219" s="220"/>
      <c r="B219" s="23"/>
      <c r="C219" s="8"/>
      <c r="D219" s="17"/>
      <c r="E219" s="30"/>
      <c r="F219" s="30"/>
      <c r="BF219" s="8"/>
    </row>
    <row r="220" spans="1:58" x14ac:dyDescent="0.25">
      <c r="A220" s="220"/>
      <c r="B220" s="23"/>
      <c r="C220" s="8"/>
      <c r="D220" s="17"/>
      <c r="E220" s="30"/>
      <c r="F220" s="30"/>
      <c r="BF220" s="8"/>
    </row>
    <row r="221" spans="1:58" x14ac:dyDescent="0.25">
      <c r="A221" s="220"/>
      <c r="B221" s="23"/>
      <c r="C221" s="8"/>
      <c r="D221" s="17"/>
      <c r="E221" s="30"/>
      <c r="F221" s="30"/>
      <c r="BF221" s="8"/>
    </row>
    <row r="222" spans="1:58" x14ac:dyDescent="0.25">
      <c r="A222" s="220"/>
      <c r="B222" s="23"/>
      <c r="C222" s="8"/>
      <c r="D222" s="17"/>
      <c r="E222" s="30"/>
      <c r="F222" s="30"/>
      <c r="BF222" s="8"/>
    </row>
    <row r="223" spans="1:58" x14ac:dyDescent="0.25">
      <c r="A223" s="220"/>
      <c r="B223" s="23"/>
      <c r="C223" s="8"/>
      <c r="D223" s="17"/>
      <c r="E223" s="30"/>
      <c r="F223" s="30"/>
      <c r="BF223" s="8"/>
    </row>
    <row r="224" spans="1:58" x14ac:dyDescent="0.25">
      <c r="A224" s="220"/>
      <c r="B224" s="23"/>
      <c r="C224" s="8"/>
      <c r="D224" s="17"/>
      <c r="E224" s="30"/>
      <c r="F224" s="30"/>
      <c r="BF224" s="8"/>
    </row>
    <row r="225" spans="1:58" x14ac:dyDescent="0.25">
      <c r="A225" s="220"/>
      <c r="B225" s="23"/>
      <c r="C225" s="8"/>
      <c r="D225" s="17"/>
      <c r="E225" s="30"/>
      <c r="F225" s="30"/>
      <c r="BF225" s="8"/>
    </row>
    <row r="226" spans="1:58" x14ac:dyDescent="0.25">
      <c r="A226" s="220"/>
      <c r="B226" s="23"/>
      <c r="C226" s="8"/>
      <c r="D226" s="17"/>
      <c r="E226" s="30"/>
      <c r="F226" s="30"/>
      <c r="BF226" s="8"/>
    </row>
    <row r="227" spans="1:58" x14ac:dyDescent="0.25">
      <c r="A227" s="220"/>
      <c r="B227" s="23"/>
      <c r="C227" s="8"/>
      <c r="D227" s="17"/>
      <c r="E227" s="30"/>
      <c r="F227" s="30"/>
      <c r="BF227" s="8"/>
    </row>
    <row r="228" spans="1:58" x14ac:dyDescent="0.25">
      <c r="A228" s="220"/>
      <c r="B228" s="23"/>
      <c r="C228" s="8"/>
      <c r="D228" s="17"/>
      <c r="E228" s="30"/>
      <c r="F228" s="30"/>
      <c r="BF228" s="8"/>
    </row>
    <row r="229" spans="1:58" x14ac:dyDescent="0.25">
      <c r="A229" s="220"/>
      <c r="B229" s="23"/>
      <c r="C229" s="8"/>
      <c r="D229" s="17"/>
      <c r="E229" s="30"/>
      <c r="F229" s="30"/>
      <c r="BF229" s="8"/>
    </row>
    <row r="230" spans="1:58" x14ac:dyDescent="0.25">
      <c r="A230" s="220"/>
      <c r="B230" s="23"/>
      <c r="C230" s="8"/>
      <c r="D230" s="17"/>
      <c r="E230" s="30"/>
      <c r="F230" s="30"/>
      <c r="BF230" s="8"/>
    </row>
    <row r="231" spans="1:58" x14ac:dyDescent="0.25">
      <c r="A231" s="220"/>
      <c r="B231" s="23"/>
      <c r="C231" s="8"/>
      <c r="D231" s="17"/>
      <c r="E231" s="30"/>
      <c r="F231" s="30"/>
      <c r="BF231" s="8"/>
    </row>
    <row r="232" spans="1:58" x14ac:dyDescent="0.25">
      <c r="A232" s="220"/>
      <c r="B232" s="23"/>
      <c r="C232" s="8"/>
      <c r="D232" s="17"/>
      <c r="E232" s="30"/>
      <c r="F232" s="30"/>
      <c r="BF232" s="8"/>
    </row>
    <row r="233" spans="1:58" x14ac:dyDescent="0.25">
      <c r="A233" s="220"/>
      <c r="B233" s="23"/>
      <c r="C233" s="8"/>
      <c r="D233" s="17"/>
      <c r="E233" s="30"/>
      <c r="F233" s="30"/>
      <c r="BF233" s="8"/>
    </row>
    <row r="234" spans="1:58" x14ac:dyDescent="0.25">
      <c r="A234" s="220"/>
      <c r="B234" s="23"/>
      <c r="C234" s="8"/>
      <c r="D234" s="17"/>
      <c r="E234" s="30"/>
      <c r="F234" s="30"/>
      <c r="BF234" s="8"/>
    </row>
    <row r="235" spans="1:58" x14ac:dyDescent="0.25">
      <c r="A235" s="220"/>
      <c r="B235" s="23"/>
      <c r="C235" s="8"/>
      <c r="D235" s="17"/>
      <c r="E235" s="30"/>
      <c r="F235" s="30"/>
      <c r="BF235" s="8"/>
    </row>
    <row r="236" spans="1:58" x14ac:dyDescent="0.25">
      <c r="A236" s="220"/>
      <c r="B236" s="23"/>
      <c r="C236" s="8"/>
      <c r="D236" s="17"/>
      <c r="E236" s="30"/>
      <c r="F236" s="30"/>
      <c r="BF236" s="8"/>
    </row>
    <row r="237" spans="1:58" x14ac:dyDescent="0.25">
      <c r="A237" s="220"/>
      <c r="B237" s="23"/>
      <c r="C237" s="8"/>
      <c r="D237" s="17"/>
      <c r="E237" s="30"/>
      <c r="F237" s="30"/>
      <c r="BF237" s="8"/>
    </row>
    <row r="238" spans="1:58" x14ac:dyDescent="0.25">
      <c r="A238" s="220"/>
      <c r="B238" s="23"/>
      <c r="C238" s="8"/>
      <c r="D238" s="17"/>
      <c r="E238" s="30"/>
      <c r="F238" s="30"/>
      <c r="BF238" s="8"/>
    </row>
    <row r="239" spans="1:58" x14ac:dyDescent="0.25">
      <c r="A239" s="220"/>
      <c r="B239" s="23"/>
      <c r="C239" s="8"/>
      <c r="D239" s="17"/>
      <c r="E239" s="30"/>
      <c r="F239" s="30"/>
      <c r="BF239" s="8"/>
    </row>
    <row r="240" spans="1:58" x14ac:dyDescent="0.25">
      <c r="A240" s="220"/>
      <c r="B240" s="23"/>
      <c r="C240" s="8"/>
      <c r="D240" s="17"/>
      <c r="E240" s="30"/>
      <c r="F240" s="30"/>
      <c r="BF240" s="8"/>
    </row>
    <row r="241" spans="1:58" x14ac:dyDescent="0.25">
      <c r="A241" s="220"/>
      <c r="B241" s="23"/>
      <c r="C241" s="8"/>
      <c r="D241" s="17"/>
      <c r="E241" s="30"/>
      <c r="F241" s="30"/>
      <c r="BF241" s="8"/>
    </row>
    <row r="242" spans="1:58" x14ac:dyDescent="0.25">
      <c r="A242" s="220"/>
      <c r="B242" s="23"/>
      <c r="C242" s="8"/>
      <c r="D242" s="17"/>
      <c r="E242" s="30"/>
      <c r="F242" s="30"/>
      <c r="BF242" s="8"/>
    </row>
    <row r="243" spans="1:58" x14ac:dyDescent="0.25">
      <c r="A243" s="220"/>
      <c r="B243" s="23"/>
      <c r="C243" s="8"/>
      <c r="D243" s="17"/>
      <c r="E243" s="30"/>
      <c r="F243" s="30"/>
      <c r="BF243" s="8"/>
    </row>
    <row r="244" spans="1:58" x14ac:dyDescent="0.25">
      <c r="A244" s="220"/>
      <c r="B244" s="23"/>
      <c r="C244" s="8"/>
      <c r="D244" s="17"/>
      <c r="E244" s="30"/>
      <c r="F244" s="30"/>
      <c r="BF244" s="8"/>
    </row>
    <row r="245" spans="1:58" x14ac:dyDescent="0.25">
      <c r="A245" s="220"/>
      <c r="B245" s="23"/>
      <c r="C245" s="8"/>
      <c r="D245" s="17"/>
      <c r="E245" s="30"/>
      <c r="F245" s="30"/>
      <c r="BF245" s="8"/>
    </row>
    <row r="246" spans="1:58" x14ac:dyDescent="0.25">
      <c r="A246" s="220"/>
      <c r="B246" s="23"/>
      <c r="C246" s="8"/>
      <c r="D246" s="17"/>
      <c r="E246" s="30"/>
      <c r="F246" s="30"/>
      <c r="BF246" s="8"/>
    </row>
    <row r="247" spans="1:58" x14ac:dyDescent="0.25">
      <c r="A247" s="220"/>
      <c r="B247" s="23"/>
      <c r="C247" s="8"/>
      <c r="D247" s="17"/>
      <c r="E247" s="30"/>
      <c r="F247" s="30"/>
      <c r="BF247" s="8"/>
    </row>
    <row r="248" spans="1:58" x14ac:dyDescent="0.25">
      <c r="A248" s="220"/>
      <c r="B248" s="23"/>
      <c r="C248" s="8"/>
      <c r="D248" s="17"/>
      <c r="E248" s="30"/>
      <c r="F248" s="30"/>
      <c r="BF248" s="8"/>
    </row>
    <row r="249" spans="1:58" x14ac:dyDescent="0.25">
      <c r="A249" s="220"/>
      <c r="B249" s="23"/>
      <c r="C249" s="8"/>
      <c r="D249" s="17"/>
      <c r="E249" s="30"/>
      <c r="F249" s="30"/>
      <c r="BF249" s="8"/>
    </row>
    <row r="250" spans="1:58" x14ac:dyDescent="0.25">
      <c r="A250" s="220"/>
      <c r="B250" s="23"/>
      <c r="C250" s="8"/>
      <c r="D250" s="17"/>
      <c r="E250" s="30"/>
      <c r="F250" s="30"/>
      <c r="BF250" s="8"/>
    </row>
    <row r="251" spans="1:58" x14ac:dyDescent="0.25">
      <c r="A251" s="220"/>
      <c r="B251" s="23"/>
      <c r="C251" s="8"/>
      <c r="D251" s="17"/>
      <c r="E251" s="30"/>
      <c r="F251" s="30"/>
      <c r="BF251" s="8"/>
    </row>
    <row r="252" spans="1:58" x14ac:dyDescent="0.25">
      <c r="A252" s="220"/>
      <c r="B252" s="23"/>
      <c r="C252" s="8"/>
      <c r="D252" s="17"/>
      <c r="E252" s="30"/>
      <c r="F252" s="30"/>
      <c r="BF252" s="8"/>
    </row>
    <row r="253" spans="1:58" x14ac:dyDescent="0.25">
      <c r="A253" s="220"/>
      <c r="B253" s="23"/>
      <c r="C253" s="8"/>
      <c r="D253" s="17"/>
      <c r="E253" s="30"/>
      <c r="F253" s="30"/>
      <c r="BF253" s="8"/>
    </row>
    <row r="254" spans="1:58" x14ac:dyDescent="0.25">
      <c r="A254" s="220"/>
      <c r="B254" s="23"/>
      <c r="C254" s="8"/>
      <c r="D254" s="17"/>
      <c r="E254" s="30"/>
      <c r="F254" s="30"/>
      <c r="BF254" s="8"/>
    </row>
    <row r="255" spans="1:58" x14ac:dyDescent="0.25">
      <c r="A255" s="220"/>
      <c r="B255" s="23"/>
      <c r="C255" s="8"/>
      <c r="D255" s="17"/>
      <c r="E255" s="30"/>
      <c r="F255" s="30"/>
      <c r="BF255" s="8"/>
    </row>
    <row r="256" spans="1:58" x14ac:dyDescent="0.25">
      <c r="A256" s="220"/>
      <c r="B256" s="23"/>
      <c r="C256" s="8"/>
      <c r="D256" s="17"/>
      <c r="E256" s="30"/>
      <c r="F256" s="30"/>
      <c r="BF256" s="8"/>
    </row>
    <row r="257" spans="1:58" x14ac:dyDescent="0.25">
      <c r="A257" s="220"/>
      <c r="B257" s="23"/>
      <c r="C257" s="8"/>
      <c r="D257" s="17"/>
      <c r="E257" s="30"/>
      <c r="F257" s="30"/>
      <c r="BF257" s="8"/>
    </row>
    <row r="258" spans="1:58" x14ac:dyDescent="0.25">
      <c r="A258" s="220"/>
      <c r="B258" s="23"/>
      <c r="C258" s="8"/>
      <c r="D258" s="17"/>
      <c r="E258" s="30"/>
      <c r="F258" s="30"/>
      <c r="BF258" s="8"/>
    </row>
    <row r="259" spans="1:58" x14ac:dyDescent="0.25">
      <c r="A259" s="220"/>
      <c r="B259" s="23"/>
      <c r="C259" s="8"/>
      <c r="D259" s="17"/>
      <c r="E259" s="30"/>
      <c r="F259" s="30"/>
      <c r="BF259" s="8"/>
    </row>
    <row r="260" spans="1:58" x14ac:dyDescent="0.25">
      <c r="A260" s="220"/>
      <c r="B260" s="23"/>
      <c r="C260" s="8"/>
      <c r="D260" s="17"/>
      <c r="E260" s="30"/>
      <c r="F260" s="30"/>
      <c r="BF260" s="8"/>
    </row>
    <row r="261" spans="1:58" x14ac:dyDescent="0.25">
      <c r="A261" s="220"/>
      <c r="B261" s="23"/>
      <c r="C261" s="8"/>
      <c r="D261" s="17"/>
      <c r="E261" s="30"/>
      <c r="F261" s="30"/>
      <c r="BF261" s="8"/>
    </row>
    <row r="262" spans="1:58" x14ac:dyDescent="0.25">
      <c r="A262" s="220"/>
      <c r="B262" s="23"/>
      <c r="C262" s="8"/>
      <c r="D262" s="17"/>
      <c r="E262" s="30"/>
      <c r="F262" s="30"/>
      <c r="BF262" s="8"/>
    </row>
    <row r="263" spans="1:58" x14ac:dyDescent="0.25">
      <c r="A263" s="220"/>
      <c r="B263" s="23"/>
      <c r="C263" s="8"/>
      <c r="D263" s="17"/>
      <c r="E263" s="30"/>
      <c r="F263" s="30"/>
      <c r="BF263" s="8"/>
    </row>
    <row r="264" spans="1:58" x14ac:dyDescent="0.25">
      <c r="A264" s="220"/>
      <c r="B264" s="23"/>
      <c r="C264" s="8"/>
      <c r="D264" s="17"/>
      <c r="E264" s="30"/>
      <c r="F264" s="30"/>
      <c r="BF264" s="8"/>
    </row>
    <row r="265" spans="1:58" x14ac:dyDescent="0.25">
      <c r="A265" s="220"/>
      <c r="B265" s="23"/>
      <c r="C265" s="8"/>
      <c r="D265" s="17"/>
      <c r="E265" s="30"/>
      <c r="F265" s="30"/>
      <c r="BF265" s="8"/>
    </row>
    <row r="266" spans="1:58" x14ac:dyDescent="0.25">
      <c r="A266" s="220"/>
      <c r="B266" s="23"/>
      <c r="C266" s="8"/>
      <c r="D266" s="17"/>
      <c r="E266" s="30"/>
      <c r="F266" s="30"/>
      <c r="BF266" s="8"/>
    </row>
    <row r="267" spans="1:58" x14ac:dyDescent="0.25">
      <c r="A267" s="220"/>
      <c r="B267" s="23"/>
      <c r="C267" s="8"/>
      <c r="D267" s="17"/>
      <c r="E267" s="30"/>
      <c r="F267" s="30"/>
      <c r="BF267" s="8"/>
    </row>
    <row r="268" spans="1:58" x14ac:dyDescent="0.25">
      <c r="A268" s="220"/>
      <c r="B268" s="23"/>
      <c r="C268" s="8"/>
      <c r="D268" s="17"/>
      <c r="E268" s="30"/>
      <c r="F268" s="30"/>
      <c r="BF268" s="8"/>
    </row>
    <row r="269" spans="1:58" x14ac:dyDescent="0.25">
      <c r="A269" s="220"/>
      <c r="B269" s="23"/>
      <c r="C269" s="8"/>
      <c r="D269" s="17"/>
      <c r="E269" s="30"/>
      <c r="F269" s="30"/>
      <c r="BF269" s="8"/>
    </row>
    <row r="270" spans="1:58" x14ac:dyDescent="0.25">
      <c r="A270" s="220"/>
      <c r="B270" s="23"/>
      <c r="C270" s="8"/>
      <c r="D270" s="17"/>
      <c r="E270" s="30"/>
      <c r="F270" s="30"/>
      <c r="BF270" s="8"/>
    </row>
    <row r="271" spans="1:58" x14ac:dyDescent="0.25">
      <c r="A271" s="220"/>
      <c r="B271" s="23"/>
      <c r="C271" s="8"/>
      <c r="D271" s="17"/>
      <c r="E271" s="30"/>
      <c r="F271" s="30"/>
      <c r="BF271" s="8"/>
    </row>
    <row r="272" spans="1:58" x14ac:dyDescent="0.25">
      <c r="A272" s="220"/>
      <c r="B272" s="23"/>
      <c r="C272" s="8"/>
      <c r="D272" s="17"/>
      <c r="E272" s="30"/>
      <c r="F272" s="30"/>
      <c r="BF272" s="8"/>
    </row>
    <row r="273" spans="1:58" x14ac:dyDescent="0.25">
      <c r="A273" s="220"/>
      <c r="B273" s="23"/>
      <c r="C273" s="8"/>
      <c r="D273" s="17"/>
      <c r="E273" s="30"/>
      <c r="F273" s="30"/>
      <c r="BF273" s="8"/>
    </row>
    <row r="274" spans="1:58" x14ac:dyDescent="0.25">
      <c r="A274" s="220"/>
      <c r="B274" s="23"/>
      <c r="C274" s="8"/>
      <c r="D274" s="17"/>
      <c r="E274" s="30"/>
      <c r="F274" s="30"/>
      <c r="BF274" s="8"/>
    </row>
    <row r="275" spans="1:58" x14ac:dyDescent="0.25">
      <c r="A275" s="220"/>
      <c r="B275" s="23"/>
      <c r="C275" s="8"/>
      <c r="D275" s="17"/>
      <c r="E275" s="30"/>
      <c r="F275" s="30"/>
      <c r="BF275" s="8"/>
    </row>
    <row r="276" spans="1:58" x14ac:dyDescent="0.25">
      <c r="A276" s="220"/>
      <c r="B276" s="23"/>
      <c r="C276" s="8"/>
      <c r="D276" s="17"/>
      <c r="E276" s="30"/>
      <c r="F276" s="30"/>
      <c r="BF276" s="8"/>
    </row>
    <row r="277" spans="1:58" x14ac:dyDescent="0.25">
      <c r="A277" s="220"/>
      <c r="B277" s="23"/>
      <c r="C277" s="8"/>
      <c r="D277" s="17"/>
      <c r="E277" s="30"/>
      <c r="F277" s="30"/>
      <c r="BF277" s="8"/>
    </row>
    <row r="278" spans="1:58" x14ac:dyDescent="0.25">
      <c r="A278" s="220"/>
      <c r="B278" s="23"/>
      <c r="C278" s="8"/>
      <c r="D278" s="17"/>
      <c r="E278" s="30"/>
      <c r="F278" s="30"/>
      <c r="BF278" s="8"/>
    </row>
    <row r="279" spans="1:58" x14ac:dyDescent="0.25">
      <c r="A279" s="220"/>
      <c r="B279" s="23"/>
      <c r="C279" s="8"/>
      <c r="D279" s="17"/>
      <c r="E279" s="30"/>
      <c r="F279" s="30"/>
      <c r="BF279" s="8"/>
    </row>
    <row r="280" spans="1:58" x14ac:dyDescent="0.25">
      <c r="A280" s="220"/>
      <c r="B280" s="23"/>
      <c r="C280" s="8"/>
      <c r="D280" s="17"/>
      <c r="E280" s="30"/>
      <c r="F280" s="30"/>
      <c r="BF280" s="8"/>
    </row>
    <row r="281" spans="1:58" x14ac:dyDescent="0.25">
      <c r="A281" s="220"/>
      <c r="B281" s="23"/>
      <c r="C281" s="8"/>
      <c r="D281" s="17"/>
      <c r="E281" s="30"/>
      <c r="F281" s="30"/>
      <c r="BF281" s="8"/>
    </row>
    <row r="282" spans="1:58" x14ac:dyDescent="0.25">
      <c r="A282" s="220"/>
      <c r="B282" s="23"/>
      <c r="C282" s="8"/>
      <c r="D282" s="17"/>
      <c r="E282" s="30"/>
      <c r="F282" s="30"/>
      <c r="BF282" s="8"/>
    </row>
    <row r="283" spans="1:58" x14ac:dyDescent="0.25">
      <c r="A283" s="220"/>
      <c r="B283" s="23"/>
      <c r="C283" s="8"/>
      <c r="D283" s="17"/>
      <c r="E283" s="30"/>
      <c r="F283" s="30"/>
      <c r="BF283" s="8"/>
    </row>
    <row r="284" spans="1:58" x14ac:dyDescent="0.25">
      <c r="A284" s="220"/>
      <c r="B284" s="23"/>
      <c r="C284" s="8"/>
      <c r="D284" s="17"/>
      <c r="E284" s="30"/>
      <c r="F284" s="30"/>
      <c r="BF284" s="8"/>
    </row>
    <row r="285" spans="1:58" x14ac:dyDescent="0.25">
      <c r="A285" s="220"/>
      <c r="B285" s="23"/>
      <c r="C285" s="8"/>
      <c r="D285" s="17"/>
      <c r="E285" s="30"/>
      <c r="F285" s="30"/>
      <c r="BF285" s="8"/>
    </row>
    <row r="286" spans="1:58" x14ac:dyDescent="0.25">
      <c r="A286" s="220"/>
      <c r="B286" s="23"/>
      <c r="C286" s="8"/>
      <c r="D286" s="17"/>
      <c r="E286" s="30"/>
      <c r="F286" s="30"/>
      <c r="BF286" s="8"/>
    </row>
    <row r="287" spans="1:58" x14ac:dyDescent="0.25">
      <c r="A287" s="220"/>
      <c r="B287" s="23"/>
      <c r="C287" s="8"/>
      <c r="D287" s="17"/>
      <c r="E287" s="30"/>
      <c r="F287" s="30"/>
      <c r="BF287" s="8"/>
    </row>
    <row r="288" spans="1:58" x14ac:dyDescent="0.25">
      <c r="A288" s="220"/>
      <c r="B288" s="23"/>
      <c r="C288" s="8"/>
      <c r="D288" s="17"/>
      <c r="E288" s="30"/>
      <c r="F288" s="30"/>
      <c r="BF288" s="8"/>
    </row>
    <row r="289" spans="1:58" x14ac:dyDescent="0.25">
      <c r="A289" s="220"/>
      <c r="B289" s="23"/>
      <c r="C289" s="8"/>
      <c r="D289" s="17"/>
      <c r="E289" s="30"/>
      <c r="F289" s="30"/>
      <c r="BF289" s="8"/>
    </row>
    <row r="290" spans="1:58" x14ac:dyDescent="0.25">
      <c r="A290" s="220"/>
      <c r="B290" s="23"/>
      <c r="C290" s="8"/>
      <c r="D290" s="17"/>
      <c r="E290" s="30"/>
      <c r="F290" s="30"/>
      <c r="BF290" s="8"/>
    </row>
    <row r="291" spans="1:58" x14ac:dyDescent="0.25">
      <c r="A291" s="220"/>
      <c r="B291" s="23"/>
      <c r="C291" s="8"/>
      <c r="D291" s="17"/>
      <c r="E291" s="30"/>
      <c r="F291" s="30"/>
      <c r="BF291" s="8"/>
    </row>
    <row r="292" spans="1:58" x14ac:dyDescent="0.25">
      <c r="A292" s="220"/>
      <c r="B292" s="23"/>
      <c r="C292" s="8"/>
      <c r="D292" s="17"/>
      <c r="E292" s="30"/>
      <c r="F292" s="30"/>
      <c r="BF292" s="8"/>
    </row>
    <row r="293" spans="1:58" x14ac:dyDescent="0.25">
      <c r="A293" s="220"/>
      <c r="B293" s="23"/>
      <c r="C293" s="8"/>
      <c r="D293" s="17"/>
      <c r="E293" s="30"/>
      <c r="F293" s="30"/>
      <c r="BF293" s="8"/>
    </row>
    <row r="294" spans="1:58" x14ac:dyDescent="0.25">
      <c r="A294" s="220"/>
      <c r="B294" s="23"/>
      <c r="C294" s="8"/>
      <c r="D294" s="17"/>
      <c r="E294" s="30"/>
      <c r="F294" s="30"/>
      <c r="BF294" s="8"/>
    </row>
    <row r="295" spans="1:58" x14ac:dyDescent="0.25">
      <c r="A295" s="220"/>
      <c r="B295" s="23"/>
      <c r="C295" s="8"/>
      <c r="D295" s="17"/>
      <c r="E295" s="30"/>
      <c r="F295" s="30"/>
      <c r="BF295" s="8"/>
    </row>
    <row r="296" spans="1:58" x14ac:dyDescent="0.25">
      <c r="A296" s="220"/>
      <c r="B296" s="23"/>
      <c r="C296" s="8"/>
      <c r="D296" s="17"/>
      <c r="E296" s="30"/>
      <c r="F296" s="30"/>
      <c r="BF296" s="8"/>
    </row>
    <row r="297" spans="1:58" x14ac:dyDescent="0.25">
      <c r="A297" s="220"/>
      <c r="B297" s="23"/>
      <c r="C297" s="8"/>
      <c r="D297" s="17"/>
      <c r="E297" s="30"/>
      <c r="F297" s="30"/>
      <c r="BF297" s="8"/>
    </row>
    <row r="298" spans="1:58" x14ac:dyDescent="0.25">
      <c r="A298" s="220"/>
      <c r="B298" s="23"/>
      <c r="C298" s="8"/>
      <c r="D298" s="17"/>
      <c r="E298" s="30"/>
      <c r="F298" s="30"/>
      <c r="BF298" s="8"/>
    </row>
    <row r="299" spans="1:58" x14ac:dyDescent="0.25">
      <c r="A299" s="220"/>
      <c r="B299" s="23"/>
      <c r="C299" s="8"/>
      <c r="D299" s="17"/>
      <c r="E299" s="30"/>
      <c r="F299" s="30"/>
      <c r="BF299" s="8"/>
    </row>
    <row r="300" spans="1:58" x14ac:dyDescent="0.25">
      <c r="A300" s="220"/>
      <c r="B300" s="23"/>
      <c r="C300" s="8"/>
      <c r="D300" s="17"/>
      <c r="E300" s="30"/>
      <c r="F300" s="30"/>
      <c r="BF300" s="8"/>
    </row>
    <row r="301" spans="1:58" x14ac:dyDescent="0.25">
      <c r="A301" s="220"/>
      <c r="B301" s="23"/>
      <c r="C301" s="8"/>
      <c r="D301" s="17"/>
      <c r="E301" s="30"/>
      <c r="F301" s="30"/>
      <c r="BF301" s="8"/>
    </row>
    <row r="302" spans="1:58" x14ac:dyDescent="0.25">
      <c r="A302" s="220"/>
      <c r="B302" s="23"/>
      <c r="C302" s="8"/>
      <c r="D302" s="17"/>
      <c r="E302" s="30"/>
      <c r="F302" s="30"/>
      <c r="BF302" s="8"/>
    </row>
    <row r="303" spans="1:58" x14ac:dyDescent="0.25">
      <c r="A303" s="220"/>
      <c r="B303" s="23"/>
      <c r="C303" s="8"/>
      <c r="D303" s="17"/>
      <c r="E303" s="30"/>
      <c r="F303" s="30"/>
      <c r="BF303" s="8"/>
    </row>
    <row r="304" spans="1:58" x14ac:dyDescent="0.25">
      <c r="A304" s="220"/>
      <c r="B304" s="23"/>
      <c r="C304" s="8"/>
      <c r="D304" s="17"/>
      <c r="E304" s="30"/>
      <c r="F304" s="30"/>
      <c r="BF304" s="8"/>
    </row>
    <row r="305" spans="1:58" x14ac:dyDescent="0.25">
      <c r="A305" s="220"/>
      <c r="B305" s="23"/>
      <c r="C305" s="8"/>
      <c r="D305" s="17"/>
      <c r="E305" s="30"/>
      <c r="F305" s="30"/>
      <c r="BF305" s="8"/>
    </row>
    <row r="306" spans="1:58" x14ac:dyDescent="0.25">
      <c r="A306" s="220"/>
      <c r="B306" s="23"/>
      <c r="C306" s="8"/>
      <c r="D306" s="17"/>
      <c r="E306" s="30"/>
      <c r="F306" s="30"/>
      <c r="BF306" s="8"/>
    </row>
    <row r="307" spans="1:58" x14ac:dyDescent="0.25">
      <c r="A307" s="220"/>
      <c r="B307" s="23"/>
      <c r="C307" s="8"/>
      <c r="D307" s="17"/>
      <c r="E307" s="30"/>
      <c r="F307" s="30"/>
      <c r="BF307" s="8"/>
    </row>
    <row r="308" spans="1:58" x14ac:dyDescent="0.25">
      <c r="A308" s="220"/>
      <c r="B308" s="23"/>
      <c r="C308" s="8"/>
      <c r="D308" s="17"/>
      <c r="E308" s="30"/>
      <c r="F308" s="30"/>
      <c r="BF308" s="8"/>
    </row>
    <row r="309" spans="1:58" x14ac:dyDescent="0.25">
      <c r="A309" s="220"/>
      <c r="B309" s="23"/>
      <c r="C309" s="8"/>
      <c r="D309" s="17"/>
      <c r="E309" s="30"/>
      <c r="F309" s="30"/>
      <c r="BF309" s="8"/>
    </row>
    <row r="310" spans="1:58" x14ac:dyDescent="0.25">
      <c r="A310" s="220"/>
      <c r="B310" s="23"/>
      <c r="C310" s="8"/>
      <c r="D310" s="17"/>
      <c r="E310" s="30"/>
      <c r="F310" s="30"/>
      <c r="BF310" s="8"/>
    </row>
    <row r="311" spans="1:58" x14ac:dyDescent="0.25">
      <c r="A311" s="220"/>
      <c r="B311" s="23"/>
      <c r="C311" s="8"/>
      <c r="D311" s="17"/>
      <c r="E311" s="30"/>
      <c r="F311" s="30"/>
      <c r="BF311" s="8"/>
    </row>
    <row r="312" spans="1:58" x14ac:dyDescent="0.25">
      <c r="A312" s="220"/>
      <c r="B312" s="23"/>
      <c r="C312" s="8"/>
      <c r="D312" s="17"/>
      <c r="E312" s="30"/>
      <c r="F312" s="30"/>
      <c r="BF312" s="8"/>
    </row>
    <row r="313" spans="1:58" x14ac:dyDescent="0.25">
      <c r="A313" s="220"/>
      <c r="B313" s="23"/>
      <c r="C313" s="8"/>
      <c r="D313" s="17"/>
      <c r="E313" s="30"/>
      <c r="F313" s="30"/>
      <c r="BF313" s="8"/>
    </row>
    <row r="314" spans="1:58" x14ac:dyDescent="0.25">
      <c r="A314" s="220"/>
      <c r="B314" s="23"/>
      <c r="C314" s="8"/>
      <c r="D314" s="17"/>
      <c r="E314" s="30"/>
      <c r="F314" s="30"/>
      <c r="BF314" s="8"/>
    </row>
    <row r="315" spans="1:58" x14ac:dyDescent="0.25">
      <c r="A315" s="220"/>
      <c r="B315" s="23"/>
      <c r="C315" s="8"/>
      <c r="D315" s="17"/>
      <c r="E315" s="30"/>
      <c r="F315" s="30"/>
      <c r="BF315" s="8"/>
    </row>
    <row r="316" spans="1:58" x14ac:dyDescent="0.25">
      <c r="A316" s="220"/>
      <c r="B316" s="23"/>
      <c r="C316" s="8"/>
      <c r="D316" s="17"/>
      <c r="E316" s="30"/>
      <c r="F316" s="30"/>
      <c r="BF316" s="8"/>
    </row>
    <row r="317" spans="1:58" x14ac:dyDescent="0.25">
      <c r="A317" s="220"/>
      <c r="B317" s="23"/>
      <c r="C317" s="8"/>
      <c r="D317" s="17"/>
      <c r="E317" s="30"/>
      <c r="F317" s="30"/>
      <c r="BF317" s="8"/>
    </row>
    <row r="318" spans="1:58" x14ac:dyDescent="0.25">
      <c r="A318" s="220"/>
      <c r="B318" s="23"/>
      <c r="C318" s="8"/>
      <c r="D318" s="17"/>
      <c r="E318" s="30"/>
      <c r="F318" s="30"/>
      <c r="BF318" s="8"/>
    </row>
    <row r="319" spans="1:58" x14ac:dyDescent="0.25">
      <c r="A319" s="220"/>
      <c r="B319" s="23"/>
      <c r="C319" s="8"/>
      <c r="D319" s="17"/>
      <c r="E319" s="30"/>
      <c r="F319" s="30"/>
      <c r="BF319" s="8"/>
    </row>
    <row r="320" spans="1:58" x14ac:dyDescent="0.25">
      <c r="A320" s="220"/>
      <c r="B320" s="23"/>
      <c r="C320" s="8"/>
      <c r="D320" s="17"/>
      <c r="E320" s="30"/>
      <c r="F320" s="30"/>
      <c r="BF320" s="8"/>
    </row>
    <row r="321" spans="1:58" x14ac:dyDescent="0.25">
      <c r="A321" s="220"/>
      <c r="B321" s="23"/>
      <c r="C321" s="8"/>
      <c r="D321" s="17"/>
      <c r="E321" s="30"/>
      <c r="F321" s="30"/>
      <c r="BF321" s="8"/>
    </row>
    <row r="322" spans="1:58" x14ac:dyDescent="0.25">
      <c r="A322" s="220"/>
      <c r="B322" s="23"/>
      <c r="C322" s="8"/>
      <c r="D322" s="17"/>
      <c r="E322" s="30"/>
      <c r="F322" s="30"/>
      <c r="BF322" s="8"/>
    </row>
    <row r="323" spans="1:58" x14ac:dyDescent="0.25">
      <c r="A323" s="220"/>
      <c r="B323" s="23"/>
      <c r="C323" s="8"/>
      <c r="D323" s="17"/>
      <c r="E323" s="30"/>
      <c r="F323" s="30"/>
      <c r="BF323" s="8"/>
    </row>
    <row r="324" spans="1:58" x14ac:dyDescent="0.25">
      <c r="A324" s="220"/>
      <c r="B324" s="23"/>
      <c r="C324" s="8"/>
      <c r="D324" s="17"/>
      <c r="E324" s="30"/>
      <c r="F324" s="30"/>
      <c r="BF324" s="8"/>
    </row>
    <row r="325" spans="1:58" x14ac:dyDescent="0.25">
      <c r="A325" s="220"/>
      <c r="B325" s="23"/>
      <c r="C325" s="8"/>
      <c r="D325" s="17"/>
      <c r="E325" s="30"/>
      <c r="F325" s="30"/>
      <c r="BF325" s="8"/>
    </row>
    <row r="326" spans="1:58" x14ac:dyDescent="0.25">
      <c r="A326" s="220"/>
      <c r="B326" s="23"/>
      <c r="C326" s="8"/>
      <c r="D326" s="17"/>
      <c r="E326" s="30"/>
      <c r="F326" s="30"/>
      <c r="BF326" s="8"/>
    </row>
    <row r="327" spans="1:58" x14ac:dyDescent="0.25">
      <c r="A327" s="220"/>
      <c r="B327" s="23"/>
      <c r="C327" s="8"/>
      <c r="D327" s="17"/>
      <c r="E327" s="30"/>
      <c r="F327" s="30"/>
      <c r="BF327" s="8"/>
    </row>
    <row r="328" spans="1:58" x14ac:dyDescent="0.25">
      <c r="A328" s="220"/>
      <c r="B328" s="23"/>
      <c r="C328" s="8"/>
      <c r="D328" s="17"/>
      <c r="E328" s="30"/>
      <c r="F328" s="30"/>
      <c r="BF328" s="8"/>
    </row>
    <row r="329" spans="1:58" x14ac:dyDescent="0.25">
      <c r="A329" s="220"/>
      <c r="B329" s="23"/>
      <c r="C329" s="8"/>
      <c r="D329" s="17"/>
      <c r="E329" s="30"/>
      <c r="F329" s="30"/>
      <c r="BF329" s="8"/>
    </row>
    <row r="330" spans="1:58" x14ac:dyDescent="0.25">
      <c r="A330" s="220"/>
      <c r="B330" s="23"/>
      <c r="C330" s="8"/>
      <c r="D330" s="17"/>
      <c r="E330" s="30"/>
      <c r="F330" s="30"/>
      <c r="BF330" s="8"/>
    </row>
    <row r="331" spans="1:58" x14ac:dyDescent="0.25">
      <c r="A331" s="220"/>
      <c r="B331" s="23"/>
      <c r="C331" s="8"/>
      <c r="D331" s="17"/>
      <c r="E331" s="30"/>
      <c r="F331" s="30"/>
      <c r="BF331" s="8"/>
    </row>
    <row r="332" spans="1:58" x14ac:dyDescent="0.25">
      <c r="A332" s="220"/>
      <c r="B332" s="23"/>
      <c r="C332" s="8"/>
      <c r="D332" s="17"/>
      <c r="E332" s="30"/>
      <c r="F332" s="30"/>
      <c r="BF332" s="8"/>
    </row>
    <row r="333" spans="1:58" x14ac:dyDescent="0.25">
      <c r="A333" s="220"/>
      <c r="B333" s="23"/>
      <c r="C333" s="8"/>
      <c r="D333" s="17"/>
      <c r="E333" s="30"/>
      <c r="F333" s="30"/>
      <c r="BF333" s="8"/>
    </row>
    <row r="334" spans="1:58" x14ac:dyDescent="0.25">
      <c r="A334" s="220"/>
      <c r="B334" s="23"/>
      <c r="C334" s="8"/>
      <c r="D334" s="17"/>
      <c r="E334" s="30"/>
      <c r="F334" s="30"/>
      <c r="BF334" s="8"/>
    </row>
    <row r="335" spans="1:58" x14ac:dyDescent="0.25">
      <c r="A335" s="220"/>
      <c r="B335" s="23"/>
      <c r="C335" s="8"/>
      <c r="D335" s="17"/>
      <c r="E335" s="30"/>
      <c r="F335" s="30"/>
      <c r="BF335" s="8"/>
    </row>
    <row r="336" spans="1:58" x14ac:dyDescent="0.25">
      <c r="A336" s="220"/>
      <c r="B336" s="23"/>
      <c r="C336" s="8"/>
      <c r="D336" s="17"/>
      <c r="E336" s="30"/>
      <c r="F336" s="30"/>
      <c r="BF336" s="8"/>
    </row>
    <row r="337" spans="1:58" x14ac:dyDescent="0.25">
      <c r="A337" s="220"/>
      <c r="B337" s="23"/>
      <c r="C337" s="8"/>
      <c r="D337" s="17"/>
      <c r="E337" s="30"/>
      <c r="F337" s="30"/>
      <c r="BF337" s="8"/>
    </row>
    <row r="338" spans="1:58" x14ac:dyDescent="0.25">
      <c r="A338" s="220"/>
      <c r="B338" s="23"/>
      <c r="C338" s="8"/>
      <c r="D338" s="17"/>
      <c r="E338" s="30"/>
      <c r="F338" s="30"/>
      <c r="BF338" s="8"/>
    </row>
    <row r="339" spans="1:58" x14ac:dyDescent="0.25">
      <c r="A339" s="220"/>
      <c r="B339" s="23"/>
      <c r="C339" s="8"/>
      <c r="D339" s="17"/>
      <c r="E339" s="30"/>
      <c r="F339" s="30"/>
      <c r="BF339" s="8"/>
    </row>
    <row r="340" spans="1:58" x14ac:dyDescent="0.25">
      <c r="A340" s="220"/>
      <c r="B340" s="23"/>
      <c r="C340" s="8"/>
      <c r="D340" s="17"/>
      <c r="E340" s="30"/>
      <c r="F340" s="30"/>
      <c r="BF340" s="8"/>
    </row>
    <row r="341" spans="1:58" x14ac:dyDescent="0.25">
      <c r="A341" s="220"/>
      <c r="B341" s="23"/>
      <c r="C341" s="8"/>
      <c r="D341" s="17"/>
      <c r="E341" s="30"/>
      <c r="F341" s="30"/>
      <c r="BF341" s="8"/>
    </row>
    <row r="342" spans="1:58" x14ac:dyDescent="0.25">
      <c r="A342" s="220"/>
      <c r="B342" s="23"/>
      <c r="C342" s="8"/>
      <c r="D342" s="17"/>
      <c r="E342" s="30"/>
      <c r="F342" s="30"/>
      <c r="BF342" s="8"/>
    </row>
    <row r="343" spans="1:58" x14ac:dyDescent="0.25">
      <c r="A343" s="220"/>
      <c r="B343" s="23"/>
      <c r="C343" s="8"/>
      <c r="D343" s="17"/>
      <c r="E343" s="30"/>
      <c r="F343" s="30"/>
      <c r="BF343" s="8"/>
    </row>
    <row r="344" spans="1:58" x14ac:dyDescent="0.25">
      <c r="A344" s="220"/>
      <c r="B344" s="23"/>
      <c r="C344" s="8"/>
      <c r="D344" s="17"/>
      <c r="E344" s="30"/>
      <c r="F344" s="30"/>
      <c r="BF344" s="8"/>
    </row>
    <row r="345" spans="1:58" x14ac:dyDescent="0.25">
      <c r="A345" s="220"/>
      <c r="B345" s="23"/>
      <c r="C345" s="8"/>
      <c r="D345" s="17"/>
      <c r="E345" s="30"/>
      <c r="F345" s="30"/>
      <c r="BF345" s="8"/>
    </row>
    <row r="346" spans="1:58" x14ac:dyDescent="0.25">
      <c r="A346" s="220"/>
      <c r="B346" s="23"/>
      <c r="C346" s="8"/>
      <c r="D346" s="17"/>
      <c r="E346" s="30"/>
      <c r="F346" s="30"/>
      <c r="BF346" s="8"/>
    </row>
    <row r="347" spans="1:58" x14ac:dyDescent="0.25">
      <c r="A347" s="220"/>
      <c r="B347" s="23"/>
      <c r="C347" s="8"/>
      <c r="D347" s="17"/>
      <c r="E347" s="30"/>
      <c r="F347" s="30"/>
      <c r="BF347" s="8"/>
    </row>
    <row r="348" spans="1:58" x14ac:dyDescent="0.25">
      <c r="A348" s="220"/>
      <c r="B348" s="23"/>
      <c r="C348" s="8"/>
      <c r="D348" s="17"/>
      <c r="E348" s="30"/>
      <c r="F348" s="30"/>
      <c r="BF348" s="8"/>
    </row>
    <row r="349" spans="1:58" x14ac:dyDescent="0.25">
      <c r="A349" s="220"/>
      <c r="B349" s="23"/>
      <c r="C349" s="8"/>
      <c r="D349" s="17"/>
      <c r="E349" s="30"/>
      <c r="F349" s="30"/>
      <c r="BF349" s="8"/>
    </row>
    <row r="350" spans="1:58" x14ac:dyDescent="0.25">
      <c r="A350" s="220"/>
      <c r="B350" s="23"/>
      <c r="C350" s="8"/>
      <c r="D350" s="17"/>
      <c r="E350" s="30"/>
      <c r="F350" s="30"/>
      <c r="BF350" s="8"/>
    </row>
    <row r="351" spans="1:58" x14ac:dyDescent="0.25">
      <c r="A351" s="220"/>
      <c r="B351" s="23"/>
      <c r="C351" s="8"/>
      <c r="D351" s="17"/>
      <c r="E351" s="30"/>
      <c r="F351" s="30"/>
      <c r="BF351" s="8"/>
    </row>
    <row r="352" spans="1:58" x14ac:dyDescent="0.25">
      <c r="A352" s="220"/>
      <c r="B352" s="23"/>
      <c r="C352" s="8"/>
      <c r="D352" s="17"/>
      <c r="E352" s="30"/>
      <c r="F352" s="30"/>
      <c r="BF352" s="8"/>
    </row>
    <row r="353" spans="1:58" x14ac:dyDescent="0.25">
      <c r="A353" s="220"/>
      <c r="B353" s="23"/>
      <c r="C353" s="8"/>
      <c r="D353" s="17"/>
      <c r="E353" s="30"/>
      <c r="F353" s="30"/>
      <c r="BF353" s="8"/>
    </row>
    <row r="354" spans="1:58" x14ac:dyDescent="0.25">
      <c r="A354" s="220"/>
      <c r="B354" s="23"/>
      <c r="C354" s="8"/>
      <c r="D354" s="17"/>
      <c r="E354" s="30"/>
      <c r="F354" s="30"/>
      <c r="BF354" s="8"/>
    </row>
    <row r="355" spans="1:58" x14ac:dyDescent="0.25">
      <c r="A355" s="220"/>
      <c r="B355" s="23"/>
      <c r="C355" s="8"/>
      <c r="D355" s="17"/>
      <c r="E355" s="30"/>
      <c r="F355" s="30"/>
      <c r="BF355" s="8"/>
    </row>
    <row r="356" spans="1:58" x14ac:dyDescent="0.25">
      <c r="A356" s="220"/>
      <c r="B356" s="23"/>
      <c r="C356" s="8"/>
      <c r="D356" s="17"/>
      <c r="E356" s="30"/>
      <c r="F356" s="30"/>
      <c r="BF356" s="8"/>
    </row>
    <row r="357" spans="1:58" x14ac:dyDescent="0.25">
      <c r="A357" s="220"/>
      <c r="B357" s="23"/>
      <c r="C357" s="8"/>
      <c r="D357" s="17"/>
      <c r="E357" s="30"/>
      <c r="F357" s="30"/>
      <c r="BF357" s="8"/>
    </row>
    <row r="358" spans="1:58" x14ac:dyDescent="0.25">
      <c r="A358" s="220"/>
      <c r="B358" s="23"/>
      <c r="C358" s="8"/>
      <c r="D358" s="17"/>
      <c r="E358" s="30"/>
      <c r="F358" s="30"/>
      <c r="BF358" s="8"/>
    </row>
    <row r="359" spans="1:58" x14ac:dyDescent="0.25">
      <c r="A359" s="220"/>
      <c r="B359" s="23"/>
      <c r="C359" s="8"/>
      <c r="D359" s="17"/>
      <c r="E359" s="30"/>
      <c r="F359" s="30"/>
      <c r="BF359" s="8"/>
    </row>
    <row r="360" spans="1:58" x14ac:dyDescent="0.25">
      <c r="A360" s="220"/>
      <c r="B360" s="23"/>
      <c r="C360" s="8"/>
      <c r="D360" s="17"/>
      <c r="E360" s="30"/>
      <c r="F360" s="30"/>
      <c r="BF360" s="8"/>
    </row>
    <row r="361" spans="1:58" x14ac:dyDescent="0.25">
      <c r="A361" s="220"/>
      <c r="B361" s="23"/>
      <c r="C361" s="8"/>
      <c r="D361" s="17"/>
      <c r="E361" s="30"/>
      <c r="F361" s="30"/>
      <c r="BF361" s="8"/>
    </row>
    <row r="362" spans="1:58" x14ac:dyDescent="0.25">
      <c r="A362" s="220"/>
      <c r="B362" s="23"/>
      <c r="C362" s="8"/>
      <c r="D362" s="17"/>
      <c r="E362" s="30"/>
      <c r="F362" s="30"/>
      <c r="BF362" s="8"/>
    </row>
    <row r="363" spans="1:58" x14ac:dyDescent="0.25">
      <c r="A363" s="220"/>
      <c r="B363" s="23"/>
      <c r="C363" s="8"/>
      <c r="D363" s="17"/>
      <c r="E363" s="30"/>
      <c r="F363" s="30"/>
      <c r="BF363" s="8"/>
    </row>
    <row r="364" spans="1:58" x14ac:dyDescent="0.25">
      <c r="A364" s="220"/>
      <c r="B364" s="23"/>
      <c r="C364" s="8"/>
      <c r="D364" s="17"/>
      <c r="E364" s="30"/>
      <c r="F364" s="30"/>
      <c r="BF364" s="8"/>
    </row>
    <row r="365" spans="1:58" x14ac:dyDescent="0.25">
      <c r="A365" s="220"/>
      <c r="B365" s="23"/>
      <c r="C365" s="8"/>
      <c r="D365" s="17"/>
      <c r="E365" s="30"/>
      <c r="F365" s="30"/>
      <c r="BF365" s="8"/>
    </row>
    <row r="366" spans="1:58" x14ac:dyDescent="0.25">
      <c r="A366" s="220"/>
      <c r="B366" s="23"/>
      <c r="C366" s="8"/>
      <c r="D366" s="17"/>
      <c r="E366" s="30"/>
      <c r="F366" s="30"/>
      <c r="BF366" s="8"/>
    </row>
    <row r="367" spans="1:58" x14ac:dyDescent="0.25">
      <c r="A367" s="220"/>
      <c r="B367" s="23"/>
      <c r="C367" s="8"/>
      <c r="D367" s="17"/>
      <c r="E367" s="30"/>
      <c r="F367" s="30"/>
      <c r="BF367" s="8"/>
    </row>
    <row r="368" spans="1:58" x14ac:dyDescent="0.25">
      <c r="A368" s="220"/>
      <c r="B368" s="23"/>
      <c r="C368" s="8"/>
      <c r="D368" s="17"/>
      <c r="E368" s="30"/>
      <c r="F368" s="30"/>
      <c r="BF368" s="8"/>
    </row>
    <row r="369" spans="1:58" x14ac:dyDescent="0.25">
      <c r="A369" s="220"/>
      <c r="B369" s="23"/>
      <c r="C369" s="8"/>
      <c r="D369" s="17"/>
      <c r="E369" s="30"/>
      <c r="F369" s="30"/>
      <c r="BF369" s="8"/>
    </row>
    <row r="370" spans="1:58" x14ac:dyDescent="0.25">
      <c r="A370" s="220"/>
      <c r="B370" s="23"/>
      <c r="C370" s="8"/>
      <c r="D370" s="17"/>
      <c r="E370" s="30"/>
      <c r="F370" s="30"/>
      <c r="BF370" s="8"/>
    </row>
    <row r="371" spans="1:58" x14ac:dyDescent="0.25">
      <c r="A371" s="220"/>
      <c r="B371" s="23"/>
      <c r="C371" s="8"/>
      <c r="D371" s="17"/>
      <c r="E371" s="30"/>
      <c r="F371" s="30"/>
      <c r="BF371" s="8"/>
    </row>
    <row r="372" spans="1:58" x14ac:dyDescent="0.25">
      <c r="A372" s="220"/>
      <c r="B372" s="23"/>
      <c r="C372" s="8"/>
      <c r="D372" s="17"/>
      <c r="E372" s="30"/>
      <c r="F372" s="30"/>
      <c r="BF372" s="8"/>
    </row>
    <row r="373" spans="1:58" x14ac:dyDescent="0.25">
      <c r="A373" s="220"/>
      <c r="B373" s="23"/>
      <c r="C373" s="8"/>
      <c r="D373" s="17"/>
      <c r="E373" s="30"/>
      <c r="F373" s="30"/>
      <c r="BF373" s="8"/>
    </row>
    <row r="374" spans="1:58" x14ac:dyDescent="0.25">
      <c r="A374" s="220"/>
      <c r="B374" s="23"/>
      <c r="C374" s="8"/>
      <c r="D374" s="17"/>
      <c r="E374" s="30"/>
      <c r="F374" s="30"/>
      <c r="BF374" s="8"/>
    </row>
    <row r="375" spans="1:58" x14ac:dyDescent="0.25">
      <c r="A375" s="220"/>
      <c r="B375" s="23"/>
      <c r="C375" s="8"/>
      <c r="D375" s="17"/>
      <c r="E375" s="30"/>
      <c r="F375" s="30"/>
      <c r="BF375" s="8"/>
    </row>
    <row r="376" spans="1:58" x14ac:dyDescent="0.25">
      <c r="A376" s="220"/>
      <c r="B376" s="23"/>
      <c r="C376" s="8"/>
      <c r="D376" s="17"/>
      <c r="E376" s="30"/>
      <c r="F376" s="30"/>
      <c r="BF376" s="8"/>
    </row>
    <row r="377" spans="1:58" x14ac:dyDescent="0.25">
      <c r="A377" s="220"/>
      <c r="B377" s="23"/>
      <c r="C377" s="8"/>
      <c r="D377" s="17"/>
      <c r="E377" s="30"/>
      <c r="F377" s="30"/>
      <c r="BF377" s="8"/>
    </row>
    <row r="378" spans="1:58" x14ac:dyDescent="0.25">
      <c r="A378" s="220"/>
      <c r="B378" s="23"/>
      <c r="C378" s="8"/>
      <c r="D378" s="17"/>
      <c r="E378" s="30"/>
      <c r="F378" s="30"/>
      <c r="BF378" s="8"/>
    </row>
    <row r="379" spans="1:58" x14ac:dyDescent="0.25">
      <c r="A379" s="220"/>
      <c r="B379" s="23"/>
      <c r="C379" s="8"/>
      <c r="D379" s="17"/>
      <c r="E379" s="30"/>
      <c r="F379" s="30"/>
      <c r="BF379" s="8"/>
    </row>
    <row r="380" spans="1:58" x14ac:dyDescent="0.25">
      <c r="A380" s="220"/>
      <c r="B380" s="23"/>
      <c r="C380" s="8"/>
      <c r="D380" s="17"/>
      <c r="E380" s="30"/>
      <c r="F380" s="30"/>
      <c r="BF380" s="8"/>
    </row>
    <row r="381" spans="1:58" x14ac:dyDescent="0.25">
      <c r="A381" s="220"/>
      <c r="B381" s="23"/>
      <c r="C381" s="8"/>
      <c r="D381" s="17"/>
      <c r="E381" s="30"/>
      <c r="F381" s="30"/>
      <c r="BF381" s="8"/>
    </row>
    <row r="382" spans="1:58" x14ac:dyDescent="0.25">
      <c r="A382" s="220"/>
      <c r="B382" s="23"/>
      <c r="C382" s="8"/>
      <c r="D382" s="17"/>
      <c r="E382" s="30"/>
      <c r="F382" s="30"/>
      <c r="BF382" s="8"/>
    </row>
    <row r="383" spans="1:58" x14ac:dyDescent="0.25">
      <c r="A383" s="220"/>
      <c r="B383" s="23"/>
      <c r="C383" s="8"/>
      <c r="D383" s="17"/>
      <c r="E383" s="30"/>
      <c r="F383" s="30"/>
      <c r="BF383" s="8"/>
    </row>
    <row r="384" spans="1:58" x14ac:dyDescent="0.25">
      <c r="A384" s="220"/>
      <c r="B384" s="23"/>
      <c r="C384" s="8"/>
      <c r="D384" s="17"/>
      <c r="E384" s="30"/>
      <c r="F384" s="30"/>
      <c r="BF384" s="8"/>
    </row>
    <row r="385" spans="1:58" x14ac:dyDescent="0.25">
      <c r="A385" s="220"/>
      <c r="B385" s="23"/>
      <c r="C385" s="8"/>
      <c r="D385" s="17"/>
      <c r="E385" s="30"/>
      <c r="F385" s="30"/>
      <c r="BF385" s="8"/>
    </row>
    <row r="386" spans="1:58" x14ac:dyDescent="0.25">
      <c r="A386" s="220"/>
      <c r="B386" s="23"/>
      <c r="C386" s="8"/>
      <c r="D386" s="17"/>
      <c r="E386" s="30"/>
      <c r="F386" s="30"/>
      <c r="BF386" s="8"/>
    </row>
    <row r="387" spans="1:58" x14ac:dyDescent="0.25">
      <c r="A387" s="220"/>
      <c r="B387" s="23"/>
      <c r="C387" s="8"/>
      <c r="D387" s="17"/>
      <c r="E387" s="30"/>
      <c r="F387" s="30"/>
      <c r="BF387" s="8"/>
    </row>
    <row r="388" spans="1:58" x14ac:dyDescent="0.25">
      <c r="A388" s="220"/>
      <c r="B388" s="23"/>
      <c r="C388" s="8"/>
      <c r="D388" s="17"/>
      <c r="E388" s="30"/>
      <c r="F388" s="30"/>
      <c r="BF388" s="8"/>
    </row>
    <row r="389" spans="1:58" x14ac:dyDescent="0.25">
      <c r="A389" s="220"/>
      <c r="B389" s="23"/>
      <c r="C389" s="8"/>
      <c r="D389" s="17"/>
      <c r="E389" s="30"/>
      <c r="F389" s="30"/>
      <c r="BF389" s="8"/>
    </row>
    <row r="390" spans="1:58" x14ac:dyDescent="0.25">
      <c r="A390" s="220"/>
      <c r="B390" s="23"/>
      <c r="C390" s="8"/>
      <c r="D390" s="17"/>
      <c r="E390" s="30"/>
      <c r="F390" s="30"/>
      <c r="BF390" s="8"/>
    </row>
    <row r="391" spans="1:58" x14ac:dyDescent="0.25">
      <c r="A391" s="220"/>
      <c r="B391" s="23"/>
      <c r="C391" s="8"/>
      <c r="D391" s="17"/>
      <c r="E391" s="30"/>
      <c r="F391" s="30"/>
      <c r="BF391" s="8"/>
    </row>
    <row r="392" spans="1:58" x14ac:dyDescent="0.25">
      <c r="A392" s="220"/>
      <c r="B392" s="23"/>
      <c r="C392" s="8"/>
      <c r="D392" s="17"/>
      <c r="E392" s="30"/>
      <c r="F392" s="30"/>
      <c r="BF392" s="8"/>
    </row>
    <row r="393" spans="1:58" x14ac:dyDescent="0.25">
      <c r="A393" s="220"/>
      <c r="B393" s="23"/>
      <c r="C393" s="8"/>
      <c r="D393" s="17"/>
      <c r="E393" s="30"/>
      <c r="F393" s="30"/>
      <c r="BF393" s="8"/>
    </row>
    <row r="394" spans="1:58" x14ac:dyDescent="0.25">
      <c r="A394" s="220"/>
      <c r="B394" s="23"/>
      <c r="C394" s="8"/>
      <c r="D394" s="17"/>
      <c r="E394" s="30"/>
      <c r="F394" s="30"/>
      <c r="BF394" s="8"/>
    </row>
    <row r="395" spans="1:58" x14ac:dyDescent="0.25">
      <c r="A395" s="220"/>
      <c r="B395" s="23"/>
      <c r="C395" s="8"/>
      <c r="D395" s="17"/>
      <c r="E395" s="30"/>
      <c r="F395" s="30"/>
      <c r="BF395" s="8"/>
    </row>
    <row r="396" spans="1:58" x14ac:dyDescent="0.25">
      <c r="A396" s="220"/>
      <c r="B396" s="23"/>
      <c r="C396" s="8"/>
      <c r="D396" s="17"/>
      <c r="E396" s="30"/>
      <c r="F396" s="30"/>
      <c r="BF396" s="8"/>
    </row>
    <row r="397" spans="1:58" x14ac:dyDescent="0.25">
      <c r="A397" s="220"/>
      <c r="B397" s="23"/>
      <c r="C397" s="8"/>
      <c r="D397" s="17"/>
      <c r="E397" s="30"/>
      <c r="F397" s="30"/>
      <c r="BF397" s="8"/>
    </row>
    <row r="398" spans="1:58" x14ac:dyDescent="0.25">
      <c r="A398" s="220"/>
      <c r="B398" s="23"/>
      <c r="C398" s="8"/>
      <c r="D398" s="17"/>
      <c r="E398" s="30"/>
      <c r="F398" s="30"/>
      <c r="BF398" s="8"/>
    </row>
    <row r="399" spans="1:58" x14ac:dyDescent="0.25">
      <c r="A399" s="220"/>
      <c r="B399" s="23"/>
      <c r="C399" s="8"/>
      <c r="D399" s="17"/>
      <c r="E399" s="30"/>
      <c r="F399" s="30"/>
      <c r="BF399" s="8"/>
    </row>
    <row r="400" spans="1:58" x14ac:dyDescent="0.25">
      <c r="A400" s="220"/>
      <c r="B400" s="23"/>
      <c r="C400" s="8"/>
      <c r="D400" s="17"/>
      <c r="E400" s="30"/>
      <c r="F400" s="30"/>
      <c r="BF400" s="8"/>
    </row>
    <row r="401" spans="1:58" x14ac:dyDescent="0.25">
      <c r="A401" s="220"/>
      <c r="B401" s="23"/>
      <c r="C401" s="8"/>
      <c r="D401" s="17"/>
      <c r="E401" s="30"/>
      <c r="F401" s="30"/>
      <c r="BF401" s="8"/>
    </row>
    <row r="402" spans="1:58" x14ac:dyDescent="0.25">
      <c r="A402" s="220"/>
      <c r="B402" s="23"/>
      <c r="C402" s="8"/>
      <c r="D402" s="17"/>
      <c r="E402" s="30"/>
      <c r="F402" s="30"/>
      <c r="BF402" s="8"/>
    </row>
    <row r="403" spans="1:58" x14ac:dyDescent="0.25">
      <c r="A403" s="220"/>
      <c r="B403" s="23"/>
      <c r="C403" s="8"/>
      <c r="D403" s="17"/>
      <c r="E403" s="30"/>
      <c r="F403" s="30"/>
      <c r="BF403" s="8"/>
    </row>
    <row r="404" spans="1:58" x14ac:dyDescent="0.25">
      <c r="A404" s="220"/>
      <c r="B404" s="23"/>
      <c r="C404" s="8"/>
      <c r="D404" s="17"/>
      <c r="E404" s="30"/>
      <c r="F404" s="30"/>
      <c r="BF404" s="8"/>
    </row>
    <row r="405" spans="1:58" x14ac:dyDescent="0.25">
      <c r="A405" s="220"/>
      <c r="B405" s="23"/>
      <c r="C405" s="8"/>
      <c r="D405" s="17"/>
      <c r="E405" s="30"/>
      <c r="F405" s="30"/>
      <c r="BF405" s="8"/>
    </row>
    <row r="406" spans="1:58" x14ac:dyDescent="0.25">
      <c r="A406" s="220"/>
      <c r="B406" s="23"/>
      <c r="C406" s="8"/>
      <c r="D406" s="17"/>
      <c r="E406" s="30"/>
      <c r="F406" s="30"/>
      <c r="BF406" s="8"/>
    </row>
    <row r="407" spans="1:58" x14ac:dyDescent="0.25">
      <c r="A407" s="220"/>
      <c r="B407" s="23"/>
      <c r="C407" s="8"/>
      <c r="D407" s="17"/>
      <c r="E407" s="30"/>
      <c r="F407" s="30"/>
      <c r="BF407" s="8"/>
    </row>
    <row r="408" spans="1:58" x14ac:dyDescent="0.25">
      <c r="A408" s="220"/>
      <c r="B408" s="23"/>
      <c r="C408" s="8"/>
      <c r="D408" s="17"/>
      <c r="E408" s="30"/>
      <c r="F408" s="30"/>
      <c r="BF408" s="8"/>
    </row>
    <row r="409" spans="1:58" x14ac:dyDescent="0.25">
      <c r="A409" s="220"/>
      <c r="B409" s="23"/>
      <c r="C409" s="8"/>
      <c r="D409" s="17"/>
      <c r="E409" s="30"/>
      <c r="F409" s="30"/>
      <c r="BF409" s="8"/>
    </row>
    <row r="410" spans="1:58" x14ac:dyDescent="0.25">
      <c r="A410" s="220"/>
      <c r="B410" s="23"/>
      <c r="C410" s="8"/>
      <c r="D410" s="17"/>
      <c r="E410" s="30"/>
      <c r="F410" s="30"/>
      <c r="BF410" s="8"/>
    </row>
    <row r="411" spans="1:58" x14ac:dyDescent="0.25">
      <c r="A411" s="220"/>
      <c r="B411" s="23"/>
      <c r="C411" s="8"/>
      <c r="D411" s="17"/>
      <c r="E411" s="30"/>
      <c r="F411" s="30"/>
      <c r="BF411" s="8"/>
    </row>
    <row r="412" spans="1:58" x14ac:dyDescent="0.25">
      <c r="A412" s="220"/>
      <c r="B412" s="23"/>
      <c r="C412" s="8"/>
      <c r="D412" s="17"/>
      <c r="E412" s="30"/>
      <c r="F412" s="30"/>
      <c r="BF412" s="8"/>
    </row>
    <row r="413" spans="1:58" x14ac:dyDescent="0.25">
      <c r="A413" s="220"/>
      <c r="B413" s="23"/>
      <c r="C413" s="8"/>
      <c r="D413" s="17"/>
      <c r="E413" s="30"/>
      <c r="F413" s="30"/>
      <c r="BF413" s="8"/>
    </row>
    <row r="414" spans="1:58" x14ac:dyDescent="0.25">
      <c r="A414" s="220"/>
      <c r="B414" s="23"/>
      <c r="C414" s="8"/>
      <c r="D414" s="17"/>
      <c r="E414" s="30"/>
      <c r="F414" s="30"/>
      <c r="BF414" s="8"/>
    </row>
    <row r="415" spans="1:58" x14ac:dyDescent="0.25">
      <c r="A415" s="220"/>
      <c r="B415" s="23"/>
      <c r="C415" s="8"/>
      <c r="D415" s="17"/>
      <c r="E415" s="30"/>
      <c r="F415" s="30"/>
      <c r="BF415" s="8"/>
    </row>
    <row r="416" spans="1:58" x14ac:dyDescent="0.25">
      <c r="A416" s="220"/>
      <c r="B416" s="23"/>
      <c r="C416" s="8"/>
      <c r="D416" s="17"/>
      <c r="E416" s="30"/>
      <c r="F416" s="30"/>
      <c r="BF416" s="8"/>
    </row>
    <row r="417" spans="1:58" x14ac:dyDescent="0.25">
      <c r="A417" s="220"/>
      <c r="B417" s="23"/>
      <c r="C417" s="8"/>
      <c r="D417" s="17"/>
      <c r="E417" s="30"/>
      <c r="F417" s="30"/>
      <c r="BF417" s="8"/>
    </row>
    <row r="418" spans="1:58" x14ac:dyDescent="0.25">
      <c r="A418" s="220"/>
      <c r="B418" s="23"/>
      <c r="C418" s="8"/>
      <c r="D418" s="17"/>
      <c r="E418" s="30"/>
      <c r="F418" s="30"/>
      <c r="BF418" s="8"/>
    </row>
    <row r="419" spans="1:58" x14ac:dyDescent="0.25">
      <c r="A419" s="220"/>
      <c r="B419" s="23"/>
      <c r="C419" s="8"/>
      <c r="D419" s="17"/>
      <c r="E419" s="30"/>
      <c r="F419" s="30"/>
      <c r="BF419" s="8"/>
    </row>
    <row r="420" spans="1:58" x14ac:dyDescent="0.25">
      <c r="A420" s="220"/>
      <c r="B420" s="23"/>
      <c r="C420" s="8"/>
      <c r="D420" s="17"/>
      <c r="E420" s="30"/>
      <c r="F420" s="30"/>
      <c r="BF420" s="8"/>
    </row>
    <row r="421" spans="1:58" x14ac:dyDescent="0.25">
      <c r="A421" s="220"/>
      <c r="B421" s="23"/>
      <c r="C421" s="8"/>
      <c r="D421" s="17"/>
      <c r="E421" s="30"/>
      <c r="F421" s="30"/>
      <c r="BF421" s="8"/>
    </row>
    <row r="422" spans="1:58" x14ac:dyDescent="0.25">
      <c r="A422" s="220"/>
      <c r="B422" s="23"/>
      <c r="C422" s="8"/>
      <c r="D422" s="17"/>
      <c r="E422" s="30"/>
      <c r="F422" s="30"/>
      <c r="BF422" s="8"/>
    </row>
    <row r="423" spans="1:58" x14ac:dyDescent="0.25">
      <c r="A423" s="220"/>
      <c r="B423" s="23"/>
      <c r="C423" s="8"/>
      <c r="D423" s="17"/>
      <c r="E423" s="30"/>
      <c r="F423" s="30"/>
      <c r="BF423" s="8"/>
    </row>
    <row r="424" spans="1:58" x14ac:dyDescent="0.25">
      <c r="A424" s="220"/>
      <c r="B424" s="23"/>
      <c r="C424" s="8"/>
      <c r="D424" s="17"/>
      <c r="E424" s="30"/>
      <c r="F424" s="30"/>
      <c r="BF424" s="8"/>
    </row>
    <row r="425" spans="1:58" x14ac:dyDescent="0.25">
      <c r="A425" s="220"/>
      <c r="B425" s="23"/>
      <c r="C425" s="8"/>
      <c r="D425" s="17"/>
      <c r="E425" s="30"/>
      <c r="F425" s="30"/>
      <c r="BF425" s="8"/>
    </row>
    <row r="426" spans="1:58" x14ac:dyDescent="0.25">
      <c r="A426" s="220"/>
      <c r="B426" s="23"/>
      <c r="C426" s="8"/>
      <c r="D426" s="17"/>
      <c r="E426" s="30"/>
      <c r="F426" s="30"/>
      <c r="BF426" s="8"/>
    </row>
    <row r="427" spans="1:58" x14ac:dyDescent="0.25">
      <c r="A427" s="220"/>
      <c r="B427" s="23"/>
      <c r="C427" s="8"/>
      <c r="D427" s="17"/>
      <c r="E427" s="30"/>
      <c r="F427" s="30"/>
      <c r="BF427" s="8"/>
    </row>
    <row r="428" spans="1:58" x14ac:dyDescent="0.25">
      <c r="A428" s="220"/>
      <c r="B428" s="23"/>
      <c r="C428" s="8"/>
      <c r="D428" s="17"/>
      <c r="E428" s="30"/>
      <c r="F428" s="30"/>
      <c r="BF428" s="8"/>
    </row>
    <row r="429" spans="1:58" x14ac:dyDescent="0.25">
      <c r="A429" s="220"/>
      <c r="B429" s="23"/>
      <c r="C429" s="8"/>
      <c r="D429" s="17"/>
      <c r="E429" s="30"/>
      <c r="F429" s="30"/>
      <c r="BF429" s="8"/>
    </row>
    <row r="430" spans="1:58" x14ac:dyDescent="0.25">
      <c r="A430" s="220"/>
      <c r="B430" s="23"/>
      <c r="C430" s="8"/>
      <c r="D430" s="17"/>
      <c r="E430" s="30"/>
      <c r="F430" s="30"/>
      <c r="BF430" s="8"/>
    </row>
    <row r="431" spans="1:58" x14ac:dyDescent="0.25">
      <c r="A431" s="220"/>
      <c r="B431" s="23"/>
      <c r="C431" s="8"/>
      <c r="D431" s="17"/>
      <c r="E431" s="30"/>
      <c r="F431" s="30"/>
      <c r="BF431" s="8"/>
    </row>
    <row r="432" spans="1:58" x14ac:dyDescent="0.25">
      <c r="A432" s="220"/>
      <c r="B432" s="23"/>
      <c r="C432" s="8"/>
      <c r="D432" s="17"/>
      <c r="E432" s="30"/>
      <c r="F432" s="30"/>
      <c r="BF432" s="8"/>
    </row>
    <row r="433" spans="1:58" x14ac:dyDescent="0.25">
      <c r="A433" s="220"/>
      <c r="B433" s="23"/>
      <c r="C433" s="8"/>
      <c r="D433" s="17"/>
      <c r="E433" s="30"/>
      <c r="F433" s="30"/>
      <c r="BF433" s="8"/>
    </row>
    <row r="434" spans="1:58" x14ac:dyDescent="0.25">
      <c r="A434" s="220"/>
      <c r="B434" s="23"/>
      <c r="C434" s="8"/>
      <c r="D434" s="17"/>
      <c r="E434" s="30"/>
      <c r="F434" s="30"/>
      <c r="BF434" s="8"/>
    </row>
    <row r="435" spans="1:58" x14ac:dyDescent="0.25">
      <c r="A435" s="220"/>
      <c r="B435" s="23"/>
      <c r="C435" s="8"/>
      <c r="D435" s="17"/>
      <c r="E435" s="30"/>
      <c r="F435" s="30"/>
      <c r="BF435" s="8"/>
    </row>
    <row r="436" spans="1:58" x14ac:dyDescent="0.25">
      <c r="A436" s="220"/>
      <c r="B436" s="23"/>
      <c r="C436" s="8"/>
      <c r="D436" s="17"/>
      <c r="E436" s="30"/>
      <c r="F436" s="30"/>
      <c r="BF436" s="8"/>
    </row>
    <row r="437" spans="1:58" x14ac:dyDescent="0.25">
      <c r="A437" s="220"/>
      <c r="B437" s="23"/>
      <c r="C437" s="8"/>
      <c r="D437" s="17"/>
      <c r="E437" s="30"/>
      <c r="F437" s="30"/>
      <c r="BF437" s="8"/>
    </row>
    <row r="438" spans="1:58" x14ac:dyDescent="0.25">
      <c r="A438" s="220"/>
      <c r="B438" s="23"/>
      <c r="C438" s="8"/>
      <c r="D438" s="17"/>
      <c r="E438" s="30"/>
      <c r="F438" s="30"/>
      <c r="BF438" s="8"/>
    </row>
    <row r="439" spans="1:58" x14ac:dyDescent="0.25">
      <c r="A439" s="220"/>
      <c r="B439" s="23"/>
      <c r="C439" s="8"/>
      <c r="D439" s="17"/>
      <c r="E439" s="30"/>
      <c r="F439" s="30"/>
      <c r="BF439" s="8"/>
    </row>
    <row r="440" spans="1:58" x14ac:dyDescent="0.25">
      <c r="A440" s="220"/>
      <c r="B440" s="23"/>
      <c r="C440" s="8"/>
      <c r="D440" s="17"/>
      <c r="E440" s="30"/>
      <c r="F440" s="30"/>
      <c r="BF440" s="8"/>
    </row>
    <row r="441" spans="1:58" x14ac:dyDescent="0.25">
      <c r="A441" s="220"/>
      <c r="B441" s="23"/>
      <c r="C441" s="8"/>
      <c r="D441" s="17"/>
      <c r="E441" s="30"/>
      <c r="F441" s="30"/>
      <c r="BF441" s="8"/>
    </row>
    <row r="442" spans="1:58" x14ac:dyDescent="0.25">
      <c r="A442" s="220"/>
      <c r="B442" s="23"/>
      <c r="C442" s="8"/>
      <c r="D442" s="17"/>
      <c r="E442" s="30"/>
      <c r="F442" s="30"/>
      <c r="BF442" s="8"/>
    </row>
    <row r="443" spans="1:58" x14ac:dyDescent="0.25">
      <c r="A443" s="220"/>
      <c r="B443" s="23"/>
      <c r="C443" s="8"/>
      <c r="D443" s="17"/>
      <c r="E443" s="30"/>
      <c r="F443" s="30"/>
      <c r="BF443" s="8"/>
    </row>
    <row r="444" spans="1:58" hidden="1" x14ac:dyDescent="0.25">
      <c r="A444" s="220"/>
      <c r="B444" s="23"/>
      <c r="C444" s="8"/>
      <c r="D444" s="17"/>
      <c r="E444" s="30"/>
      <c r="F444" s="30"/>
      <c r="BF444" s="8"/>
    </row>
    <row r="445" spans="1:58" hidden="1" x14ac:dyDescent="0.25">
      <c r="A445" s="220"/>
      <c r="B445" s="23"/>
      <c r="C445" s="8"/>
      <c r="D445" s="17"/>
      <c r="E445" s="30"/>
      <c r="F445" s="30"/>
      <c r="BF445" s="8"/>
    </row>
    <row r="446" spans="1:58" hidden="1" x14ac:dyDescent="0.25">
      <c r="A446" s="220"/>
      <c r="B446" s="23"/>
      <c r="C446" s="8"/>
      <c r="D446" s="17"/>
      <c r="E446" s="30"/>
      <c r="F446" s="30"/>
      <c r="BF446" s="8"/>
    </row>
    <row r="447" spans="1:58" hidden="1" x14ac:dyDescent="0.25">
      <c r="A447" s="220"/>
      <c r="B447" s="23"/>
      <c r="C447" s="8"/>
      <c r="D447" s="17"/>
      <c r="E447" s="30"/>
      <c r="F447" s="30"/>
      <c r="BF447" s="8"/>
    </row>
    <row r="448" spans="1:58" hidden="1" x14ac:dyDescent="0.25">
      <c r="A448" s="220"/>
      <c r="B448" s="23"/>
      <c r="C448" s="8"/>
      <c r="D448" s="17"/>
      <c r="E448" s="30"/>
      <c r="F448" s="30"/>
      <c r="BF448" s="8"/>
    </row>
    <row r="449" spans="1:58" hidden="1" x14ac:dyDescent="0.25">
      <c r="A449" s="220"/>
      <c r="B449" s="23"/>
      <c r="C449" s="8"/>
      <c r="D449" s="17"/>
      <c r="E449" s="30"/>
      <c r="F449" s="30"/>
      <c r="BF449" s="8"/>
    </row>
    <row r="450" spans="1:58" hidden="1" x14ac:dyDescent="0.25">
      <c r="A450" s="220"/>
      <c r="B450" s="23"/>
      <c r="C450" s="8"/>
      <c r="D450" s="17"/>
      <c r="E450" s="30"/>
      <c r="F450" s="30"/>
      <c r="BF450" s="8"/>
    </row>
    <row r="451" spans="1:58" hidden="1" x14ac:dyDescent="0.25">
      <c r="A451" s="220"/>
      <c r="B451" s="23"/>
      <c r="C451" s="8"/>
      <c r="D451" s="17"/>
      <c r="E451" s="30"/>
      <c r="F451" s="30"/>
      <c r="BF451" s="8"/>
    </row>
    <row r="452" spans="1:58" hidden="1" x14ac:dyDescent="0.25">
      <c r="A452" s="220"/>
      <c r="B452" s="23"/>
      <c r="C452" s="8"/>
      <c r="D452" s="17"/>
      <c r="E452" s="30"/>
      <c r="F452" s="30"/>
      <c r="BF452" s="8"/>
    </row>
    <row r="453" spans="1:58" hidden="1" x14ac:dyDescent="0.25">
      <c r="A453" s="220"/>
      <c r="B453" s="23"/>
      <c r="C453" s="8"/>
      <c r="D453" s="17"/>
      <c r="E453" s="30"/>
      <c r="F453" s="30"/>
      <c r="BF453" s="8"/>
    </row>
    <row r="454" spans="1:58" hidden="1" x14ac:dyDescent="0.25">
      <c r="A454" s="220"/>
      <c r="B454" s="23"/>
      <c r="C454" s="8"/>
      <c r="D454" s="17"/>
      <c r="E454" s="30"/>
      <c r="F454" s="30"/>
      <c r="BF454" s="8"/>
    </row>
    <row r="455" spans="1:58" hidden="1" x14ac:dyDescent="0.25">
      <c r="A455" s="220"/>
      <c r="B455" s="23"/>
      <c r="C455" s="8"/>
      <c r="D455" s="17"/>
      <c r="E455" s="30"/>
      <c r="F455" s="30"/>
      <c r="BF455" s="8"/>
    </row>
    <row r="456" spans="1:58" hidden="1" x14ac:dyDescent="0.25">
      <c r="A456" s="220"/>
      <c r="B456" s="23"/>
      <c r="C456" s="8"/>
      <c r="D456" s="17"/>
      <c r="E456" s="30"/>
      <c r="F456" s="30"/>
      <c r="BF456" s="8"/>
    </row>
    <row r="457" spans="1:58" hidden="1" x14ac:dyDescent="0.25">
      <c r="A457" s="220"/>
      <c r="B457" s="23"/>
      <c r="C457" s="8"/>
      <c r="D457" s="17"/>
      <c r="E457" s="30"/>
      <c r="F457" s="30"/>
      <c r="BF457" s="8"/>
    </row>
    <row r="458" spans="1:58" hidden="1" x14ac:dyDescent="0.25">
      <c r="A458" s="220"/>
      <c r="B458" s="23"/>
      <c r="C458" s="8"/>
      <c r="D458" s="17"/>
      <c r="E458" s="30"/>
      <c r="F458" s="30"/>
      <c r="BF458" s="8"/>
    </row>
    <row r="459" spans="1:58" hidden="1" x14ac:dyDescent="0.25">
      <c r="A459" s="220"/>
      <c r="B459" s="23"/>
      <c r="C459" s="8"/>
      <c r="D459" s="17"/>
      <c r="E459" s="30"/>
      <c r="F459" s="30"/>
      <c r="BF459" s="8"/>
    </row>
    <row r="460" spans="1:58" hidden="1" x14ac:dyDescent="0.25">
      <c r="A460" s="220"/>
      <c r="B460" s="23"/>
      <c r="C460" s="8"/>
      <c r="D460" s="17"/>
      <c r="E460" s="30"/>
      <c r="F460" s="30"/>
      <c r="BF460" s="8"/>
    </row>
    <row r="461" spans="1:58" hidden="1" x14ac:dyDescent="0.25">
      <c r="A461" s="220"/>
      <c r="B461" s="23"/>
      <c r="C461" s="8"/>
      <c r="D461" s="17"/>
      <c r="E461" s="30"/>
      <c r="F461" s="30"/>
      <c r="BF461" s="8"/>
    </row>
    <row r="462" spans="1:58" hidden="1" x14ac:dyDescent="0.25">
      <c r="A462" s="220"/>
      <c r="B462" s="23"/>
      <c r="C462" s="8"/>
      <c r="D462" s="17"/>
      <c r="E462" s="30"/>
      <c r="F462" s="30"/>
      <c r="BF462" s="8"/>
    </row>
    <row r="463" spans="1:58" hidden="1" x14ac:dyDescent="0.25">
      <c r="A463" s="220"/>
      <c r="B463" s="23"/>
      <c r="C463" s="8"/>
      <c r="D463" s="17"/>
      <c r="E463" s="30"/>
      <c r="F463" s="30"/>
      <c r="BF463" s="8"/>
    </row>
    <row r="464" spans="1:58" hidden="1" x14ac:dyDescent="0.25">
      <c r="A464" s="220"/>
      <c r="B464" s="23"/>
      <c r="C464" s="8"/>
      <c r="D464" s="17"/>
      <c r="E464" s="30"/>
      <c r="F464" s="30"/>
      <c r="BF464" s="8"/>
    </row>
    <row r="465" spans="1:58" hidden="1" x14ac:dyDescent="0.25">
      <c r="A465" s="220"/>
      <c r="B465" s="23"/>
      <c r="C465" s="8"/>
      <c r="D465" s="17"/>
      <c r="E465" s="30"/>
      <c r="F465" s="30"/>
      <c r="BF465" s="8"/>
    </row>
    <row r="466" spans="1:58" hidden="1" x14ac:dyDescent="0.25">
      <c r="A466" s="220"/>
      <c r="B466" s="23"/>
      <c r="C466" s="8"/>
      <c r="D466" s="17"/>
      <c r="E466" s="30"/>
      <c r="F466" s="30"/>
      <c r="BF466" s="8"/>
    </row>
    <row r="467" spans="1:58" hidden="1" x14ac:dyDescent="0.25">
      <c r="A467" s="220"/>
      <c r="B467" s="23"/>
      <c r="C467" s="8"/>
      <c r="D467" s="17"/>
      <c r="E467" s="30"/>
      <c r="F467" s="30"/>
      <c r="BF467" s="8"/>
    </row>
    <row r="468" spans="1:58" hidden="1" x14ac:dyDescent="0.25">
      <c r="A468" s="220"/>
      <c r="B468" s="23"/>
      <c r="C468" s="8"/>
      <c r="D468" s="17"/>
      <c r="E468" s="30"/>
      <c r="F468" s="30"/>
      <c r="BF468" s="8"/>
    </row>
    <row r="469" spans="1:58" hidden="1" x14ac:dyDescent="0.25">
      <c r="A469" s="220"/>
      <c r="B469" s="23"/>
      <c r="C469" s="8"/>
      <c r="D469" s="17"/>
      <c r="E469" s="30"/>
      <c r="F469" s="30"/>
      <c r="BF469" s="8"/>
    </row>
    <row r="470" spans="1:58" hidden="1" x14ac:dyDescent="0.25">
      <c r="A470" s="220"/>
      <c r="B470" s="23"/>
      <c r="C470" s="8"/>
      <c r="D470" s="17"/>
      <c r="E470" s="30"/>
      <c r="F470" s="30"/>
      <c r="BF470" s="8"/>
    </row>
    <row r="471" spans="1:58" hidden="1" x14ac:dyDescent="0.25">
      <c r="A471" s="220"/>
      <c r="B471" s="23"/>
      <c r="C471" s="8"/>
      <c r="D471" s="17"/>
      <c r="E471" s="30"/>
      <c r="F471" s="30"/>
      <c r="BF471" s="8"/>
    </row>
    <row r="472" spans="1:58" hidden="1" x14ac:dyDescent="0.25">
      <c r="A472" s="220"/>
      <c r="B472" s="23"/>
      <c r="C472" s="8"/>
      <c r="D472" s="17"/>
      <c r="E472" s="30"/>
      <c r="F472" s="30"/>
      <c r="BF472" s="8"/>
    </row>
    <row r="473" spans="1:58" hidden="1" x14ac:dyDescent="0.25">
      <c r="A473" s="220"/>
      <c r="B473" s="23"/>
      <c r="C473" s="8"/>
      <c r="D473" s="17"/>
      <c r="E473" s="30"/>
      <c r="F473" s="30"/>
      <c r="BF473" s="8"/>
    </row>
    <row r="474" spans="1:58" hidden="1" x14ac:dyDescent="0.25">
      <c r="A474" s="220"/>
      <c r="B474" s="23"/>
      <c r="C474" s="8"/>
      <c r="D474" s="17"/>
      <c r="E474" s="30"/>
      <c r="F474" s="30"/>
      <c r="BF474" s="8"/>
    </row>
    <row r="475" spans="1:58" hidden="1" x14ac:dyDescent="0.25">
      <c r="A475" s="220"/>
      <c r="B475" s="23"/>
      <c r="C475" s="8"/>
      <c r="D475" s="17"/>
      <c r="E475" s="30"/>
      <c r="F475" s="30"/>
      <c r="BF475" s="8"/>
    </row>
    <row r="476" spans="1:58" hidden="1" x14ac:dyDescent="0.25">
      <c r="A476" s="220"/>
      <c r="B476" s="23"/>
      <c r="C476" s="8"/>
      <c r="D476" s="17"/>
      <c r="E476" s="30"/>
      <c r="F476" s="30"/>
      <c r="BF476" s="8"/>
    </row>
    <row r="477" spans="1:58" hidden="1" x14ac:dyDescent="0.25">
      <c r="A477" s="220"/>
      <c r="B477" s="23"/>
      <c r="C477" s="8"/>
      <c r="D477" s="17"/>
      <c r="E477" s="30"/>
      <c r="F477" s="30"/>
      <c r="BF477" s="8"/>
    </row>
    <row r="478" spans="1:58" hidden="1" x14ac:dyDescent="0.25">
      <c r="A478" s="220"/>
      <c r="B478" s="23"/>
      <c r="C478" s="8"/>
      <c r="D478" s="17"/>
      <c r="E478" s="30"/>
      <c r="F478" s="30"/>
      <c r="BF478" s="8"/>
    </row>
    <row r="479" spans="1:58" hidden="1" x14ac:dyDescent="0.25">
      <c r="A479" s="220"/>
      <c r="B479" s="23"/>
      <c r="C479" s="8"/>
      <c r="D479" s="17"/>
      <c r="E479" s="30"/>
      <c r="F479" s="30"/>
      <c r="BF479" s="8"/>
    </row>
    <row r="480" spans="1:58" hidden="1" x14ac:dyDescent="0.25">
      <c r="A480" s="220"/>
      <c r="B480" s="23"/>
      <c r="C480" s="8"/>
      <c r="D480" s="17"/>
      <c r="E480" s="30"/>
      <c r="F480" s="30"/>
      <c r="BF480" s="8"/>
    </row>
    <row r="481" spans="1:58" hidden="1" x14ac:dyDescent="0.25">
      <c r="A481" s="220"/>
      <c r="B481" s="23"/>
      <c r="C481" s="8"/>
      <c r="D481" s="17"/>
      <c r="E481" s="30"/>
      <c r="F481" s="30"/>
      <c r="BF481" s="8"/>
    </row>
    <row r="482" spans="1:58" hidden="1" x14ac:dyDescent="0.25">
      <c r="A482" s="220"/>
      <c r="B482" s="23"/>
      <c r="C482" s="8"/>
      <c r="D482" s="17"/>
      <c r="E482" s="30"/>
      <c r="F482" s="30"/>
      <c r="BF482" s="8"/>
    </row>
    <row r="483" spans="1:58" hidden="1" x14ac:dyDescent="0.25">
      <c r="A483" s="220"/>
      <c r="B483" s="23"/>
      <c r="C483" s="8"/>
      <c r="D483" s="17"/>
      <c r="E483" s="30"/>
      <c r="F483" s="30"/>
      <c r="BF483" s="8"/>
    </row>
    <row r="484" spans="1:58" hidden="1" x14ac:dyDescent="0.25">
      <c r="A484" s="220"/>
      <c r="B484" s="23"/>
      <c r="C484" s="8"/>
      <c r="D484" s="17"/>
      <c r="E484" s="30"/>
      <c r="F484" s="30"/>
      <c r="BF484" s="8"/>
    </row>
    <row r="485" spans="1:58" hidden="1" x14ac:dyDescent="0.25">
      <c r="A485" s="220"/>
      <c r="B485" s="23"/>
      <c r="C485" s="8"/>
      <c r="D485" s="17"/>
      <c r="E485" s="30"/>
      <c r="F485" s="30"/>
      <c r="BF485" s="8"/>
    </row>
    <row r="486" spans="1:58" hidden="1" x14ac:dyDescent="0.25">
      <c r="A486" s="220"/>
      <c r="B486" s="23"/>
      <c r="C486" s="8"/>
      <c r="D486" s="17"/>
      <c r="E486" s="30"/>
      <c r="F486" s="30"/>
      <c r="BF486" s="8"/>
    </row>
    <row r="487" spans="1:58" hidden="1" x14ac:dyDescent="0.25">
      <c r="A487" s="220"/>
      <c r="B487" s="23"/>
      <c r="C487" s="8"/>
      <c r="D487" s="17"/>
      <c r="E487" s="30"/>
      <c r="F487" s="30"/>
      <c r="BF487" s="8"/>
    </row>
    <row r="488" spans="1:58" hidden="1" x14ac:dyDescent="0.25">
      <c r="A488" s="220"/>
      <c r="B488" s="23"/>
      <c r="C488" s="8"/>
      <c r="D488" s="17"/>
      <c r="E488" s="30"/>
      <c r="F488" s="30"/>
      <c r="BF488" s="8"/>
    </row>
    <row r="489" spans="1:58" hidden="1" x14ac:dyDescent="0.25">
      <c r="A489" s="220"/>
      <c r="B489" s="23"/>
      <c r="C489" s="8"/>
      <c r="D489" s="17"/>
      <c r="E489" s="30"/>
      <c r="F489" s="30"/>
      <c r="BF489" s="8"/>
    </row>
    <row r="490" spans="1:58" hidden="1" x14ac:dyDescent="0.25">
      <c r="A490" s="220"/>
      <c r="B490" s="23"/>
      <c r="C490" s="8"/>
      <c r="D490" s="17"/>
      <c r="E490" s="30"/>
      <c r="F490" s="30"/>
      <c r="BF490" s="8"/>
    </row>
    <row r="491" spans="1:58" hidden="1" x14ac:dyDescent="0.25">
      <c r="A491" s="220"/>
      <c r="B491" s="23"/>
      <c r="C491" s="8"/>
      <c r="D491" s="17"/>
      <c r="E491" s="30"/>
      <c r="F491" s="30"/>
      <c r="BF491" s="8"/>
    </row>
    <row r="492" spans="1:58" hidden="1" x14ac:dyDescent="0.25">
      <c r="A492" s="220"/>
      <c r="B492" s="23"/>
      <c r="C492" s="8"/>
      <c r="D492" s="17"/>
      <c r="E492" s="30"/>
      <c r="F492" s="30"/>
      <c r="BF492" s="8"/>
    </row>
    <row r="493" spans="1:58" hidden="1" x14ac:dyDescent="0.25">
      <c r="A493" s="220"/>
      <c r="B493" s="23"/>
      <c r="C493" s="8"/>
      <c r="D493" s="17"/>
      <c r="E493" s="30"/>
      <c r="F493" s="30"/>
      <c r="BF493" s="8"/>
    </row>
    <row r="494" spans="1:58" hidden="1" x14ac:dyDescent="0.25">
      <c r="A494" s="220"/>
      <c r="B494" s="23"/>
      <c r="C494" s="8"/>
      <c r="D494" s="17"/>
      <c r="E494" s="30"/>
      <c r="F494" s="30"/>
      <c r="BF494" s="8"/>
    </row>
    <row r="495" spans="1:58" hidden="1" x14ac:dyDescent="0.25">
      <c r="A495" s="220"/>
      <c r="B495" s="23"/>
      <c r="C495" s="8"/>
      <c r="D495" s="17"/>
      <c r="E495" s="30"/>
      <c r="F495" s="30"/>
      <c r="BF495" s="8"/>
    </row>
    <row r="496" spans="1:58" hidden="1" x14ac:dyDescent="0.25">
      <c r="A496" s="220"/>
      <c r="B496" s="23"/>
      <c r="C496" s="8"/>
      <c r="D496" s="17"/>
      <c r="E496" s="30"/>
      <c r="F496" s="30"/>
      <c r="BF496" s="8"/>
    </row>
    <row r="497" spans="1:58" hidden="1" x14ac:dyDescent="0.25">
      <c r="A497" s="220"/>
      <c r="B497" s="23"/>
      <c r="C497" s="8"/>
      <c r="D497" s="17"/>
      <c r="E497" s="30"/>
      <c r="F497" s="30"/>
      <c r="BF497" s="8"/>
    </row>
    <row r="498" spans="1:58" hidden="1" x14ac:dyDescent="0.25">
      <c r="A498" s="220"/>
      <c r="B498" s="23"/>
      <c r="C498" s="8"/>
      <c r="D498" s="17"/>
      <c r="E498" s="30"/>
      <c r="F498" s="30"/>
      <c r="BF498" s="8"/>
    </row>
    <row r="499" spans="1:58" hidden="1" x14ac:dyDescent="0.25">
      <c r="A499" s="220"/>
      <c r="B499" s="23"/>
      <c r="C499" s="8"/>
      <c r="D499" s="17"/>
      <c r="E499" s="30"/>
      <c r="F499" s="30"/>
      <c r="BF499" s="8"/>
    </row>
    <row r="500" spans="1:58" hidden="1" x14ac:dyDescent="0.25">
      <c r="A500" s="220"/>
      <c r="B500" s="23"/>
      <c r="C500" s="8"/>
      <c r="D500" s="17"/>
      <c r="E500" s="30"/>
      <c r="F500" s="30"/>
      <c r="BF500" s="8"/>
    </row>
    <row r="501" spans="1:58" hidden="1" x14ac:dyDescent="0.25">
      <c r="A501" s="220"/>
      <c r="B501" s="23"/>
      <c r="C501" s="8"/>
      <c r="D501" s="17"/>
      <c r="E501" s="30"/>
      <c r="F501" s="30"/>
      <c r="BF501" s="8"/>
    </row>
    <row r="502" spans="1:58" hidden="1" x14ac:dyDescent="0.25">
      <c r="A502" s="220"/>
      <c r="B502" s="23"/>
      <c r="C502" s="8"/>
      <c r="D502" s="17"/>
      <c r="E502" s="30"/>
      <c r="F502" s="30"/>
      <c r="BF502" s="8"/>
    </row>
    <row r="503" spans="1:58" hidden="1" x14ac:dyDescent="0.25">
      <c r="A503" s="220"/>
      <c r="B503" s="23"/>
      <c r="C503" s="8"/>
      <c r="D503" s="17"/>
      <c r="E503" s="30"/>
      <c r="F503" s="30"/>
      <c r="BF503" s="8"/>
    </row>
    <row r="504" spans="1:58" hidden="1" x14ac:dyDescent="0.25">
      <c r="A504" s="220"/>
      <c r="B504" s="23"/>
      <c r="C504" s="8"/>
      <c r="D504" s="17"/>
      <c r="E504" s="30"/>
      <c r="F504" s="30"/>
      <c r="BF504" s="8"/>
    </row>
    <row r="505" spans="1:58" hidden="1" x14ac:dyDescent="0.25">
      <c r="A505" s="220"/>
      <c r="B505" s="23"/>
      <c r="C505" s="8"/>
      <c r="D505" s="17"/>
      <c r="E505" s="30"/>
      <c r="F505" s="30"/>
      <c r="BF505" s="8"/>
    </row>
    <row r="506" spans="1:58" hidden="1" x14ac:dyDescent="0.25">
      <c r="A506" s="220"/>
      <c r="B506" s="23"/>
      <c r="C506" s="8"/>
      <c r="D506" s="17"/>
      <c r="E506" s="30"/>
      <c r="F506" s="30"/>
      <c r="BF506" s="8"/>
    </row>
    <row r="507" spans="1:58" hidden="1" x14ac:dyDescent="0.25">
      <c r="A507" s="220"/>
      <c r="B507" s="23"/>
      <c r="C507" s="8"/>
      <c r="D507" s="17"/>
      <c r="E507" s="30"/>
      <c r="F507" s="30"/>
      <c r="BF507" s="8"/>
    </row>
    <row r="508" spans="1:58" hidden="1" x14ac:dyDescent="0.25">
      <c r="A508" s="220"/>
      <c r="B508" s="23"/>
      <c r="C508" s="8"/>
      <c r="D508" s="17"/>
      <c r="E508" s="30"/>
      <c r="F508" s="30"/>
      <c r="BF508" s="8"/>
    </row>
    <row r="509" spans="1:58" hidden="1" x14ac:dyDescent="0.25">
      <c r="A509" s="220"/>
      <c r="B509" s="23"/>
      <c r="C509" s="8"/>
      <c r="D509" s="17"/>
      <c r="E509" s="30"/>
      <c r="F509" s="30"/>
      <c r="BF509" s="8"/>
    </row>
    <row r="510" spans="1:58" hidden="1" x14ac:dyDescent="0.25">
      <c r="A510" s="220"/>
      <c r="B510" s="23"/>
      <c r="C510" s="8"/>
      <c r="D510" s="17"/>
      <c r="E510" s="30"/>
      <c r="F510" s="30"/>
      <c r="BF510" s="8"/>
    </row>
    <row r="511" spans="1:58" hidden="1" x14ac:dyDescent="0.25">
      <c r="A511" s="220"/>
      <c r="B511" s="23"/>
      <c r="C511" s="8"/>
      <c r="D511" s="17"/>
      <c r="E511" s="30"/>
      <c r="F511" s="30"/>
      <c r="BF511" s="8"/>
    </row>
    <row r="512" spans="1:58" hidden="1" x14ac:dyDescent="0.25">
      <c r="A512" s="220"/>
      <c r="B512" s="23"/>
      <c r="C512" s="8"/>
      <c r="D512" s="17"/>
      <c r="E512" s="30"/>
      <c r="F512" s="30"/>
      <c r="BF512" s="8"/>
    </row>
    <row r="513" spans="1:58" hidden="1" x14ac:dyDescent="0.25">
      <c r="A513" s="220"/>
      <c r="B513" s="23"/>
      <c r="C513" s="8"/>
      <c r="D513" s="17"/>
      <c r="E513" s="30"/>
      <c r="F513" s="30"/>
      <c r="BF513" s="8"/>
    </row>
    <row r="514" spans="1:58" hidden="1" x14ac:dyDescent="0.25">
      <c r="A514" s="220"/>
      <c r="B514" s="23"/>
      <c r="C514" s="8"/>
      <c r="D514" s="17"/>
      <c r="E514" s="30"/>
      <c r="F514" s="30"/>
      <c r="BF514" s="8"/>
    </row>
    <row r="515" spans="1:58" hidden="1" x14ac:dyDescent="0.25">
      <c r="A515" s="220"/>
      <c r="B515" s="23"/>
      <c r="C515" s="8"/>
      <c r="D515" s="17"/>
      <c r="E515" s="30"/>
      <c r="F515" s="30"/>
      <c r="BF515" s="8"/>
    </row>
    <row r="516" spans="1:58" hidden="1" x14ac:dyDescent="0.25">
      <c r="A516" s="220"/>
      <c r="B516" s="23"/>
      <c r="C516" s="8"/>
      <c r="D516" s="17"/>
      <c r="E516" s="30"/>
      <c r="F516" s="30"/>
      <c r="BF516" s="8"/>
    </row>
    <row r="517" spans="1:58" hidden="1" x14ac:dyDescent="0.25">
      <c r="A517" s="220"/>
      <c r="B517" s="23"/>
      <c r="C517" s="8"/>
      <c r="D517" s="17"/>
      <c r="E517" s="30"/>
      <c r="F517" s="30"/>
      <c r="BF517" s="8"/>
    </row>
    <row r="518" spans="1:58" hidden="1" x14ac:dyDescent="0.25">
      <c r="A518" s="220"/>
      <c r="B518" s="23"/>
      <c r="C518" s="8"/>
      <c r="D518" s="17"/>
      <c r="E518" s="30"/>
      <c r="F518" s="30"/>
      <c r="BF518" s="8"/>
    </row>
    <row r="519" spans="1:58" hidden="1" x14ac:dyDescent="0.25">
      <c r="A519" s="220"/>
      <c r="B519" s="23"/>
      <c r="C519" s="8"/>
      <c r="D519" s="17"/>
      <c r="E519" s="30"/>
      <c r="F519" s="30"/>
      <c r="BF519" s="8"/>
    </row>
    <row r="520" spans="1:58" hidden="1" x14ac:dyDescent="0.25">
      <c r="A520" s="220"/>
      <c r="B520" s="23"/>
      <c r="C520" s="8"/>
      <c r="D520" s="17"/>
      <c r="E520" s="30"/>
      <c r="F520" s="30"/>
      <c r="BF520" s="8"/>
    </row>
    <row r="521" spans="1:58" hidden="1" x14ac:dyDescent="0.25">
      <c r="A521" s="220"/>
      <c r="B521" s="23"/>
      <c r="C521" s="8"/>
      <c r="D521" s="17"/>
      <c r="E521" s="30"/>
      <c r="F521" s="30"/>
      <c r="BF521" s="8"/>
    </row>
    <row r="522" spans="1:58" hidden="1" x14ac:dyDescent="0.25">
      <c r="A522" s="220"/>
      <c r="B522" s="23"/>
      <c r="C522" s="8"/>
      <c r="D522" s="17"/>
      <c r="E522" s="30"/>
      <c r="F522" s="30"/>
      <c r="BF522" s="8"/>
    </row>
    <row r="523" spans="1:58" hidden="1" x14ac:dyDescent="0.25">
      <c r="A523" s="220"/>
      <c r="B523" s="23"/>
      <c r="C523" s="8"/>
      <c r="D523" s="17"/>
      <c r="E523" s="30"/>
      <c r="F523" s="30"/>
      <c r="BF523" s="8"/>
    </row>
    <row r="524" spans="1:58" hidden="1" x14ac:dyDescent="0.25">
      <c r="A524" s="220"/>
      <c r="B524" s="23"/>
      <c r="C524" s="8"/>
      <c r="D524" s="17"/>
      <c r="E524" s="30"/>
      <c r="F524" s="30"/>
      <c r="BF524" s="8"/>
    </row>
    <row r="525" spans="1:58" hidden="1" x14ac:dyDescent="0.25">
      <c r="A525" s="220"/>
      <c r="B525" s="23"/>
      <c r="C525" s="8"/>
      <c r="D525" s="17"/>
      <c r="E525" s="30"/>
      <c r="F525" s="30"/>
      <c r="BF525" s="8"/>
    </row>
    <row r="526" spans="1:58" hidden="1" x14ac:dyDescent="0.25">
      <c r="A526" s="220"/>
      <c r="B526" s="23"/>
      <c r="C526" s="8"/>
      <c r="D526" s="17"/>
      <c r="E526" s="30"/>
      <c r="F526" s="30"/>
      <c r="BF526" s="8"/>
    </row>
    <row r="527" spans="1:58" hidden="1" x14ac:dyDescent="0.25">
      <c r="A527" s="220"/>
      <c r="B527" s="23"/>
      <c r="C527" s="8"/>
      <c r="D527" s="17"/>
      <c r="E527" s="30"/>
      <c r="F527" s="30"/>
      <c r="BF527" s="8"/>
    </row>
    <row r="528" spans="1:58" hidden="1" x14ac:dyDescent="0.25">
      <c r="A528" s="220"/>
      <c r="B528" s="23"/>
      <c r="C528" s="8"/>
      <c r="D528" s="17"/>
      <c r="E528" s="30"/>
      <c r="F528" s="30"/>
      <c r="BF528" s="8"/>
    </row>
    <row r="529" spans="1:58" hidden="1" x14ac:dyDescent="0.25">
      <c r="A529" s="220"/>
      <c r="B529" s="23"/>
      <c r="C529" s="8"/>
      <c r="D529" s="17"/>
      <c r="E529" s="30"/>
      <c r="F529" s="30"/>
      <c r="BF529" s="8"/>
    </row>
    <row r="530" spans="1:58" hidden="1" x14ac:dyDescent="0.25">
      <c r="A530" s="220"/>
      <c r="B530" s="23"/>
      <c r="C530" s="8"/>
      <c r="D530" s="17"/>
      <c r="E530" s="30"/>
      <c r="F530" s="30"/>
      <c r="BF530" s="8"/>
    </row>
    <row r="531" spans="1:58" hidden="1" x14ac:dyDescent="0.25">
      <c r="A531" s="220"/>
      <c r="B531" s="23"/>
      <c r="C531" s="8"/>
      <c r="D531" s="17"/>
      <c r="E531" s="30"/>
      <c r="F531" s="30"/>
      <c r="BF531" s="8"/>
    </row>
    <row r="532" spans="1:58" hidden="1" x14ac:dyDescent="0.25">
      <c r="A532" s="220"/>
      <c r="B532" s="23"/>
      <c r="C532" s="8"/>
      <c r="D532" s="17"/>
      <c r="E532" s="30"/>
      <c r="F532" s="30"/>
      <c r="BF532" s="8"/>
    </row>
    <row r="533" spans="1:58" hidden="1" x14ac:dyDescent="0.25">
      <c r="A533" s="220"/>
      <c r="B533" s="23"/>
      <c r="C533" s="8"/>
      <c r="D533" s="17"/>
      <c r="E533" s="30"/>
      <c r="F533" s="30"/>
      <c r="BF533" s="8"/>
    </row>
    <row r="534" spans="1:58" hidden="1" x14ac:dyDescent="0.25">
      <c r="A534" s="220"/>
      <c r="B534" s="23"/>
      <c r="C534" s="8"/>
      <c r="D534" s="17"/>
      <c r="E534" s="30"/>
      <c r="F534" s="30"/>
      <c r="BF534" s="8"/>
    </row>
    <row r="535" spans="1:58" hidden="1" x14ac:dyDescent="0.25">
      <c r="A535" s="220"/>
      <c r="B535" s="23"/>
      <c r="C535" s="8"/>
      <c r="D535" s="17"/>
      <c r="E535" s="30"/>
      <c r="F535" s="30"/>
      <c r="BF535" s="8"/>
    </row>
    <row r="536" spans="1:58" hidden="1" x14ac:dyDescent="0.25">
      <c r="A536" s="220"/>
      <c r="B536" s="23"/>
      <c r="C536" s="8"/>
      <c r="D536" s="17"/>
      <c r="E536" s="30"/>
      <c r="F536" s="30"/>
      <c r="BF536" s="8"/>
    </row>
    <row r="537" spans="1:58" hidden="1" x14ac:dyDescent="0.25">
      <c r="A537" s="220"/>
      <c r="B537" s="23"/>
      <c r="C537" s="8"/>
      <c r="D537" s="17"/>
      <c r="E537" s="30"/>
      <c r="F537" s="30"/>
      <c r="BF537" s="8"/>
    </row>
    <row r="538" spans="1:58" hidden="1" x14ac:dyDescent="0.25">
      <c r="A538" s="220"/>
      <c r="B538" s="23"/>
      <c r="C538" s="8"/>
      <c r="D538" s="17"/>
      <c r="E538" s="30"/>
      <c r="F538" s="30"/>
      <c r="BF538" s="8"/>
    </row>
    <row r="539" spans="1:58" hidden="1" x14ac:dyDescent="0.25">
      <c r="A539" s="220"/>
      <c r="B539" s="23"/>
      <c r="C539" s="8"/>
      <c r="D539" s="17"/>
      <c r="E539" s="30"/>
      <c r="F539" s="30"/>
      <c r="BF539" s="8"/>
    </row>
    <row r="540" spans="1:58" hidden="1" x14ac:dyDescent="0.25">
      <c r="A540" s="220"/>
      <c r="B540" s="23"/>
      <c r="C540" s="8"/>
      <c r="D540" s="17"/>
      <c r="E540" s="30"/>
      <c r="F540" s="30"/>
      <c r="BF540" s="8"/>
    </row>
    <row r="541" spans="1:58" hidden="1" x14ac:dyDescent="0.25">
      <c r="A541" s="220"/>
      <c r="B541" s="23"/>
      <c r="C541" s="8"/>
      <c r="D541" s="17"/>
      <c r="E541" s="30"/>
      <c r="F541" s="30"/>
      <c r="BF541" s="8"/>
    </row>
    <row r="542" spans="1:58" hidden="1" x14ac:dyDescent="0.25">
      <c r="A542" s="220"/>
      <c r="B542" s="23"/>
      <c r="C542" s="8"/>
      <c r="D542" s="17"/>
      <c r="E542" s="30"/>
      <c r="F542" s="30"/>
      <c r="BF542" s="8"/>
    </row>
    <row r="543" spans="1:58" hidden="1" x14ac:dyDescent="0.25">
      <c r="A543" s="220"/>
      <c r="B543" s="23"/>
      <c r="C543" s="8"/>
      <c r="D543" s="17"/>
      <c r="E543" s="30"/>
      <c r="F543" s="30"/>
      <c r="BF543" s="8"/>
    </row>
    <row r="544" spans="1:58" hidden="1" x14ac:dyDescent="0.25">
      <c r="A544" s="220"/>
      <c r="B544" s="23"/>
      <c r="C544" s="8"/>
      <c r="D544" s="17"/>
      <c r="E544" s="30"/>
      <c r="F544" s="30"/>
      <c r="BF544" s="8"/>
    </row>
    <row r="545" spans="1:58" hidden="1" x14ac:dyDescent="0.25">
      <c r="A545" s="220"/>
      <c r="B545" s="23"/>
      <c r="C545" s="8"/>
      <c r="D545" s="17"/>
      <c r="E545" s="30"/>
      <c r="F545" s="30"/>
      <c r="BF545" s="8"/>
    </row>
    <row r="546" spans="1:58" hidden="1" x14ac:dyDescent="0.25">
      <c r="A546" s="220"/>
      <c r="B546" s="23"/>
      <c r="C546" s="8"/>
      <c r="D546" s="17"/>
      <c r="E546" s="30"/>
      <c r="F546" s="30"/>
      <c r="BF546" s="8"/>
    </row>
    <row r="547" spans="1:58" hidden="1" x14ac:dyDescent="0.25">
      <c r="A547" s="220"/>
      <c r="B547" s="23"/>
      <c r="C547" s="8"/>
      <c r="D547" s="17"/>
      <c r="E547" s="30"/>
      <c r="F547" s="30"/>
      <c r="BF547" s="8"/>
    </row>
    <row r="548" spans="1:58" hidden="1" x14ac:dyDescent="0.25">
      <c r="A548" s="220"/>
      <c r="B548" s="23"/>
      <c r="C548" s="8"/>
      <c r="D548" s="17"/>
      <c r="E548" s="30"/>
      <c r="F548" s="30"/>
      <c r="BF548" s="8"/>
    </row>
    <row r="549" spans="1:58" hidden="1" x14ac:dyDescent="0.25">
      <c r="A549" s="220"/>
      <c r="B549" s="23"/>
      <c r="C549" s="8"/>
      <c r="D549" s="17"/>
      <c r="E549" s="30"/>
      <c r="F549" s="30"/>
      <c r="BF549" s="8"/>
    </row>
    <row r="550" spans="1:58" hidden="1" x14ac:dyDescent="0.25">
      <c r="A550" s="220"/>
      <c r="B550" s="23"/>
      <c r="C550" s="8"/>
      <c r="D550" s="17"/>
      <c r="E550" s="30"/>
      <c r="F550" s="30"/>
      <c r="BF550" s="8"/>
    </row>
    <row r="551" spans="1:58" hidden="1" x14ac:dyDescent="0.25">
      <c r="A551" s="220"/>
      <c r="B551" s="23"/>
      <c r="C551" s="8"/>
      <c r="D551" s="17"/>
      <c r="E551" s="30"/>
      <c r="F551" s="30"/>
      <c r="BF551" s="8"/>
    </row>
    <row r="552" spans="1:58" hidden="1" x14ac:dyDescent="0.25">
      <c r="A552" s="220"/>
      <c r="B552" s="23"/>
      <c r="C552" s="8"/>
      <c r="D552" s="17"/>
      <c r="E552" s="30"/>
      <c r="F552" s="30"/>
      <c r="BF552" s="8"/>
    </row>
    <row r="553" spans="1:58" hidden="1" x14ac:dyDescent="0.25">
      <c r="A553" s="220"/>
      <c r="B553" s="23"/>
      <c r="C553" s="8"/>
      <c r="D553" s="17"/>
      <c r="E553" s="30"/>
      <c r="F553" s="30"/>
      <c r="BF553" s="8"/>
    </row>
    <row r="554" spans="1:58" hidden="1" x14ac:dyDescent="0.25">
      <c r="A554" s="220"/>
      <c r="B554" s="23"/>
      <c r="C554" s="8"/>
      <c r="D554" s="17"/>
      <c r="E554" s="30"/>
      <c r="F554" s="30"/>
      <c r="BF554" s="8"/>
    </row>
    <row r="555" spans="1:58" hidden="1" x14ac:dyDescent="0.25">
      <c r="A555" s="220"/>
      <c r="B555" s="23"/>
      <c r="C555" s="8"/>
      <c r="D555" s="17"/>
      <c r="E555" s="30"/>
      <c r="F555" s="30"/>
      <c r="BF555" s="8"/>
    </row>
    <row r="556" spans="1:58" hidden="1" x14ac:dyDescent="0.25">
      <c r="A556" s="220"/>
      <c r="B556" s="23"/>
      <c r="C556" s="8"/>
      <c r="D556" s="17"/>
      <c r="E556" s="30"/>
      <c r="F556" s="30"/>
      <c r="BF556" s="8"/>
    </row>
    <row r="557" spans="1:58" hidden="1" x14ac:dyDescent="0.25">
      <c r="A557" s="220"/>
      <c r="B557" s="23"/>
      <c r="C557" s="8"/>
      <c r="D557" s="17"/>
      <c r="E557" s="30"/>
      <c r="F557" s="30"/>
      <c r="BF557" s="8"/>
    </row>
    <row r="558" spans="1:58" hidden="1" x14ac:dyDescent="0.25">
      <c r="A558" s="220"/>
      <c r="B558" s="23"/>
      <c r="C558" s="8"/>
      <c r="D558" s="17"/>
      <c r="E558" s="30"/>
      <c r="F558" s="30"/>
      <c r="BF558" s="8"/>
    </row>
    <row r="559" spans="1:58" hidden="1" x14ac:dyDescent="0.25">
      <c r="A559" s="220"/>
      <c r="B559" s="23"/>
      <c r="C559" s="8"/>
      <c r="D559" s="17"/>
      <c r="E559" s="30"/>
      <c r="F559" s="30"/>
      <c r="BF559" s="8"/>
    </row>
    <row r="560" spans="1:58" hidden="1" x14ac:dyDescent="0.25">
      <c r="A560" s="220"/>
      <c r="B560" s="23"/>
      <c r="C560" s="8"/>
      <c r="D560" s="17"/>
      <c r="E560" s="30"/>
      <c r="F560" s="30"/>
      <c r="BF560" s="8"/>
    </row>
    <row r="561" spans="1:58" hidden="1" x14ac:dyDescent="0.25">
      <c r="A561" s="220"/>
      <c r="B561" s="23"/>
      <c r="C561" s="8"/>
      <c r="D561" s="17"/>
      <c r="E561" s="30"/>
      <c r="F561" s="30"/>
      <c r="BF561" s="8"/>
    </row>
    <row r="562" spans="1:58" hidden="1" x14ac:dyDescent="0.25">
      <c r="A562" s="220"/>
      <c r="B562" s="23"/>
      <c r="C562" s="8"/>
      <c r="D562" s="17"/>
      <c r="E562" s="30"/>
      <c r="F562" s="30"/>
      <c r="BF562" s="8"/>
    </row>
    <row r="563" spans="1:58" hidden="1" x14ac:dyDescent="0.25">
      <c r="A563" s="220"/>
      <c r="B563" s="23"/>
      <c r="C563" s="8"/>
      <c r="D563" s="17"/>
      <c r="E563" s="30"/>
      <c r="F563" s="30"/>
      <c r="BF563" s="8"/>
    </row>
    <row r="564" spans="1:58" hidden="1" x14ac:dyDescent="0.25">
      <c r="A564" s="220"/>
      <c r="B564" s="23"/>
      <c r="C564" s="8"/>
      <c r="D564" s="17"/>
      <c r="E564" s="30"/>
      <c r="F564" s="30"/>
      <c r="BF564" s="8"/>
    </row>
    <row r="565" spans="1:58" hidden="1" x14ac:dyDescent="0.25">
      <c r="A565" s="220"/>
      <c r="B565" s="23"/>
      <c r="C565" s="8"/>
      <c r="D565" s="17"/>
      <c r="E565" s="30"/>
      <c r="F565" s="30"/>
      <c r="BF565" s="8"/>
    </row>
    <row r="566" spans="1:58" hidden="1" x14ac:dyDescent="0.25">
      <c r="A566" s="220"/>
      <c r="B566" s="23"/>
      <c r="C566" s="8"/>
      <c r="D566" s="17"/>
      <c r="E566" s="30"/>
      <c r="F566" s="30"/>
      <c r="BF566" s="8"/>
    </row>
    <row r="567" spans="1:58" hidden="1" x14ac:dyDescent="0.25">
      <c r="A567" s="220"/>
      <c r="B567" s="23"/>
      <c r="C567" s="8"/>
      <c r="D567" s="17"/>
      <c r="E567" s="30"/>
      <c r="F567" s="30"/>
      <c r="BF567" s="8"/>
    </row>
    <row r="568" spans="1:58" hidden="1" x14ac:dyDescent="0.25">
      <c r="A568" s="220"/>
      <c r="B568" s="23"/>
      <c r="C568" s="8"/>
      <c r="D568" s="17"/>
      <c r="E568" s="30"/>
      <c r="F568" s="30"/>
      <c r="BF568" s="8"/>
    </row>
    <row r="569" spans="1:58" hidden="1" x14ac:dyDescent="0.25">
      <c r="A569" s="220"/>
      <c r="B569" s="23"/>
      <c r="C569" s="8"/>
      <c r="D569" s="17"/>
      <c r="E569" s="30"/>
      <c r="F569" s="30"/>
      <c r="BF569" s="8"/>
    </row>
    <row r="570" spans="1:58" hidden="1" x14ac:dyDescent="0.25">
      <c r="A570" s="220"/>
      <c r="B570" s="23"/>
      <c r="C570" s="8"/>
      <c r="D570" s="17"/>
      <c r="E570" s="30"/>
      <c r="F570" s="30"/>
      <c r="BF570" s="8"/>
    </row>
    <row r="571" spans="1:58" hidden="1" x14ac:dyDescent="0.25">
      <c r="A571" s="220"/>
      <c r="B571" s="23"/>
      <c r="C571" s="8"/>
      <c r="D571" s="17"/>
      <c r="E571" s="30"/>
      <c r="F571" s="30"/>
      <c r="BF571" s="8"/>
    </row>
    <row r="572" spans="1:58" hidden="1" x14ac:dyDescent="0.25">
      <c r="A572" s="220"/>
      <c r="B572" s="23"/>
      <c r="C572" s="8"/>
      <c r="D572" s="17"/>
      <c r="E572" s="30"/>
      <c r="F572" s="30"/>
      <c r="BF572" s="8"/>
    </row>
    <row r="573" spans="1:58" hidden="1" x14ac:dyDescent="0.25">
      <c r="A573" s="220"/>
      <c r="B573" s="23"/>
      <c r="C573" s="8"/>
      <c r="D573" s="17"/>
      <c r="E573" s="30"/>
      <c r="F573" s="30"/>
      <c r="BF573" s="8"/>
    </row>
    <row r="574" spans="1:58" hidden="1" x14ac:dyDescent="0.25">
      <c r="A574" s="220"/>
      <c r="B574" s="23"/>
      <c r="C574" s="8"/>
      <c r="D574" s="17"/>
      <c r="E574" s="30"/>
      <c r="F574" s="30"/>
      <c r="BF574" s="8"/>
    </row>
    <row r="575" spans="1:58" hidden="1" x14ac:dyDescent="0.25">
      <c r="A575" s="220"/>
      <c r="B575" s="23"/>
      <c r="C575" s="8"/>
      <c r="D575" s="17"/>
      <c r="E575" s="30"/>
      <c r="F575" s="30"/>
      <c r="BF575" s="8"/>
    </row>
    <row r="576" spans="1:58" hidden="1" x14ac:dyDescent="0.25">
      <c r="A576" s="220"/>
      <c r="B576" s="23"/>
      <c r="C576" s="8"/>
      <c r="D576" s="17"/>
      <c r="E576" s="30"/>
      <c r="F576" s="30"/>
      <c r="BF576" s="8"/>
    </row>
    <row r="577" spans="1:58" hidden="1" x14ac:dyDescent="0.25">
      <c r="A577" s="220"/>
      <c r="B577" s="23"/>
      <c r="C577" s="8"/>
      <c r="D577" s="17"/>
      <c r="E577" s="30"/>
      <c r="F577" s="30"/>
      <c r="BF577" s="8"/>
    </row>
    <row r="578" spans="1:58" hidden="1" x14ac:dyDescent="0.25">
      <c r="A578" s="220"/>
      <c r="B578" s="23"/>
      <c r="C578" s="8"/>
      <c r="D578" s="17"/>
      <c r="E578" s="30"/>
      <c r="F578" s="30"/>
      <c r="BF578" s="8"/>
    </row>
    <row r="579" spans="1:58" hidden="1" x14ac:dyDescent="0.25">
      <c r="A579" s="220"/>
      <c r="B579" s="23"/>
      <c r="C579" s="8"/>
      <c r="D579" s="17"/>
      <c r="E579" s="30"/>
      <c r="F579" s="30"/>
      <c r="BF579" s="8"/>
    </row>
    <row r="580" spans="1:58" hidden="1" x14ac:dyDescent="0.25">
      <c r="A580" s="220"/>
      <c r="B580" s="23"/>
      <c r="C580" s="8"/>
      <c r="D580" s="17"/>
      <c r="E580" s="30"/>
      <c r="F580" s="30"/>
      <c r="BF580" s="8"/>
    </row>
    <row r="581" spans="1:58" hidden="1" x14ac:dyDescent="0.25">
      <c r="A581" s="220"/>
      <c r="B581" s="23"/>
      <c r="C581" s="8"/>
      <c r="D581" s="17"/>
      <c r="E581" s="30"/>
      <c r="F581" s="30"/>
      <c r="BF581" s="8"/>
    </row>
    <row r="582" spans="1:58" hidden="1" x14ac:dyDescent="0.25">
      <c r="A582" s="220"/>
      <c r="B582" s="23"/>
      <c r="C582" s="8"/>
      <c r="D582" s="17"/>
      <c r="E582" s="30"/>
      <c r="F582" s="30"/>
      <c r="BF582" s="8"/>
    </row>
    <row r="583" spans="1:58" hidden="1" x14ac:dyDescent="0.25">
      <c r="A583" s="220"/>
      <c r="B583" s="23"/>
      <c r="C583" s="8"/>
      <c r="D583" s="17"/>
      <c r="E583" s="30"/>
      <c r="F583" s="30"/>
      <c r="BF583" s="8"/>
    </row>
    <row r="584" spans="1:58" hidden="1" x14ac:dyDescent="0.25">
      <c r="A584" s="220"/>
      <c r="B584" s="23"/>
      <c r="C584" s="8"/>
      <c r="D584" s="17"/>
      <c r="E584" s="30"/>
      <c r="F584" s="30"/>
      <c r="BF584" s="8"/>
    </row>
    <row r="585" spans="1:58" hidden="1" x14ac:dyDescent="0.25">
      <c r="A585" s="220"/>
      <c r="B585" s="23"/>
      <c r="C585" s="8"/>
      <c r="D585" s="17"/>
      <c r="E585" s="30"/>
      <c r="F585" s="30"/>
      <c r="BF585" s="8"/>
    </row>
    <row r="586" spans="1:58" hidden="1" x14ac:dyDescent="0.25">
      <c r="A586" s="220"/>
      <c r="B586" s="23"/>
      <c r="C586" s="8"/>
      <c r="D586" s="17"/>
      <c r="E586" s="30"/>
      <c r="F586" s="30"/>
      <c r="BF586" s="8"/>
    </row>
    <row r="587" spans="1:58" hidden="1" x14ac:dyDescent="0.25">
      <c r="A587" s="220"/>
      <c r="B587" s="23"/>
      <c r="C587" s="8"/>
      <c r="D587" s="17"/>
      <c r="E587" s="30"/>
      <c r="F587" s="30"/>
      <c r="BF587" s="8"/>
    </row>
    <row r="588" spans="1:58" hidden="1" x14ac:dyDescent="0.25">
      <c r="A588" s="220"/>
      <c r="B588" s="23"/>
      <c r="C588" s="8"/>
      <c r="D588" s="17"/>
      <c r="E588" s="30"/>
      <c r="F588" s="30"/>
      <c r="BF588" s="8"/>
    </row>
    <row r="589" spans="1:58" hidden="1" x14ac:dyDescent="0.25">
      <c r="A589" s="220"/>
      <c r="B589" s="23"/>
      <c r="C589" s="8"/>
      <c r="D589" s="17"/>
      <c r="E589" s="30"/>
      <c r="F589" s="30"/>
      <c r="BF589" s="8"/>
    </row>
    <row r="590" spans="1:58" hidden="1" x14ac:dyDescent="0.25">
      <c r="A590" s="220"/>
      <c r="B590" s="23"/>
      <c r="C590" s="8"/>
      <c r="D590" s="17"/>
      <c r="E590" s="30"/>
      <c r="F590" s="30"/>
      <c r="BF590" s="8"/>
    </row>
    <row r="591" spans="1:58" hidden="1" x14ac:dyDescent="0.25">
      <c r="A591" s="220"/>
      <c r="B591" s="23"/>
      <c r="C591" s="8"/>
      <c r="D591" s="17"/>
      <c r="E591" s="30"/>
      <c r="F591" s="30"/>
      <c r="BF591" s="8"/>
    </row>
    <row r="592" spans="1:58" hidden="1" x14ac:dyDescent="0.25">
      <c r="A592" s="220"/>
      <c r="B592" s="23"/>
      <c r="C592" s="8"/>
      <c r="D592" s="17"/>
      <c r="E592" s="30"/>
      <c r="F592" s="30"/>
      <c r="BF592" s="8"/>
    </row>
    <row r="593" spans="1:58" hidden="1" x14ac:dyDescent="0.25">
      <c r="A593" s="220"/>
      <c r="B593" s="23"/>
      <c r="C593" s="8"/>
      <c r="D593" s="17"/>
      <c r="E593" s="30"/>
      <c r="F593" s="30"/>
      <c r="BF593" s="8"/>
    </row>
    <row r="594" spans="1:58" hidden="1" x14ac:dyDescent="0.25">
      <c r="A594" s="220"/>
      <c r="B594" s="23"/>
      <c r="C594" s="8"/>
      <c r="D594" s="17"/>
      <c r="E594" s="30"/>
      <c r="F594" s="30"/>
      <c r="BF594" s="8"/>
    </row>
    <row r="595" spans="1:58" hidden="1" x14ac:dyDescent="0.25">
      <c r="A595" s="220"/>
      <c r="B595" s="23"/>
      <c r="C595" s="8"/>
      <c r="D595" s="17"/>
      <c r="E595" s="30"/>
      <c r="F595" s="30"/>
      <c r="BF595" s="8"/>
    </row>
    <row r="596" spans="1:58" hidden="1" x14ac:dyDescent="0.25">
      <c r="A596" s="220"/>
      <c r="B596" s="23"/>
      <c r="C596" s="8"/>
      <c r="D596" s="17"/>
      <c r="E596" s="30"/>
      <c r="F596" s="30"/>
      <c r="BF596" s="8"/>
    </row>
    <row r="597" spans="1:58" hidden="1" x14ac:dyDescent="0.25">
      <c r="A597" s="220"/>
      <c r="B597" s="23"/>
      <c r="C597" s="8"/>
      <c r="D597" s="17"/>
      <c r="E597" s="30"/>
      <c r="F597" s="30"/>
      <c r="BF597" s="8"/>
    </row>
    <row r="598" spans="1:58" hidden="1" x14ac:dyDescent="0.25">
      <c r="A598" s="220"/>
      <c r="B598" s="23"/>
      <c r="C598" s="8"/>
      <c r="D598" s="17"/>
      <c r="E598" s="30"/>
      <c r="F598" s="30"/>
      <c r="BF598" s="8"/>
    </row>
    <row r="599" spans="1:58" hidden="1" x14ac:dyDescent="0.25">
      <c r="A599" s="220"/>
      <c r="B599" s="23"/>
      <c r="C599" s="8"/>
      <c r="D599" s="17"/>
      <c r="E599" s="30"/>
      <c r="F599" s="30"/>
      <c r="BF599" s="8"/>
    </row>
    <row r="600" spans="1:58" hidden="1" x14ac:dyDescent="0.25">
      <c r="A600" s="220"/>
      <c r="B600" s="23"/>
      <c r="C600" s="8"/>
      <c r="D600" s="17"/>
      <c r="E600" s="30"/>
      <c r="F600" s="30"/>
      <c r="BF600" s="8"/>
    </row>
    <row r="601" spans="1:58" hidden="1" x14ac:dyDescent="0.25">
      <c r="A601" s="220"/>
      <c r="B601" s="23"/>
      <c r="C601" s="8"/>
      <c r="D601" s="17"/>
      <c r="E601" s="30"/>
      <c r="F601" s="30"/>
      <c r="BF601" s="8"/>
    </row>
    <row r="602" spans="1:58" hidden="1" x14ac:dyDescent="0.25">
      <c r="A602" s="220"/>
      <c r="B602" s="23"/>
      <c r="C602" s="8"/>
      <c r="D602" s="17"/>
      <c r="E602" s="30"/>
      <c r="F602" s="30"/>
      <c r="BF602" s="8"/>
    </row>
    <row r="603" spans="1:58" hidden="1" x14ac:dyDescent="0.25">
      <c r="A603" s="220"/>
      <c r="B603" s="23"/>
      <c r="C603" s="8"/>
      <c r="D603" s="17"/>
      <c r="E603" s="30"/>
      <c r="F603" s="30"/>
      <c r="BF603" s="8"/>
    </row>
    <row r="604" spans="1:58" hidden="1" x14ac:dyDescent="0.25">
      <c r="A604" s="220"/>
      <c r="B604" s="23"/>
      <c r="C604" s="8"/>
      <c r="D604" s="17"/>
      <c r="E604" s="30"/>
      <c r="F604" s="30"/>
      <c r="BF604" s="8"/>
    </row>
    <row r="605" spans="1:58" hidden="1" x14ac:dyDescent="0.25">
      <c r="A605" s="220"/>
      <c r="B605" s="23"/>
      <c r="C605" s="8"/>
      <c r="D605" s="17"/>
      <c r="E605" s="30"/>
      <c r="F605" s="30"/>
      <c r="BF605" s="8"/>
    </row>
    <row r="606" spans="1:58" hidden="1" x14ac:dyDescent="0.25">
      <c r="A606" s="220"/>
      <c r="B606" s="23"/>
      <c r="C606" s="8"/>
      <c r="D606" s="17"/>
      <c r="E606" s="30"/>
      <c r="F606" s="30"/>
      <c r="BF606" s="8"/>
    </row>
    <row r="607" spans="1:58" hidden="1" x14ac:dyDescent="0.25">
      <c r="A607" s="220"/>
      <c r="B607" s="23"/>
      <c r="C607" s="8"/>
      <c r="D607" s="17"/>
      <c r="E607" s="30"/>
      <c r="F607" s="30"/>
      <c r="BF607" s="8"/>
    </row>
    <row r="608" spans="1:58" hidden="1" x14ac:dyDescent="0.25">
      <c r="A608" s="220"/>
      <c r="B608" s="23"/>
      <c r="C608" s="8"/>
      <c r="D608" s="17"/>
      <c r="E608" s="30"/>
      <c r="F608" s="30"/>
      <c r="BF608" s="8"/>
    </row>
    <row r="609" spans="1:58" hidden="1" x14ac:dyDescent="0.25">
      <c r="A609" s="220"/>
      <c r="B609" s="23"/>
      <c r="C609" s="8"/>
      <c r="D609" s="17"/>
      <c r="E609" s="30"/>
      <c r="F609" s="30"/>
      <c r="BF609" s="8"/>
    </row>
    <row r="610" spans="1:58" hidden="1" x14ac:dyDescent="0.25">
      <c r="A610" s="220"/>
      <c r="B610" s="23"/>
      <c r="C610" s="8"/>
      <c r="D610" s="17"/>
      <c r="E610" s="30"/>
      <c r="F610" s="30"/>
      <c r="BF610" s="8"/>
    </row>
    <row r="611" spans="1:58" hidden="1" x14ac:dyDescent="0.25">
      <c r="A611" s="220"/>
      <c r="B611" s="23"/>
      <c r="C611" s="8"/>
      <c r="D611" s="17"/>
      <c r="E611" s="30"/>
      <c r="F611" s="30"/>
      <c r="BF611" s="8"/>
    </row>
    <row r="612" spans="1:58" hidden="1" x14ac:dyDescent="0.25">
      <c r="A612" s="220"/>
      <c r="B612" s="23"/>
      <c r="C612" s="8"/>
      <c r="D612" s="17"/>
      <c r="E612" s="30"/>
      <c r="F612" s="30"/>
      <c r="BF612" s="8"/>
    </row>
    <row r="613" spans="1:58" hidden="1" x14ac:dyDescent="0.25">
      <c r="A613" s="220"/>
      <c r="B613" s="23"/>
      <c r="C613" s="8"/>
      <c r="D613" s="17"/>
      <c r="E613" s="30"/>
      <c r="F613" s="30"/>
      <c r="BF613" s="8"/>
    </row>
    <row r="614" spans="1:58" hidden="1" x14ac:dyDescent="0.25">
      <c r="A614" s="220"/>
      <c r="B614" s="23"/>
      <c r="C614" s="8"/>
      <c r="D614" s="17"/>
      <c r="E614" s="30"/>
      <c r="F614" s="30"/>
      <c r="BF614" s="8"/>
    </row>
    <row r="615" spans="1:58" hidden="1" x14ac:dyDescent="0.25">
      <c r="A615" s="220"/>
      <c r="B615" s="23"/>
      <c r="C615" s="8"/>
      <c r="D615" s="17"/>
      <c r="E615" s="30"/>
      <c r="F615" s="30"/>
      <c r="BF615" s="8"/>
    </row>
    <row r="616" spans="1:58" hidden="1" x14ac:dyDescent="0.25">
      <c r="A616" s="220"/>
      <c r="B616" s="23"/>
      <c r="C616" s="8"/>
      <c r="D616" s="17"/>
      <c r="E616" s="30"/>
      <c r="F616" s="30"/>
      <c r="BF616" s="8"/>
    </row>
    <row r="617" spans="1:58" hidden="1" x14ac:dyDescent="0.25">
      <c r="A617" s="220"/>
      <c r="B617" s="23"/>
      <c r="C617" s="8"/>
      <c r="D617" s="17"/>
      <c r="E617" s="30"/>
      <c r="F617" s="30"/>
      <c r="BF617" s="8"/>
    </row>
    <row r="618" spans="1:58" hidden="1" x14ac:dyDescent="0.25">
      <c r="A618" s="220"/>
      <c r="B618" s="23"/>
      <c r="C618" s="8"/>
      <c r="D618" s="17"/>
      <c r="E618" s="30"/>
      <c r="F618" s="30"/>
      <c r="BF618" s="8"/>
    </row>
    <row r="619" spans="1:58" hidden="1" x14ac:dyDescent="0.25">
      <c r="A619" s="220"/>
      <c r="B619" s="23"/>
      <c r="C619" s="8"/>
      <c r="D619" s="17"/>
      <c r="E619" s="30"/>
      <c r="F619" s="30"/>
      <c r="BF619" s="8"/>
    </row>
    <row r="620" spans="1:58" hidden="1" x14ac:dyDescent="0.25">
      <c r="A620" s="220"/>
      <c r="B620" s="23"/>
      <c r="C620" s="8"/>
      <c r="D620" s="17"/>
      <c r="E620" s="30"/>
      <c r="F620" s="30"/>
      <c r="BF620" s="8"/>
    </row>
    <row r="621" spans="1:58" hidden="1" x14ac:dyDescent="0.25">
      <c r="A621" s="220"/>
      <c r="B621" s="23"/>
      <c r="C621" s="8"/>
      <c r="D621" s="17"/>
      <c r="E621" s="30"/>
      <c r="F621" s="30"/>
      <c r="BF621" s="8"/>
    </row>
    <row r="622" spans="1:58" hidden="1" x14ac:dyDescent="0.25">
      <c r="A622" s="220"/>
      <c r="B622" s="23"/>
      <c r="C622" s="8"/>
      <c r="D622" s="17"/>
      <c r="E622" s="30"/>
      <c r="F622" s="30"/>
      <c r="BF622" s="8"/>
    </row>
    <row r="623" spans="1:58" hidden="1" x14ac:dyDescent="0.25">
      <c r="A623" s="220"/>
      <c r="B623" s="23"/>
      <c r="C623" s="8"/>
      <c r="D623" s="17"/>
      <c r="E623" s="30"/>
      <c r="F623" s="30"/>
      <c r="BF623" s="8"/>
    </row>
    <row r="624" spans="1:58" hidden="1" x14ac:dyDescent="0.25">
      <c r="A624" s="220"/>
      <c r="B624" s="23"/>
      <c r="C624" s="8"/>
      <c r="D624" s="17"/>
      <c r="E624" s="30"/>
      <c r="F624" s="30"/>
      <c r="BF624" s="8"/>
    </row>
    <row r="625" spans="1:58" hidden="1" x14ac:dyDescent="0.25">
      <c r="A625" s="220"/>
      <c r="B625" s="23"/>
      <c r="C625" s="8"/>
      <c r="D625" s="17"/>
      <c r="E625" s="30"/>
      <c r="F625" s="30"/>
      <c r="BF625" s="8"/>
    </row>
    <row r="626" spans="1:58" hidden="1" x14ac:dyDescent="0.25">
      <c r="A626" s="220"/>
      <c r="B626" s="23"/>
      <c r="C626" s="8"/>
      <c r="D626" s="17"/>
      <c r="E626" s="30"/>
      <c r="F626" s="30"/>
      <c r="BF626" s="8"/>
    </row>
    <row r="627" spans="1:58" hidden="1" x14ac:dyDescent="0.25">
      <c r="A627" s="220"/>
      <c r="B627" s="23"/>
      <c r="C627" s="8"/>
      <c r="D627" s="17"/>
      <c r="E627" s="30"/>
      <c r="F627" s="30"/>
      <c r="BF627" s="8"/>
    </row>
    <row r="628" spans="1:58" hidden="1" x14ac:dyDescent="0.25">
      <c r="A628" s="220"/>
      <c r="B628" s="23"/>
      <c r="C628" s="8"/>
      <c r="D628" s="17"/>
      <c r="E628" s="30"/>
      <c r="F628" s="30"/>
      <c r="BF628" s="8"/>
    </row>
    <row r="629" spans="1:58" hidden="1" x14ac:dyDescent="0.25">
      <c r="A629" s="220"/>
      <c r="B629" s="23"/>
      <c r="C629" s="8"/>
      <c r="D629" s="17"/>
      <c r="E629" s="30"/>
      <c r="F629" s="30"/>
      <c r="BF629" s="8"/>
    </row>
    <row r="630" spans="1:58" hidden="1" x14ac:dyDescent="0.25">
      <c r="A630" s="220"/>
      <c r="B630" s="23"/>
      <c r="C630" s="8"/>
      <c r="D630" s="17"/>
      <c r="E630" s="30"/>
      <c r="F630" s="30"/>
      <c r="BF630" s="8"/>
    </row>
    <row r="631" spans="1:58" hidden="1" x14ac:dyDescent="0.25">
      <c r="A631" s="220"/>
      <c r="B631" s="23"/>
      <c r="C631" s="8"/>
      <c r="D631" s="17"/>
      <c r="E631" s="30"/>
      <c r="F631" s="30"/>
      <c r="BF631" s="8"/>
    </row>
    <row r="632" spans="1:58" hidden="1" x14ac:dyDescent="0.25">
      <c r="A632" s="220"/>
      <c r="B632" s="23"/>
      <c r="C632" s="8"/>
      <c r="D632" s="17"/>
      <c r="E632" s="30"/>
      <c r="F632" s="30"/>
      <c r="BF632" s="8"/>
    </row>
    <row r="633" spans="1:58" hidden="1" x14ac:dyDescent="0.25">
      <c r="A633" s="220"/>
      <c r="B633" s="23"/>
      <c r="C633" s="8"/>
      <c r="D633" s="17"/>
      <c r="E633" s="30"/>
      <c r="F633" s="30"/>
      <c r="BF633" s="8"/>
    </row>
    <row r="634" spans="1:58" hidden="1" x14ac:dyDescent="0.25">
      <c r="A634" s="220"/>
      <c r="B634" s="23"/>
      <c r="C634" s="8"/>
      <c r="D634" s="17"/>
      <c r="E634" s="30"/>
      <c r="F634" s="30"/>
      <c r="BF634" s="8"/>
    </row>
    <row r="635" spans="1:58" hidden="1" x14ac:dyDescent="0.25">
      <c r="A635" s="220"/>
      <c r="B635" s="23"/>
      <c r="C635" s="8"/>
      <c r="D635" s="17"/>
      <c r="E635" s="30"/>
      <c r="F635" s="30"/>
      <c r="BF635" s="8"/>
    </row>
    <row r="636" spans="1:58" hidden="1" x14ac:dyDescent="0.25">
      <c r="A636" s="220"/>
      <c r="B636" s="23"/>
      <c r="C636" s="8"/>
      <c r="D636" s="17"/>
      <c r="E636" s="30"/>
      <c r="F636" s="30"/>
      <c r="BF636" s="8"/>
    </row>
    <row r="637" spans="1:58" hidden="1" x14ac:dyDescent="0.25">
      <c r="A637" s="220"/>
      <c r="B637" s="23"/>
      <c r="C637" s="8"/>
      <c r="D637" s="17"/>
      <c r="E637" s="30"/>
      <c r="F637" s="30"/>
      <c r="BF637" s="8"/>
    </row>
    <row r="638" spans="1:58" hidden="1" x14ac:dyDescent="0.25">
      <c r="A638" s="220"/>
      <c r="B638" s="23"/>
      <c r="C638" s="8"/>
      <c r="D638" s="17"/>
      <c r="E638" s="30"/>
      <c r="F638" s="30"/>
      <c r="BF638" s="8"/>
    </row>
    <row r="639" spans="1:58" hidden="1" x14ac:dyDescent="0.25">
      <c r="A639" s="220"/>
      <c r="B639" s="23"/>
      <c r="C639" s="8"/>
      <c r="D639" s="17"/>
      <c r="E639" s="30"/>
      <c r="F639" s="30"/>
      <c r="BF639" s="8"/>
    </row>
    <row r="640" spans="1:58" hidden="1" x14ac:dyDescent="0.25">
      <c r="A640" s="220"/>
      <c r="B640" s="23"/>
      <c r="C640" s="8"/>
      <c r="D640" s="17"/>
      <c r="E640" s="30"/>
      <c r="F640" s="30"/>
      <c r="BF640" s="8"/>
    </row>
    <row r="641" spans="1:58" hidden="1" x14ac:dyDescent="0.25">
      <c r="A641" s="220"/>
      <c r="B641" s="23"/>
      <c r="C641" s="8"/>
      <c r="D641" s="17"/>
      <c r="E641" s="30"/>
      <c r="F641" s="30"/>
      <c r="BF641" s="8"/>
    </row>
    <row r="642" spans="1:58" hidden="1" x14ac:dyDescent="0.25">
      <c r="A642" s="220"/>
      <c r="B642" s="23"/>
      <c r="C642" s="8"/>
      <c r="D642" s="17"/>
      <c r="E642" s="30"/>
      <c r="F642" s="30"/>
      <c r="BF642" s="8"/>
    </row>
    <row r="643" spans="1:58" hidden="1" x14ac:dyDescent="0.25">
      <c r="A643" s="220"/>
      <c r="B643" s="23"/>
      <c r="C643" s="8"/>
      <c r="D643" s="17"/>
      <c r="E643" s="30"/>
      <c r="F643" s="30"/>
      <c r="BF643" s="8"/>
    </row>
    <row r="644" spans="1:58" hidden="1" x14ac:dyDescent="0.25">
      <c r="A644" s="220"/>
      <c r="B644" s="23"/>
      <c r="C644" s="8"/>
      <c r="D644" s="17"/>
      <c r="E644" s="30"/>
      <c r="F644" s="30"/>
      <c r="BF644" s="8"/>
    </row>
    <row r="645" spans="1:58" hidden="1" x14ac:dyDescent="0.25">
      <c r="A645" s="220"/>
      <c r="B645" s="23"/>
      <c r="C645" s="8"/>
      <c r="D645" s="17"/>
      <c r="E645" s="30"/>
      <c r="F645" s="30"/>
      <c r="BF645" s="8"/>
    </row>
    <row r="646" spans="1:58" hidden="1" x14ac:dyDescent="0.25">
      <c r="A646" s="220"/>
      <c r="B646" s="23"/>
      <c r="C646" s="8"/>
      <c r="D646" s="17"/>
      <c r="E646" s="30"/>
      <c r="F646" s="30"/>
      <c r="BF646" s="8"/>
    </row>
    <row r="647" spans="1:58" hidden="1" x14ac:dyDescent="0.25">
      <c r="A647" s="220"/>
      <c r="B647" s="23"/>
      <c r="C647" s="8"/>
      <c r="D647" s="17"/>
      <c r="E647" s="30"/>
      <c r="F647" s="30"/>
      <c r="BF647" s="8"/>
    </row>
    <row r="648" spans="1:58" hidden="1" x14ac:dyDescent="0.25">
      <c r="A648" s="220"/>
      <c r="B648" s="23"/>
      <c r="C648" s="8"/>
      <c r="D648" s="17"/>
      <c r="E648" s="30"/>
      <c r="F648" s="30"/>
      <c r="BF648" s="8"/>
    </row>
    <row r="649" spans="1:58" hidden="1" x14ac:dyDescent="0.25">
      <c r="A649" s="220"/>
      <c r="B649" s="23"/>
      <c r="C649" s="8"/>
      <c r="D649" s="17"/>
      <c r="E649" s="30"/>
      <c r="F649" s="30"/>
      <c r="BF649" s="8"/>
    </row>
    <row r="650" spans="1:58" hidden="1" x14ac:dyDescent="0.25">
      <c r="A650" s="220"/>
      <c r="B650" s="23"/>
      <c r="C650" s="8"/>
      <c r="D650" s="17"/>
      <c r="E650" s="30"/>
      <c r="F650" s="30"/>
      <c r="BF650" s="8"/>
    </row>
    <row r="651" spans="1:58" hidden="1" x14ac:dyDescent="0.25">
      <c r="A651" s="220"/>
      <c r="B651" s="23"/>
      <c r="C651" s="8"/>
      <c r="D651" s="17"/>
      <c r="E651" s="30"/>
      <c r="F651" s="30"/>
      <c r="BF651" s="8"/>
    </row>
    <row r="652" spans="1:58" hidden="1" x14ac:dyDescent="0.25">
      <c r="A652" s="220"/>
      <c r="B652" s="23"/>
      <c r="C652" s="8"/>
      <c r="D652" s="17"/>
      <c r="E652" s="30"/>
      <c r="F652" s="30"/>
      <c r="BF652" s="8"/>
    </row>
    <row r="653" spans="1:58" hidden="1" x14ac:dyDescent="0.25">
      <c r="A653" s="220"/>
      <c r="B653" s="23"/>
      <c r="C653" s="8"/>
      <c r="D653" s="17"/>
      <c r="E653" s="30"/>
      <c r="F653" s="30"/>
      <c r="BF653" s="8"/>
    </row>
    <row r="654" spans="1:58" hidden="1" x14ac:dyDescent="0.25">
      <c r="A654" s="220"/>
      <c r="B654" s="23"/>
      <c r="C654" s="8"/>
      <c r="D654" s="17"/>
      <c r="E654" s="30"/>
      <c r="F654" s="30"/>
      <c r="BF654" s="8"/>
    </row>
    <row r="655" spans="1:58" hidden="1" x14ac:dyDescent="0.25">
      <c r="A655" s="220"/>
      <c r="B655" s="23"/>
      <c r="C655" s="8"/>
      <c r="D655" s="17"/>
      <c r="E655" s="30"/>
      <c r="F655" s="30"/>
      <c r="BF655" s="8"/>
    </row>
    <row r="656" spans="1:58" hidden="1" x14ac:dyDescent="0.25">
      <c r="A656" s="220"/>
      <c r="B656" s="23"/>
      <c r="C656" s="8"/>
      <c r="D656" s="17"/>
      <c r="E656" s="30"/>
      <c r="F656" s="30"/>
      <c r="BF656" s="8"/>
    </row>
    <row r="657" spans="1:58" hidden="1" x14ac:dyDescent="0.25">
      <c r="A657" s="220"/>
      <c r="B657" s="23"/>
      <c r="C657" s="8"/>
      <c r="D657" s="17"/>
      <c r="E657" s="30"/>
      <c r="F657" s="30"/>
      <c r="BF657" s="8"/>
    </row>
    <row r="658" spans="1:58" hidden="1" x14ac:dyDescent="0.25">
      <c r="A658" s="220"/>
      <c r="B658" s="23"/>
      <c r="C658" s="8"/>
      <c r="D658" s="17"/>
      <c r="E658" s="30"/>
      <c r="F658" s="30"/>
      <c r="BF658" s="8"/>
    </row>
    <row r="659" spans="1:58" hidden="1" x14ac:dyDescent="0.25">
      <c r="A659" s="220"/>
      <c r="B659" s="23"/>
      <c r="C659" s="8"/>
      <c r="D659" s="17"/>
      <c r="E659" s="30"/>
      <c r="F659" s="30"/>
      <c r="BF659" s="8"/>
    </row>
    <row r="660" spans="1:58" hidden="1" x14ac:dyDescent="0.25">
      <c r="A660" s="220"/>
      <c r="B660" s="23"/>
      <c r="C660" s="8"/>
      <c r="D660" s="17"/>
      <c r="E660" s="30"/>
      <c r="F660" s="30"/>
      <c r="BF660" s="8"/>
    </row>
    <row r="661" spans="1:58" hidden="1" x14ac:dyDescent="0.25">
      <c r="A661" s="220"/>
      <c r="B661" s="23"/>
      <c r="C661" s="8"/>
      <c r="D661" s="17"/>
      <c r="E661" s="30"/>
      <c r="F661" s="30"/>
      <c r="BF661" s="8"/>
    </row>
    <row r="662" spans="1:58" hidden="1" x14ac:dyDescent="0.25">
      <c r="A662" s="220"/>
      <c r="B662" s="23"/>
      <c r="C662" s="8"/>
      <c r="D662" s="17"/>
      <c r="E662" s="30"/>
      <c r="F662" s="30"/>
      <c r="BF662" s="8"/>
    </row>
    <row r="663" spans="1:58" hidden="1" x14ac:dyDescent="0.25">
      <c r="A663" s="220"/>
      <c r="B663" s="23"/>
      <c r="C663" s="8"/>
      <c r="D663" s="17"/>
      <c r="E663" s="30"/>
      <c r="F663" s="30"/>
      <c r="BF663" s="8"/>
    </row>
    <row r="664" spans="1:58" hidden="1" x14ac:dyDescent="0.25">
      <c r="A664" s="220"/>
      <c r="B664" s="23"/>
      <c r="C664" s="8"/>
      <c r="D664" s="17"/>
      <c r="E664" s="30"/>
      <c r="F664" s="30"/>
      <c r="BF664" s="8"/>
    </row>
    <row r="665" spans="1:58" hidden="1" x14ac:dyDescent="0.25">
      <c r="A665" s="220"/>
      <c r="B665" s="23"/>
      <c r="C665" s="8"/>
      <c r="D665" s="17"/>
      <c r="E665" s="30"/>
      <c r="F665" s="30"/>
      <c r="BF665" s="8"/>
    </row>
    <row r="666" spans="1:58" hidden="1" x14ac:dyDescent="0.25">
      <c r="A666" s="220"/>
      <c r="B666" s="23"/>
      <c r="C666" s="8"/>
      <c r="D666" s="17"/>
      <c r="E666" s="30"/>
      <c r="F666" s="30"/>
      <c r="BF666" s="8"/>
    </row>
    <row r="667" spans="1:58" hidden="1" x14ac:dyDescent="0.25">
      <c r="A667" s="220"/>
      <c r="B667" s="23"/>
      <c r="C667" s="8"/>
      <c r="D667" s="17"/>
      <c r="E667" s="30"/>
      <c r="F667" s="30"/>
      <c r="BF667" s="8"/>
    </row>
    <row r="668" spans="1:58" hidden="1" x14ac:dyDescent="0.25">
      <c r="A668" s="220"/>
      <c r="B668" s="23"/>
      <c r="C668" s="8"/>
      <c r="D668" s="17"/>
      <c r="E668" s="30"/>
      <c r="F668" s="30"/>
      <c r="BF668" s="8"/>
    </row>
    <row r="669" spans="1:58" hidden="1" x14ac:dyDescent="0.25">
      <c r="A669" s="220"/>
      <c r="B669" s="23"/>
      <c r="C669" s="8"/>
      <c r="D669" s="17"/>
      <c r="E669" s="30"/>
      <c r="F669" s="30"/>
      <c r="BF669" s="8"/>
    </row>
    <row r="670" spans="1:58" hidden="1" x14ac:dyDescent="0.25">
      <c r="A670" s="220"/>
      <c r="B670" s="23"/>
      <c r="C670" s="8"/>
      <c r="D670" s="17"/>
      <c r="E670" s="30"/>
      <c r="F670" s="30"/>
      <c r="BF670" s="8"/>
    </row>
    <row r="671" spans="1:58" hidden="1" x14ac:dyDescent="0.25">
      <c r="A671" s="220"/>
      <c r="B671" s="23"/>
      <c r="C671" s="8"/>
      <c r="D671" s="17"/>
      <c r="E671" s="30"/>
      <c r="F671" s="30"/>
      <c r="BF671" s="8"/>
    </row>
    <row r="672" spans="1:58" hidden="1" x14ac:dyDescent="0.25">
      <c r="A672" s="220"/>
      <c r="B672" s="23"/>
      <c r="C672" s="8"/>
      <c r="D672" s="17"/>
      <c r="E672" s="30"/>
      <c r="F672" s="30"/>
      <c r="BF672" s="8"/>
    </row>
    <row r="673" spans="1:58" hidden="1" x14ac:dyDescent="0.25">
      <c r="A673" s="220"/>
      <c r="B673" s="23"/>
      <c r="C673" s="8"/>
      <c r="D673" s="17"/>
      <c r="E673" s="30"/>
      <c r="F673" s="30"/>
      <c r="BF673" s="8"/>
    </row>
    <row r="674" spans="1:58" hidden="1" x14ac:dyDescent="0.25">
      <c r="A674" s="220"/>
      <c r="B674" s="23"/>
      <c r="C674" s="8"/>
      <c r="D674" s="17"/>
      <c r="E674" s="30"/>
      <c r="F674" s="30"/>
      <c r="BF674" s="8"/>
    </row>
    <row r="675" spans="1:58" hidden="1" x14ac:dyDescent="0.25">
      <c r="A675" s="220"/>
      <c r="B675" s="23"/>
      <c r="C675" s="8"/>
      <c r="D675" s="17"/>
      <c r="E675" s="30"/>
      <c r="F675" s="30"/>
      <c r="BF675" s="8"/>
    </row>
    <row r="676" spans="1:58" hidden="1" x14ac:dyDescent="0.25">
      <c r="A676" s="220"/>
      <c r="B676" s="23"/>
      <c r="C676" s="8"/>
      <c r="D676" s="17"/>
      <c r="E676" s="30"/>
      <c r="F676" s="30"/>
      <c r="BF676" s="8"/>
    </row>
    <row r="677" spans="1:58" hidden="1" x14ac:dyDescent="0.25">
      <c r="A677" s="220"/>
      <c r="B677" s="23"/>
      <c r="C677" s="8"/>
      <c r="D677" s="17"/>
      <c r="E677" s="30"/>
      <c r="F677" s="30"/>
      <c r="BF677" s="8"/>
    </row>
    <row r="678" spans="1:58" hidden="1" x14ac:dyDescent="0.25">
      <c r="A678" s="220"/>
      <c r="B678" s="23"/>
      <c r="C678" s="8"/>
      <c r="D678" s="17"/>
      <c r="E678" s="30"/>
      <c r="F678" s="30"/>
      <c r="BF678" s="8"/>
    </row>
    <row r="679" spans="1:58" hidden="1" x14ac:dyDescent="0.25">
      <c r="A679" s="220"/>
      <c r="B679" s="23"/>
      <c r="C679" s="8"/>
      <c r="D679" s="17"/>
      <c r="E679" s="30"/>
      <c r="F679" s="30"/>
      <c r="BF679" s="8"/>
    </row>
    <row r="680" spans="1:58" hidden="1" x14ac:dyDescent="0.25">
      <c r="A680" s="220"/>
      <c r="B680" s="23"/>
      <c r="C680" s="8"/>
      <c r="D680" s="17"/>
      <c r="E680" s="30"/>
      <c r="F680" s="30"/>
      <c r="BF680" s="8"/>
    </row>
    <row r="681" spans="1:58" hidden="1" x14ac:dyDescent="0.25">
      <c r="A681" s="220"/>
      <c r="B681" s="23"/>
      <c r="C681" s="8"/>
      <c r="D681" s="17"/>
      <c r="E681" s="30"/>
      <c r="F681" s="30"/>
      <c r="BF681" s="8"/>
    </row>
    <row r="682" spans="1:58" hidden="1" x14ac:dyDescent="0.25">
      <c r="A682" s="220"/>
      <c r="B682" s="23"/>
      <c r="C682" s="8"/>
      <c r="D682" s="17"/>
      <c r="E682" s="30"/>
      <c r="F682" s="30"/>
      <c r="BF682" s="8"/>
    </row>
    <row r="683" spans="1:58" hidden="1" x14ac:dyDescent="0.25">
      <c r="A683" s="220"/>
      <c r="B683" s="23"/>
      <c r="C683" s="8"/>
      <c r="D683" s="17"/>
      <c r="E683" s="30"/>
      <c r="F683" s="30"/>
      <c r="BF683" s="8"/>
    </row>
    <row r="684" spans="1:58" hidden="1" x14ac:dyDescent="0.25">
      <c r="A684" s="220"/>
      <c r="B684" s="23"/>
      <c r="C684" s="8"/>
      <c r="D684" s="17"/>
      <c r="E684" s="30"/>
      <c r="F684" s="30"/>
      <c r="BF684" s="8"/>
    </row>
    <row r="685" spans="1:58" hidden="1" x14ac:dyDescent="0.25">
      <c r="A685" s="220"/>
      <c r="B685" s="23"/>
      <c r="C685" s="8"/>
      <c r="D685" s="17"/>
      <c r="E685" s="30"/>
      <c r="F685" s="30"/>
      <c r="BF685" s="8"/>
    </row>
    <row r="686" spans="1:58" hidden="1" x14ac:dyDescent="0.25">
      <c r="A686" s="220"/>
      <c r="B686" s="23"/>
      <c r="C686" s="8"/>
      <c r="D686" s="17"/>
      <c r="E686" s="30"/>
      <c r="F686" s="30"/>
      <c r="BF686" s="8"/>
    </row>
    <row r="687" spans="1:58" hidden="1" x14ac:dyDescent="0.25">
      <c r="A687" s="220"/>
      <c r="B687" s="23"/>
      <c r="C687" s="8"/>
      <c r="D687" s="17"/>
      <c r="E687" s="30"/>
      <c r="F687" s="30"/>
      <c r="BF687" s="8"/>
    </row>
    <row r="688" spans="1:58" hidden="1" x14ac:dyDescent="0.25">
      <c r="A688" s="220"/>
      <c r="B688" s="23"/>
      <c r="C688" s="8"/>
      <c r="D688" s="17"/>
      <c r="E688" s="30"/>
      <c r="F688" s="30"/>
      <c r="BF688" s="8"/>
    </row>
    <row r="689" spans="1:58" hidden="1" x14ac:dyDescent="0.25">
      <c r="A689" s="220"/>
      <c r="B689" s="23"/>
      <c r="C689" s="8"/>
      <c r="D689" s="17"/>
      <c r="E689" s="30"/>
      <c r="F689" s="30"/>
      <c r="BF689" s="8"/>
    </row>
    <row r="690" spans="1:58" hidden="1" x14ac:dyDescent="0.25">
      <c r="A690" s="220"/>
      <c r="B690" s="23"/>
      <c r="C690" s="8"/>
      <c r="D690" s="17"/>
      <c r="E690" s="30"/>
      <c r="F690" s="30"/>
      <c r="BF690" s="8"/>
    </row>
    <row r="691" spans="1:58" hidden="1" x14ac:dyDescent="0.25">
      <c r="A691" s="220"/>
      <c r="B691" s="23"/>
      <c r="C691" s="8"/>
      <c r="D691" s="17"/>
      <c r="E691" s="30"/>
      <c r="F691" s="30"/>
      <c r="BF691" s="8"/>
    </row>
    <row r="692" spans="1:58" hidden="1" x14ac:dyDescent="0.25">
      <c r="A692" s="220"/>
      <c r="B692" s="23"/>
      <c r="C692" s="8"/>
      <c r="D692" s="17"/>
      <c r="E692" s="30"/>
      <c r="F692" s="30"/>
      <c r="BF692" s="8"/>
    </row>
    <row r="693" spans="1:58" hidden="1" x14ac:dyDescent="0.25">
      <c r="A693" s="220"/>
      <c r="B693" s="23"/>
      <c r="C693" s="8"/>
      <c r="D693" s="17"/>
      <c r="E693" s="30"/>
      <c r="F693" s="30"/>
      <c r="BF693" s="8"/>
    </row>
    <row r="694" spans="1:58" hidden="1" x14ac:dyDescent="0.25">
      <c r="A694" s="220"/>
      <c r="B694" s="23"/>
      <c r="C694" s="8"/>
      <c r="D694" s="17"/>
      <c r="E694" s="30"/>
      <c r="F694" s="30"/>
      <c r="BF694" s="8"/>
    </row>
    <row r="695" spans="1:58" hidden="1" x14ac:dyDescent="0.25">
      <c r="A695" s="220"/>
      <c r="B695" s="23"/>
      <c r="C695" s="8"/>
      <c r="D695" s="17"/>
      <c r="E695" s="30"/>
      <c r="F695" s="30"/>
      <c r="BF695" s="8"/>
    </row>
    <row r="696" spans="1:58" hidden="1" x14ac:dyDescent="0.25">
      <c r="A696" s="220"/>
      <c r="B696" s="23"/>
      <c r="C696" s="8"/>
      <c r="D696" s="17"/>
      <c r="E696" s="30"/>
      <c r="F696" s="30"/>
      <c r="BF696" s="8"/>
    </row>
    <row r="697" spans="1:58" hidden="1" x14ac:dyDescent="0.25">
      <c r="A697" s="220"/>
      <c r="B697" s="23"/>
      <c r="C697" s="8"/>
      <c r="D697" s="17"/>
      <c r="E697" s="30"/>
      <c r="F697" s="30"/>
      <c r="BF697" s="8"/>
    </row>
    <row r="698" spans="1:58" hidden="1" x14ac:dyDescent="0.25">
      <c r="A698" s="220"/>
      <c r="B698" s="23"/>
      <c r="C698" s="8"/>
      <c r="D698" s="17"/>
      <c r="E698" s="30"/>
      <c r="F698" s="30"/>
      <c r="BF698" s="8"/>
    </row>
    <row r="699" spans="1:58" hidden="1" x14ac:dyDescent="0.25">
      <c r="A699" s="220"/>
      <c r="B699" s="23"/>
      <c r="C699" s="8"/>
      <c r="D699" s="17"/>
      <c r="E699" s="30"/>
      <c r="F699" s="30"/>
      <c r="BF699" s="8"/>
    </row>
    <row r="700" spans="1:58" hidden="1" x14ac:dyDescent="0.25">
      <c r="A700" s="220"/>
      <c r="B700" s="23"/>
      <c r="C700" s="8"/>
      <c r="D700" s="17"/>
      <c r="E700" s="30"/>
      <c r="F700" s="30"/>
      <c r="BF700" s="8"/>
    </row>
    <row r="701" spans="1:58" hidden="1" x14ac:dyDescent="0.25">
      <c r="A701" s="220"/>
      <c r="B701" s="23"/>
      <c r="C701" s="8"/>
      <c r="D701" s="17"/>
      <c r="E701" s="30"/>
      <c r="F701" s="30"/>
      <c r="BF701" s="8"/>
    </row>
    <row r="702" spans="1:58" hidden="1" x14ac:dyDescent="0.25">
      <c r="A702" s="220"/>
      <c r="B702" s="23"/>
      <c r="C702" s="8"/>
      <c r="D702" s="17"/>
      <c r="E702" s="30"/>
      <c r="F702" s="30"/>
      <c r="BF702" s="8"/>
    </row>
    <row r="703" spans="1:58" hidden="1" x14ac:dyDescent="0.25">
      <c r="A703" s="220"/>
      <c r="B703" s="23"/>
      <c r="C703" s="8"/>
      <c r="D703" s="17"/>
      <c r="E703" s="30"/>
      <c r="F703" s="30"/>
      <c r="BF703" s="8"/>
    </row>
    <row r="704" spans="1:58" hidden="1" x14ac:dyDescent="0.25">
      <c r="A704" s="220"/>
      <c r="B704" s="23"/>
      <c r="C704" s="8"/>
      <c r="D704" s="17"/>
      <c r="E704" s="30"/>
      <c r="F704" s="30"/>
      <c r="BF704" s="8"/>
    </row>
    <row r="705" spans="1:58" hidden="1" x14ac:dyDescent="0.25">
      <c r="A705" s="220"/>
      <c r="B705" s="23"/>
      <c r="C705" s="8"/>
      <c r="D705" s="17"/>
      <c r="E705" s="30"/>
      <c r="F705" s="30"/>
      <c r="BF705" s="8"/>
    </row>
    <row r="706" spans="1:58" hidden="1" x14ac:dyDescent="0.25">
      <c r="A706" s="220"/>
      <c r="B706" s="23"/>
      <c r="C706" s="8"/>
      <c r="D706" s="17"/>
      <c r="E706" s="30"/>
      <c r="F706" s="30"/>
      <c r="BF706" s="8"/>
    </row>
    <row r="707" spans="1:58" hidden="1" x14ac:dyDescent="0.25">
      <c r="A707" s="220"/>
      <c r="B707" s="23"/>
      <c r="C707" s="8"/>
      <c r="D707" s="17"/>
      <c r="E707" s="30"/>
      <c r="F707" s="30"/>
      <c r="BF707" s="8"/>
    </row>
    <row r="708" spans="1:58" hidden="1" x14ac:dyDescent="0.25">
      <c r="A708" s="220"/>
      <c r="B708" s="23"/>
      <c r="C708" s="8"/>
      <c r="D708" s="17"/>
      <c r="E708" s="30"/>
      <c r="F708" s="30"/>
      <c r="BF708" s="8"/>
    </row>
    <row r="709" spans="1:58" hidden="1" x14ac:dyDescent="0.25">
      <c r="A709" s="220"/>
      <c r="B709" s="23"/>
      <c r="C709" s="8"/>
      <c r="D709" s="17"/>
      <c r="E709" s="30"/>
      <c r="F709" s="30"/>
      <c r="BF709" s="8"/>
    </row>
    <row r="710" spans="1:58" hidden="1" x14ac:dyDescent="0.25">
      <c r="A710" s="220"/>
      <c r="B710" s="23"/>
      <c r="C710" s="8"/>
      <c r="D710" s="17"/>
      <c r="E710" s="30"/>
      <c r="F710" s="30"/>
      <c r="BF710" s="8"/>
    </row>
    <row r="711" spans="1:58" hidden="1" x14ac:dyDescent="0.25">
      <c r="A711" s="220"/>
      <c r="B711" s="23"/>
      <c r="C711" s="8"/>
      <c r="D711" s="17"/>
      <c r="E711" s="30"/>
      <c r="F711" s="30"/>
      <c r="BF711" s="8"/>
    </row>
    <row r="712" spans="1:58" hidden="1" x14ac:dyDescent="0.25">
      <c r="A712" s="220"/>
      <c r="B712" s="23"/>
      <c r="C712" s="8"/>
      <c r="D712" s="17"/>
      <c r="E712" s="30"/>
      <c r="F712" s="30"/>
      <c r="BF712" s="8"/>
    </row>
    <row r="713" spans="1:58" hidden="1" x14ac:dyDescent="0.25">
      <c r="A713" s="220"/>
      <c r="B713" s="23"/>
      <c r="C713" s="8"/>
      <c r="D713" s="17"/>
      <c r="E713" s="30"/>
      <c r="F713" s="30"/>
      <c r="BF713" s="8"/>
    </row>
    <row r="714" spans="1:58" hidden="1" x14ac:dyDescent="0.25">
      <c r="A714" s="220"/>
      <c r="B714" s="23"/>
      <c r="C714" s="8"/>
      <c r="D714" s="17"/>
      <c r="E714" s="30"/>
      <c r="F714" s="30"/>
      <c r="BF714" s="8"/>
    </row>
    <row r="715" spans="1:58" hidden="1" x14ac:dyDescent="0.25">
      <c r="A715" s="220"/>
      <c r="B715" s="23"/>
      <c r="C715" s="8"/>
      <c r="D715" s="17"/>
      <c r="E715" s="30"/>
      <c r="F715" s="30"/>
      <c r="BF715" s="8"/>
    </row>
    <row r="716" spans="1:58" hidden="1" x14ac:dyDescent="0.25">
      <c r="A716" s="220"/>
      <c r="B716" s="23"/>
      <c r="C716" s="8"/>
      <c r="D716" s="17"/>
      <c r="E716" s="30"/>
      <c r="F716" s="30"/>
      <c r="BF716" s="8"/>
    </row>
    <row r="717" spans="1:58" hidden="1" x14ac:dyDescent="0.25">
      <c r="A717" s="220"/>
      <c r="B717" s="23"/>
      <c r="C717" s="8"/>
      <c r="D717" s="17"/>
      <c r="E717" s="30"/>
      <c r="F717" s="30"/>
      <c r="BF717" s="8"/>
    </row>
    <row r="718" spans="1:58" hidden="1" x14ac:dyDescent="0.25">
      <c r="A718" s="220"/>
      <c r="B718" s="23"/>
      <c r="C718" s="8"/>
      <c r="D718" s="17"/>
      <c r="E718" s="30"/>
      <c r="F718" s="30"/>
      <c r="BF718" s="8"/>
    </row>
    <row r="719" spans="1:58" hidden="1" x14ac:dyDescent="0.25">
      <c r="A719" s="220"/>
      <c r="B719" s="23"/>
      <c r="C719" s="8"/>
      <c r="D719" s="17"/>
      <c r="E719" s="30"/>
      <c r="F719" s="30"/>
      <c r="BF719" s="8"/>
    </row>
    <row r="720" spans="1:58" hidden="1" x14ac:dyDescent="0.25">
      <c r="A720" s="220"/>
      <c r="B720" s="23"/>
      <c r="C720" s="8"/>
      <c r="D720" s="17"/>
      <c r="E720" s="30"/>
      <c r="F720" s="30"/>
      <c r="BF720" s="8"/>
    </row>
    <row r="721" spans="1:58" hidden="1" x14ac:dyDescent="0.25">
      <c r="A721" s="220"/>
      <c r="B721" s="23"/>
      <c r="C721" s="8"/>
      <c r="D721" s="17"/>
      <c r="E721" s="30"/>
      <c r="F721" s="30"/>
      <c r="BF721" s="8"/>
    </row>
    <row r="722" spans="1:58" hidden="1" x14ac:dyDescent="0.25">
      <c r="A722" s="220"/>
      <c r="B722" s="23"/>
      <c r="C722" s="8"/>
      <c r="D722" s="17"/>
      <c r="E722" s="30"/>
      <c r="F722" s="30"/>
      <c r="BF722" s="8"/>
    </row>
    <row r="723" spans="1:58" hidden="1" x14ac:dyDescent="0.25">
      <c r="A723" s="220"/>
      <c r="B723" s="23"/>
      <c r="C723" s="8"/>
      <c r="D723" s="17"/>
      <c r="E723" s="30"/>
      <c r="F723" s="30"/>
      <c r="BF723" s="8"/>
    </row>
    <row r="724" spans="1:58" hidden="1" x14ac:dyDescent="0.25">
      <c r="A724" s="220"/>
      <c r="B724" s="23"/>
      <c r="C724" s="8"/>
      <c r="D724" s="17"/>
      <c r="E724" s="30"/>
      <c r="F724" s="30"/>
      <c r="BF724" s="8"/>
    </row>
    <row r="725" spans="1:58" hidden="1" x14ac:dyDescent="0.25">
      <c r="A725" s="220"/>
      <c r="B725" s="23"/>
      <c r="C725" s="8"/>
      <c r="D725" s="17"/>
      <c r="E725" s="30"/>
      <c r="F725" s="30"/>
      <c r="BF725" s="8"/>
    </row>
    <row r="726" spans="1:58" hidden="1" x14ac:dyDescent="0.25">
      <c r="A726" s="220"/>
      <c r="B726" s="23"/>
      <c r="C726" s="8"/>
      <c r="D726" s="17"/>
      <c r="E726" s="30"/>
      <c r="F726" s="30"/>
      <c r="BF726" s="8"/>
    </row>
    <row r="727" spans="1:58" hidden="1" x14ac:dyDescent="0.25">
      <c r="A727" s="220"/>
      <c r="B727" s="23"/>
      <c r="C727" s="8"/>
      <c r="D727" s="17"/>
      <c r="E727" s="30"/>
      <c r="F727" s="30"/>
      <c r="BF727" s="8"/>
    </row>
    <row r="728" spans="1:58" hidden="1" x14ac:dyDescent="0.25">
      <c r="A728" s="220"/>
      <c r="B728" s="23"/>
      <c r="C728" s="8"/>
      <c r="D728" s="17"/>
      <c r="E728" s="30"/>
      <c r="F728" s="30"/>
      <c r="BF728" s="8"/>
    </row>
    <row r="729" spans="1:58" hidden="1" x14ac:dyDescent="0.25">
      <c r="A729" s="220"/>
      <c r="B729" s="23"/>
      <c r="C729" s="8"/>
      <c r="D729" s="17"/>
      <c r="E729" s="30"/>
      <c r="F729" s="30"/>
      <c r="BF729" s="8"/>
    </row>
    <row r="730" spans="1:58" hidden="1" x14ac:dyDescent="0.25">
      <c r="A730" s="220"/>
      <c r="B730" s="23"/>
      <c r="C730" s="8"/>
      <c r="D730" s="17"/>
      <c r="E730" s="30"/>
      <c r="F730" s="30"/>
      <c r="BF730" s="8"/>
    </row>
    <row r="731" spans="1:58" hidden="1" x14ac:dyDescent="0.25">
      <c r="A731" s="220"/>
      <c r="B731" s="23"/>
      <c r="C731" s="8"/>
      <c r="D731" s="17"/>
      <c r="E731" s="30"/>
      <c r="F731" s="30"/>
      <c r="BF731" s="8"/>
    </row>
    <row r="732" spans="1:58" hidden="1" x14ac:dyDescent="0.25">
      <c r="A732" s="220"/>
      <c r="B732" s="23"/>
      <c r="C732" s="8"/>
      <c r="D732" s="17"/>
      <c r="E732" s="30"/>
      <c r="F732" s="30"/>
      <c r="BF732" s="8"/>
    </row>
    <row r="733" spans="1:58" hidden="1" x14ac:dyDescent="0.25">
      <c r="A733" s="220"/>
      <c r="B733" s="23"/>
      <c r="C733" s="8"/>
      <c r="D733" s="17"/>
      <c r="E733" s="30"/>
      <c r="F733" s="30"/>
      <c r="BF733" s="8"/>
    </row>
    <row r="734" spans="1:58" hidden="1" x14ac:dyDescent="0.25">
      <c r="A734" s="220"/>
      <c r="B734" s="23"/>
      <c r="C734" s="8"/>
      <c r="D734" s="17"/>
      <c r="E734" s="30"/>
      <c r="F734" s="30"/>
      <c r="BF734" s="8"/>
    </row>
    <row r="735" spans="1:58" hidden="1" x14ac:dyDescent="0.25">
      <c r="A735" s="220"/>
      <c r="B735" s="23"/>
      <c r="C735" s="8"/>
      <c r="D735" s="17"/>
      <c r="E735" s="30"/>
      <c r="F735" s="30"/>
      <c r="BF735" s="8"/>
    </row>
    <row r="736" spans="1:58" hidden="1" x14ac:dyDescent="0.25">
      <c r="A736" s="220"/>
      <c r="B736" s="23"/>
      <c r="C736" s="8"/>
      <c r="D736" s="17"/>
      <c r="E736" s="30"/>
      <c r="F736" s="30"/>
      <c r="BF736" s="8"/>
    </row>
    <row r="737" spans="1:58" hidden="1" x14ac:dyDescent="0.25">
      <c r="A737" s="220"/>
      <c r="B737" s="23"/>
      <c r="C737" s="8"/>
      <c r="D737" s="17"/>
      <c r="E737" s="30"/>
      <c r="F737" s="30"/>
      <c r="BF737" s="8"/>
    </row>
    <row r="738" spans="1:58" hidden="1" x14ac:dyDescent="0.25">
      <c r="A738" s="220"/>
      <c r="B738" s="23"/>
      <c r="C738" s="8"/>
      <c r="D738" s="17"/>
      <c r="E738" s="30"/>
      <c r="F738" s="30"/>
      <c r="BF738" s="8"/>
    </row>
    <row r="739" spans="1:58" hidden="1" x14ac:dyDescent="0.25">
      <c r="A739" s="220"/>
      <c r="B739" s="23"/>
      <c r="C739" s="8"/>
      <c r="D739" s="17"/>
      <c r="E739" s="30"/>
      <c r="F739" s="30"/>
      <c r="BF739" s="8"/>
    </row>
    <row r="740" spans="1:58" hidden="1" x14ac:dyDescent="0.25">
      <c r="A740" s="220"/>
      <c r="B740" s="23"/>
      <c r="C740" s="8"/>
      <c r="D740" s="17"/>
      <c r="E740" s="30"/>
      <c r="F740" s="30"/>
      <c r="BF740" s="8"/>
    </row>
    <row r="741" spans="1:58" hidden="1" x14ac:dyDescent="0.25">
      <c r="A741" s="220"/>
      <c r="B741" s="23"/>
      <c r="C741" s="8"/>
      <c r="D741" s="17"/>
      <c r="E741" s="30"/>
      <c r="F741" s="30"/>
      <c r="BF741" s="8"/>
    </row>
    <row r="742" spans="1:58" hidden="1" x14ac:dyDescent="0.25">
      <c r="A742" s="220"/>
      <c r="B742" s="23"/>
      <c r="C742" s="8"/>
      <c r="D742" s="17"/>
      <c r="E742" s="30"/>
      <c r="F742" s="30"/>
      <c r="BF742" s="8"/>
    </row>
    <row r="743" spans="1:58" hidden="1" x14ac:dyDescent="0.25">
      <c r="A743" s="220"/>
      <c r="B743" s="23"/>
      <c r="C743" s="8"/>
      <c r="D743" s="17"/>
      <c r="E743" s="30"/>
      <c r="F743" s="30"/>
      <c r="BF743" s="8"/>
    </row>
    <row r="744" spans="1:58" hidden="1" x14ac:dyDescent="0.25">
      <c r="A744" s="220"/>
      <c r="B744" s="23"/>
      <c r="C744" s="8"/>
      <c r="D744" s="17"/>
      <c r="E744" s="30"/>
      <c r="F744" s="30"/>
      <c r="BF744" s="8"/>
    </row>
    <row r="745" spans="1:58" hidden="1" x14ac:dyDescent="0.25">
      <c r="A745" s="220"/>
      <c r="B745" s="23"/>
      <c r="C745" s="8"/>
      <c r="D745" s="17"/>
      <c r="E745" s="30"/>
      <c r="F745" s="30"/>
      <c r="BF745" s="8"/>
    </row>
    <row r="746" spans="1:58" hidden="1" x14ac:dyDescent="0.25">
      <c r="A746" s="220"/>
      <c r="B746" s="23"/>
      <c r="C746" s="8"/>
      <c r="D746" s="17"/>
      <c r="E746" s="30"/>
      <c r="F746" s="30"/>
      <c r="BF746" s="8"/>
    </row>
    <row r="747" spans="1:58" hidden="1" x14ac:dyDescent="0.25">
      <c r="A747" s="220"/>
      <c r="B747" s="23"/>
      <c r="C747" s="8"/>
      <c r="D747" s="17"/>
      <c r="E747" s="30"/>
      <c r="F747" s="30"/>
      <c r="BF747" s="8"/>
    </row>
    <row r="748" spans="1:58" hidden="1" x14ac:dyDescent="0.25">
      <c r="A748" s="220"/>
      <c r="B748" s="23"/>
      <c r="C748" s="8"/>
      <c r="D748" s="17"/>
      <c r="E748" s="30"/>
      <c r="F748" s="30"/>
      <c r="BF748" s="8"/>
    </row>
    <row r="749" spans="1:58" hidden="1" x14ac:dyDescent="0.25">
      <c r="A749" s="220"/>
      <c r="B749" s="23"/>
      <c r="C749" s="8"/>
      <c r="D749" s="17"/>
      <c r="E749" s="30"/>
      <c r="F749" s="30"/>
      <c r="BF749" s="8"/>
    </row>
    <row r="750" spans="1:58" hidden="1" x14ac:dyDescent="0.25">
      <c r="A750" s="220"/>
      <c r="B750" s="23"/>
      <c r="C750" s="8"/>
      <c r="D750" s="17"/>
      <c r="E750" s="30"/>
      <c r="F750" s="30"/>
      <c r="BF750" s="8"/>
    </row>
    <row r="751" spans="1:58" hidden="1" x14ac:dyDescent="0.25">
      <c r="A751" s="220"/>
      <c r="B751" s="23"/>
      <c r="C751" s="8"/>
      <c r="D751" s="17"/>
      <c r="E751" s="30"/>
      <c r="F751" s="30"/>
      <c r="BF751" s="8"/>
    </row>
    <row r="752" spans="1:58" hidden="1" x14ac:dyDescent="0.25">
      <c r="A752" s="220"/>
      <c r="B752" s="23"/>
      <c r="C752" s="8"/>
      <c r="D752" s="17"/>
      <c r="E752" s="30"/>
      <c r="F752" s="30"/>
      <c r="BF752" s="8"/>
    </row>
    <row r="753" spans="1:58" hidden="1" x14ac:dyDescent="0.25">
      <c r="A753" s="220"/>
      <c r="B753" s="23"/>
      <c r="C753" s="8"/>
      <c r="D753" s="17"/>
      <c r="E753" s="30"/>
      <c r="F753" s="30"/>
      <c r="BF753" s="8"/>
    </row>
    <row r="754" spans="1:58" hidden="1" x14ac:dyDescent="0.25">
      <c r="A754" s="220"/>
      <c r="B754" s="23"/>
      <c r="C754" s="8"/>
      <c r="D754" s="17"/>
      <c r="E754" s="30"/>
      <c r="F754" s="30"/>
      <c r="BF754" s="8"/>
    </row>
    <row r="755" spans="1:58" hidden="1" x14ac:dyDescent="0.25">
      <c r="A755" s="220"/>
      <c r="B755" s="23"/>
      <c r="C755" s="8"/>
      <c r="D755" s="17"/>
      <c r="E755" s="30"/>
      <c r="F755" s="30"/>
      <c r="BF755" s="8"/>
    </row>
    <row r="756" spans="1:58" hidden="1" x14ac:dyDescent="0.25">
      <c r="A756" s="220"/>
      <c r="B756" s="23"/>
      <c r="C756" s="8"/>
      <c r="D756" s="17"/>
      <c r="E756" s="30"/>
      <c r="F756" s="30"/>
      <c r="BF756" s="8"/>
    </row>
    <row r="757" spans="1:58" hidden="1" x14ac:dyDescent="0.25">
      <c r="A757" s="220"/>
      <c r="B757" s="23"/>
      <c r="C757" s="8"/>
      <c r="D757" s="17"/>
      <c r="E757" s="30"/>
      <c r="F757" s="30"/>
      <c r="BF757" s="8"/>
    </row>
    <row r="758" spans="1:58" hidden="1" x14ac:dyDescent="0.25">
      <c r="A758" s="220"/>
      <c r="B758" s="23"/>
      <c r="C758" s="8"/>
      <c r="D758" s="17"/>
      <c r="E758" s="30"/>
      <c r="F758" s="30"/>
      <c r="BF758" s="8"/>
    </row>
    <row r="759" spans="1:58" hidden="1" x14ac:dyDescent="0.25">
      <c r="A759" s="220"/>
      <c r="B759" s="23"/>
      <c r="C759" s="8"/>
      <c r="D759" s="17"/>
      <c r="E759" s="30"/>
      <c r="F759" s="30"/>
      <c r="BF759" s="8"/>
    </row>
    <row r="760" spans="1:58" hidden="1" x14ac:dyDescent="0.25">
      <c r="A760" s="220"/>
      <c r="B760" s="23"/>
      <c r="C760" s="8"/>
      <c r="D760" s="17"/>
      <c r="E760" s="30"/>
      <c r="F760" s="30"/>
      <c r="BF760" s="8"/>
    </row>
    <row r="761" spans="1:58" hidden="1" x14ac:dyDescent="0.25">
      <c r="A761" s="220"/>
      <c r="B761" s="23"/>
      <c r="C761" s="8"/>
      <c r="D761" s="17"/>
      <c r="E761" s="30"/>
      <c r="F761" s="30"/>
      <c r="BF761" s="8"/>
    </row>
    <row r="762" spans="1:58" hidden="1" x14ac:dyDescent="0.25">
      <c r="A762" s="220"/>
      <c r="B762" s="23"/>
      <c r="C762" s="8"/>
      <c r="D762" s="17"/>
      <c r="E762" s="30"/>
      <c r="F762" s="30"/>
      <c r="BF762" s="8"/>
    </row>
    <row r="763" spans="1:58" hidden="1" x14ac:dyDescent="0.25">
      <c r="A763" s="220"/>
      <c r="B763" s="23"/>
      <c r="C763" s="8"/>
      <c r="D763" s="17"/>
      <c r="E763" s="30"/>
      <c r="F763" s="30"/>
      <c r="BF763" s="8"/>
    </row>
    <row r="764" spans="1:58" hidden="1" x14ac:dyDescent="0.25">
      <c r="A764" s="220"/>
      <c r="B764" s="23"/>
      <c r="C764" s="8"/>
      <c r="D764" s="17"/>
      <c r="E764" s="30"/>
      <c r="F764" s="30"/>
      <c r="BF764" s="8"/>
    </row>
    <row r="765" spans="1:58" hidden="1" x14ac:dyDescent="0.25">
      <c r="A765" s="220"/>
      <c r="B765" s="23"/>
      <c r="C765" s="8"/>
      <c r="D765" s="17"/>
      <c r="E765" s="30"/>
      <c r="F765" s="30"/>
      <c r="BF765" s="8"/>
    </row>
    <row r="766" spans="1:58" hidden="1" x14ac:dyDescent="0.25">
      <c r="A766" s="220"/>
      <c r="B766" s="23"/>
      <c r="C766" s="8"/>
      <c r="D766" s="17"/>
      <c r="E766" s="30"/>
      <c r="F766" s="30"/>
      <c r="BF766" s="8"/>
    </row>
    <row r="767" spans="1:58" hidden="1" x14ac:dyDescent="0.25">
      <c r="A767" s="220"/>
      <c r="B767" s="23"/>
      <c r="C767" s="8"/>
      <c r="D767" s="17"/>
      <c r="E767" s="30"/>
      <c r="F767" s="30"/>
      <c r="BF767" s="8"/>
    </row>
    <row r="768" spans="1:58" hidden="1" x14ac:dyDescent="0.25">
      <c r="A768" s="220"/>
      <c r="B768" s="23"/>
      <c r="C768" s="8"/>
      <c r="D768" s="17"/>
      <c r="E768" s="30"/>
      <c r="F768" s="30"/>
      <c r="BF768" s="8"/>
    </row>
    <row r="769" spans="1:58" hidden="1" x14ac:dyDescent="0.25">
      <c r="A769" s="220"/>
      <c r="B769" s="23"/>
      <c r="C769" s="8"/>
      <c r="D769" s="17"/>
      <c r="E769" s="30"/>
      <c r="F769" s="30"/>
      <c r="BF769" s="8"/>
    </row>
    <row r="770" spans="1:58" hidden="1" x14ac:dyDescent="0.25">
      <c r="A770" s="220"/>
      <c r="B770" s="23"/>
      <c r="C770" s="8"/>
      <c r="D770" s="17"/>
      <c r="E770" s="30"/>
      <c r="F770" s="30"/>
      <c r="BF770" s="8"/>
    </row>
    <row r="771" spans="1:58" hidden="1" x14ac:dyDescent="0.25">
      <c r="A771" s="220"/>
      <c r="B771" s="23"/>
      <c r="C771" s="8"/>
      <c r="D771" s="17"/>
      <c r="E771" s="30"/>
      <c r="F771" s="30"/>
      <c r="BF771" s="8"/>
    </row>
    <row r="772" spans="1:58" hidden="1" x14ac:dyDescent="0.25">
      <c r="A772" s="220"/>
      <c r="B772" s="23"/>
      <c r="C772" s="8"/>
      <c r="D772" s="17"/>
      <c r="E772" s="30"/>
      <c r="F772" s="30"/>
      <c r="BF772" s="8"/>
    </row>
    <row r="773" spans="1:58" hidden="1" x14ac:dyDescent="0.25">
      <c r="A773" s="220"/>
      <c r="B773" s="23"/>
      <c r="C773" s="8"/>
      <c r="D773" s="17"/>
      <c r="E773" s="30"/>
      <c r="F773" s="30"/>
      <c r="BF773" s="8"/>
    </row>
    <row r="774" spans="1:58" hidden="1" x14ac:dyDescent="0.25">
      <c r="A774" s="220"/>
      <c r="B774" s="23"/>
      <c r="C774" s="8"/>
      <c r="D774" s="17"/>
      <c r="E774" s="30"/>
      <c r="F774" s="30"/>
      <c r="BF774" s="8"/>
    </row>
    <row r="775" spans="1:58" hidden="1" x14ac:dyDescent="0.25">
      <c r="A775" s="220"/>
      <c r="B775" s="23"/>
      <c r="C775" s="8"/>
      <c r="D775" s="17"/>
      <c r="E775" s="30"/>
      <c r="F775" s="30"/>
      <c r="BF775" s="8"/>
    </row>
    <row r="776" spans="1:58" hidden="1" x14ac:dyDescent="0.25">
      <c r="A776" s="220"/>
      <c r="B776" s="23"/>
      <c r="C776" s="8"/>
      <c r="D776" s="17"/>
      <c r="E776" s="30"/>
      <c r="F776" s="30"/>
      <c r="BF776" s="8"/>
    </row>
    <row r="777" spans="1:58" hidden="1" x14ac:dyDescent="0.25">
      <c r="A777" s="220"/>
      <c r="B777" s="23"/>
      <c r="C777" s="8"/>
      <c r="D777" s="17"/>
      <c r="E777" s="30"/>
      <c r="F777" s="30"/>
      <c r="BF777" s="8"/>
    </row>
    <row r="778" spans="1:58" hidden="1" x14ac:dyDescent="0.25">
      <c r="A778" s="220"/>
      <c r="B778" s="23"/>
      <c r="C778" s="8"/>
      <c r="D778" s="17"/>
      <c r="E778" s="30"/>
      <c r="F778" s="30"/>
      <c r="BF778" s="8"/>
    </row>
    <row r="779" spans="1:58" hidden="1" x14ac:dyDescent="0.25">
      <c r="A779" s="220"/>
      <c r="B779" s="23"/>
      <c r="C779" s="8"/>
      <c r="D779" s="17"/>
      <c r="E779" s="30"/>
      <c r="F779" s="30"/>
      <c r="BF779" s="8"/>
    </row>
    <row r="780" spans="1:58" hidden="1" x14ac:dyDescent="0.25">
      <c r="A780" s="220"/>
      <c r="B780" s="23"/>
      <c r="C780" s="8"/>
      <c r="D780" s="17"/>
      <c r="E780" s="30"/>
      <c r="F780" s="30"/>
      <c r="BF780" s="8"/>
    </row>
    <row r="781" spans="1:58" hidden="1" x14ac:dyDescent="0.25">
      <c r="A781" s="220"/>
      <c r="B781" s="23"/>
      <c r="C781" s="8"/>
      <c r="D781" s="17"/>
      <c r="E781" s="30"/>
      <c r="F781" s="30"/>
      <c r="BF781" s="8"/>
    </row>
    <row r="782" spans="1:58" hidden="1" x14ac:dyDescent="0.25">
      <c r="A782" s="220"/>
      <c r="B782" s="23"/>
      <c r="C782" s="8"/>
      <c r="D782" s="17"/>
      <c r="E782" s="30"/>
      <c r="F782" s="30"/>
      <c r="BF782" s="8"/>
    </row>
    <row r="783" spans="1:58" hidden="1" x14ac:dyDescent="0.25">
      <c r="A783" s="220"/>
      <c r="B783" s="23"/>
      <c r="C783" s="8"/>
      <c r="D783" s="17"/>
      <c r="E783" s="30"/>
      <c r="F783" s="30"/>
      <c r="BF783" s="8"/>
    </row>
    <row r="784" spans="1:58" hidden="1" x14ac:dyDescent="0.25">
      <c r="A784" s="220"/>
      <c r="B784" s="23"/>
      <c r="C784" s="8"/>
      <c r="D784" s="17"/>
      <c r="E784" s="30"/>
      <c r="F784" s="30"/>
      <c r="BF784" s="8"/>
    </row>
    <row r="785" spans="1:58" hidden="1" x14ac:dyDescent="0.25">
      <c r="A785" s="220"/>
      <c r="B785" s="23"/>
      <c r="C785" s="8"/>
      <c r="D785" s="17"/>
      <c r="E785" s="30"/>
      <c r="F785" s="30"/>
      <c r="BF785" s="8"/>
    </row>
    <row r="786" spans="1:58" hidden="1" x14ac:dyDescent="0.25">
      <c r="A786" s="220"/>
      <c r="B786" s="23"/>
      <c r="C786" s="8"/>
      <c r="D786" s="17"/>
      <c r="E786" s="30"/>
      <c r="F786" s="30"/>
      <c r="BF786" s="8"/>
    </row>
    <row r="787" spans="1:58" hidden="1" x14ac:dyDescent="0.25">
      <c r="A787" s="220"/>
      <c r="B787" s="23"/>
      <c r="C787" s="8"/>
      <c r="D787" s="17"/>
      <c r="E787" s="30"/>
      <c r="F787" s="30"/>
      <c r="BF787" s="8"/>
    </row>
    <row r="788" spans="1:58" hidden="1" x14ac:dyDescent="0.25">
      <c r="A788" s="220"/>
      <c r="B788" s="23"/>
      <c r="C788" s="8"/>
      <c r="D788" s="17"/>
      <c r="E788" s="30"/>
      <c r="F788" s="30"/>
      <c r="BF788" s="8"/>
    </row>
    <row r="789" spans="1:58" hidden="1" x14ac:dyDescent="0.25">
      <c r="A789" s="220"/>
      <c r="B789" s="23"/>
      <c r="C789" s="8"/>
      <c r="D789" s="17"/>
      <c r="E789" s="30"/>
      <c r="F789" s="30"/>
      <c r="BF789" s="8"/>
    </row>
    <row r="790" spans="1:58" hidden="1" x14ac:dyDescent="0.25">
      <c r="A790" s="220"/>
      <c r="B790" s="23"/>
      <c r="C790" s="8"/>
      <c r="D790" s="17"/>
      <c r="E790" s="30"/>
      <c r="F790" s="30"/>
      <c r="BF790" s="8"/>
    </row>
    <row r="791" spans="1:58" hidden="1" x14ac:dyDescent="0.25">
      <c r="A791" s="220"/>
      <c r="B791" s="23"/>
      <c r="C791" s="8"/>
      <c r="D791" s="17"/>
      <c r="E791" s="30"/>
      <c r="F791" s="30"/>
      <c r="BF791" s="8"/>
    </row>
    <row r="792" spans="1:58" hidden="1" x14ac:dyDescent="0.25">
      <c r="A792" s="220"/>
      <c r="B792" s="23"/>
      <c r="C792" s="8"/>
      <c r="D792" s="17"/>
      <c r="E792" s="30"/>
      <c r="F792" s="30"/>
      <c r="BF792" s="8"/>
    </row>
    <row r="793" spans="1:58" hidden="1" x14ac:dyDescent="0.25">
      <c r="A793" s="220"/>
      <c r="B793" s="23"/>
      <c r="C793" s="8"/>
      <c r="D793" s="17"/>
      <c r="E793" s="30"/>
      <c r="F793" s="30"/>
      <c r="BF793" s="8"/>
    </row>
    <row r="794" spans="1:58" hidden="1" x14ac:dyDescent="0.25">
      <c r="A794" s="220"/>
      <c r="B794" s="23"/>
      <c r="C794" s="8"/>
      <c r="D794" s="17"/>
      <c r="E794" s="30"/>
      <c r="F794" s="30"/>
      <c r="BF794" s="8"/>
    </row>
    <row r="795" spans="1:58" hidden="1" x14ac:dyDescent="0.25">
      <c r="A795" s="220"/>
      <c r="B795" s="23"/>
      <c r="C795" s="8"/>
      <c r="D795" s="17"/>
      <c r="E795" s="30"/>
      <c r="F795" s="30"/>
      <c r="BF795" s="8"/>
    </row>
    <row r="796" spans="1:58" hidden="1" x14ac:dyDescent="0.25">
      <c r="A796" s="220"/>
      <c r="B796" s="23"/>
      <c r="C796" s="8"/>
      <c r="D796" s="17"/>
      <c r="E796" s="30"/>
      <c r="F796" s="30"/>
      <c r="BF796" s="8"/>
    </row>
    <row r="797" spans="1:58" hidden="1" x14ac:dyDescent="0.25">
      <c r="A797" s="220"/>
      <c r="B797" s="23"/>
      <c r="C797" s="8"/>
      <c r="D797" s="17"/>
      <c r="E797" s="30"/>
      <c r="F797" s="30"/>
      <c r="BF797" s="8"/>
    </row>
    <row r="798" spans="1:58" hidden="1" x14ac:dyDescent="0.25">
      <c r="A798" s="220"/>
      <c r="B798" s="23"/>
      <c r="C798" s="8"/>
      <c r="D798" s="17"/>
      <c r="E798" s="30"/>
      <c r="F798" s="30"/>
      <c r="BF798" s="8"/>
    </row>
    <row r="799" spans="1:58" hidden="1" x14ac:dyDescent="0.25">
      <c r="A799" s="220"/>
      <c r="B799" s="23"/>
      <c r="C799" s="8"/>
      <c r="D799" s="17"/>
      <c r="E799" s="30"/>
      <c r="F799" s="30"/>
      <c r="BF799" s="8"/>
    </row>
    <row r="800" spans="1:58" hidden="1" x14ac:dyDescent="0.25">
      <c r="A800" s="220"/>
      <c r="B800" s="23"/>
      <c r="C800" s="8"/>
      <c r="D800" s="17"/>
      <c r="E800" s="30"/>
      <c r="F800" s="30"/>
      <c r="BF800" s="8"/>
    </row>
    <row r="801" spans="1:58" hidden="1" x14ac:dyDescent="0.25">
      <c r="A801" s="220"/>
      <c r="B801" s="23"/>
      <c r="C801" s="8"/>
      <c r="D801" s="17"/>
      <c r="E801" s="30"/>
      <c r="F801" s="30"/>
      <c r="BF801" s="8"/>
    </row>
    <row r="802" spans="1:58" hidden="1" x14ac:dyDescent="0.25">
      <c r="A802" s="220"/>
      <c r="B802" s="23"/>
      <c r="C802" s="8"/>
      <c r="D802" s="17"/>
      <c r="E802" s="30"/>
      <c r="F802" s="30"/>
      <c r="BF802" s="8"/>
    </row>
    <row r="803" spans="1:58" hidden="1" x14ac:dyDescent="0.25">
      <c r="A803" s="220"/>
      <c r="B803" s="23"/>
      <c r="C803" s="8"/>
      <c r="D803" s="17"/>
      <c r="E803" s="30"/>
      <c r="F803" s="30"/>
      <c r="BF803" s="8"/>
    </row>
    <row r="804" spans="1:58" hidden="1" x14ac:dyDescent="0.25">
      <c r="A804" s="220"/>
      <c r="B804" s="23"/>
      <c r="C804" s="8"/>
      <c r="D804" s="17"/>
      <c r="E804" s="30"/>
      <c r="F804" s="30"/>
      <c r="BF804" s="8"/>
    </row>
    <row r="805" spans="1:58" hidden="1" x14ac:dyDescent="0.25">
      <c r="A805" s="220"/>
      <c r="B805" s="23"/>
      <c r="C805" s="8"/>
      <c r="D805" s="17"/>
      <c r="E805" s="30"/>
      <c r="F805" s="30"/>
      <c r="BF805" s="8"/>
    </row>
    <row r="806" spans="1:58" hidden="1" x14ac:dyDescent="0.25">
      <c r="A806" s="220"/>
      <c r="B806" s="23"/>
      <c r="C806" s="8"/>
      <c r="D806" s="17"/>
      <c r="E806" s="30"/>
      <c r="F806" s="30"/>
      <c r="BF806" s="8"/>
    </row>
    <row r="807" spans="1:58" hidden="1" x14ac:dyDescent="0.25">
      <c r="A807" s="220"/>
      <c r="B807" s="23"/>
      <c r="C807" s="8"/>
      <c r="D807" s="17"/>
      <c r="E807" s="30"/>
      <c r="F807" s="30"/>
      <c r="BF807" s="8"/>
    </row>
    <row r="808" spans="1:58" hidden="1" x14ac:dyDescent="0.25">
      <c r="A808" s="220"/>
      <c r="B808" s="23"/>
      <c r="C808" s="8"/>
      <c r="D808" s="17"/>
      <c r="E808" s="30"/>
      <c r="F808" s="30"/>
      <c r="BF808" s="8"/>
    </row>
    <row r="809" spans="1:58" hidden="1" x14ac:dyDescent="0.25">
      <c r="A809" s="220"/>
      <c r="B809" s="23"/>
      <c r="C809" s="8"/>
      <c r="D809" s="17"/>
      <c r="E809" s="30"/>
      <c r="F809" s="30"/>
      <c r="BF809" s="8"/>
    </row>
    <row r="810" spans="1:58" hidden="1" x14ac:dyDescent="0.25">
      <c r="A810" s="220"/>
      <c r="B810" s="23"/>
      <c r="C810" s="8"/>
      <c r="D810" s="17"/>
      <c r="E810" s="30"/>
      <c r="F810" s="30"/>
      <c r="BF810" s="8"/>
    </row>
    <row r="811" spans="1:58" hidden="1" x14ac:dyDescent="0.25">
      <c r="A811" s="220"/>
      <c r="B811" s="23"/>
      <c r="C811" s="8"/>
      <c r="D811" s="17"/>
      <c r="E811" s="30"/>
      <c r="F811" s="30"/>
      <c r="BF811" s="8"/>
    </row>
    <row r="812" spans="1:58" hidden="1" x14ac:dyDescent="0.25">
      <c r="A812" s="220"/>
      <c r="B812" s="23"/>
      <c r="C812" s="8"/>
      <c r="D812" s="17"/>
      <c r="E812" s="30"/>
      <c r="F812" s="30"/>
      <c r="BF812" s="8"/>
    </row>
    <row r="813" spans="1:58" hidden="1" x14ac:dyDescent="0.25">
      <c r="A813" s="220"/>
      <c r="B813" s="23"/>
      <c r="C813" s="8"/>
      <c r="D813" s="17"/>
      <c r="E813" s="30"/>
      <c r="F813" s="30"/>
      <c r="BF813" s="8"/>
    </row>
    <row r="814" spans="1:58" hidden="1" x14ac:dyDescent="0.25">
      <c r="A814" s="220"/>
      <c r="B814" s="23"/>
      <c r="C814" s="8"/>
      <c r="D814" s="17"/>
      <c r="E814" s="30"/>
      <c r="F814" s="30"/>
      <c r="BF814" s="8"/>
    </row>
    <row r="815" spans="1:58" hidden="1" x14ac:dyDescent="0.25">
      <c r="A815" s="220"/>
      <c r="B815" s="23"/>
      <c r="C815" s="8"/>
      <c r="D815" s="17"/>
      <c r="E815" s="30"/>
      <c r="F815" s="30"/>
      <c r="BF815" s="8"/>
    </row>
    <row r="816" spans="1:58" hidden="1" x14ac:dyDescent="0.25">
      <c r="A816" s="220"/>
      <c r="B816" s="23"/>
      <c r="C816" s="8"/>
      <c r="D816" s="17"/>
      <c r="E816" s="30"/>
      <c r="F816" s="30"/>
      <c r="BF816" s="8"/>
    </row>
    <row r="817" spans="1:58" hidden="1" x14ac:dyDescent="0.25">
      <c r="A817" s="220"/>
      <c r="B817" s="23"/>
      <c r="C817" s="8"/>
      <c r="D817" s="17"/>
      <c r="E817" s="30"/>
      <c r="F817" s="30"/>
      <c r="BF817" s="8"/>
    </row>
    <row r="818" spans="1:58" hidden="1" x14ac:dyDescent="0.25">
      <c r="A818" s="220"/>
      <c r="B818" s="23"/>
      <c r="C818" s="8"/>
      <c r="D818" s="17"/>
      <c r="E818" s="30"/>
      <c r="F818" s="30"/>
      <c r="BF818" s="8"/>
    </row>
    <row r="819" spans="1:58" hidden="1" x14ac:dyDescent="0.25">
      <c r="A819" s="220"/>
      <c r="B819" s="23"/>
      <c r="C819" s="8"/>
      <c r="D819" s="17"/>
      <c r="E819" s="30"/>
      <c r="F819" s="30"/>
      <c r="BF819" s="8"/>
    </row>
    <row r="820" spans="1:58" hidden="1" x14ac:dyDescent="0.25">
      <c r="A820" s="220"/>
      <c r="B820" s="23"/>
      <c r="C820" s="8"/>
      <c r="D820" s="17"/>
      <c r="E820" s="30"/>
      <c r="F820" s="30"/>
      <c r="BF820" s="8"/>
    </row>
    <row r="821" spans="1:58" hidden="1" x14ac:dyDescent="0.25">
      <c r="A821" s="220"/>
      <c r="B821" s="23"/>
      <c r="C821" s="8"/>
      <c r="D821" s="17"/>
      <c r="E821" s="30"/>
      <c r="F821" s="30"/>
      <c r="BF821" s="8"/>
    </row>
    <row r="822" spans="1:58" hidden="1" x14ac:dyDescent="0.25">
      <c r="A822" s="220"/>
      <c r="B822" s="23"/>
      <c r="C822" s="8"/>
      <c r="D822" s="17"/>
      <c r="E822" s="30"/>
      <c r="F822" s="30"/>
      <c r="BF822" s="8"/>
    </row>
    <row r="823" spans="1:58" hidden="1" x14ac:dyDescent="0.25">
      <c r="A823" s="220"/>
      <c r="B823" s="23"/>
      <c r="C823" s="8"/>
      <c r="D823" s="17"/>
      <c r="E823" s="30"/>
      <c r="F823" s="30"/>
      <c r="BF823" s="8"/>
    </row>
    <row r="824" spans="1:58" hidden="1" x14ac:dyDescent="0.25">
      <c r="A824" s="220"/>
      <c r="B824" s="23"/>
      <c r="C824" s="8"/>
      <c r="D824" s="17"/>
      <c r="E824" s="30"/>
      <c r="F824" s="30"/>
      <c r="BF824" s="8"/>
    </row>
    <row r="825" spans="1:58" hidden="1" x14ac:dyDescent="0.25">
      <c r="A825" s="220"/>
      <c r="B825" s="23"/>
      <c r="C825" s="8"/>
      <c r="D825" s="17"/>
      <c r="E825" s="30"/>
      <c r="F825" s="30"/>
      <c r="BF825" s="8"/>
    </row>
    <row r="826" spans="1:58" hidden="1" x14ac:dyDescent="0.25">
      <c r="A826" s="220"/>
      <c r="B826" s="23"/>
      <c r="C826" s="8"/>
      <c r="D826" s="17"/>
      <c r="E826" s="30"/>
      <c r="F826" s="30"/>
      <c r="BF826" s="8"/>
    </row>
    <row r="827" spans="1:58" hidden="1" x14ac:dyDescent="0.25">
      <c r="A827" s="220"/>
      <c r="B827" s="23"/>
      <c r="C827" s="8"/>
      <c r="D827" s="17"/>
      <c r="E827" s="30"/>
      <c r="F827" s="30"/>
      <c r="BF827" s="8"/>
    </row>
    <row r="828" spans="1:58" hidden="1" x14ac:dyDescent="0.25">
      <c r="A828" s="220"/>
      <c r="B828" s="23"/>
      <c r="C828" s="8"/>
      <c r="D828" s="17"/>
      <c r="E828" s="30"/>
      <c r="F828" s="30"/>
      <c r="BF828" s="8"/>
    </row>
    <row r="829" spans="1:58" hidden="1" x14ac:dyDescent="0.25">
      <c r="A829" s="220"/>
      <c r="B829" s="23"/>
      <c r="C829" s="8"/>
      <c r="D829" s="17"/>
      <c r="E829" s="30"/>
      <c r="F829" s="30"/>
      <c r="BF829" s="8"/>
    </row>
    <row r="830" spans="1:58" hidden="1" x14ac:dyDescent="0.25">
      <c r="A830" s="220"/>
      <c r="B830" s="23"/>
      <c r="C830" s="8"/>
      <c r="D830" s="17"/>
      <c r="E830" s="30"/>
      <c r="F830" s="30"/>
      <c r="BF830" s="8"/>
    </row>
    <row r="831" spans="1:58" hidden="1" x14ac:dyDescent="0.25">
      <c r="A831" s="220"/>
      <c r="B831" s="23"/>
      <c r="C831" s="8"/>
      <c r="D831" s="17"/>
      <c r="E831" s="30"/>
      <c r="F831" s="30"/>
      <c r="BF831" s="8"/>
    </row>
    <row r="832" spans="1:58" hidden="1" x14ac:dyDescent="0.25">
      <c r="A832" s="220"/>
      <c r="B832" s="23"/>
      <c r="C832" s="8"/>
      <c r="D832" s="17"/>
      <c r="E832" s="30"/>
      <c r="F832" s="30"/>
      <c r="BF832" s="8"/>
    </row>
    <row r="833" spans="1:58" hidden="1" x14ac:dyDescent="0.25">
      <c r="A833" s="220"/>
      <c r="B833" s="23"/>
      <c r="C833" s="8"/>
      <c r="D833" s="17"/>
      <c r="E833" s="30"/>
      <c r="F833" s="30"/>
      <c r="BF833" s="8"/>
    </row>
    <row r="834" spans="1:58" hidden="1" x14ac:dyDescent="0.25">
      <c r="A834" s="220"/>
      <c r="B834" s="23"/>
      <c r="C834" s="8"/>
      <c r="D834" s="17"/>
      <c r="E834" s="30"/>
      <c r="F834" s="30"/>
      <c r="BF834" s="8"/>
    </row>
    <row r="835" spans="1:58" hidden="1" x14ac:dyDescent="0.25">
      <c r="A835" s="220"/>
      <c r="B835" s="23"/>
      <c r="C835" s="8"/>
      <c r="D835" s="17"/>
      <c r="E835" s="30"/>
      <c r="F835" s="30"/>
      <c r="BF835" s="8"/>
    </row>
    <row r="836" spans="1:58" hidden="1" x14ac:dyDescent="0.25">
      <c r="A836" s="220"/>
      <c r="B836" s="23"/>
      <c r="C836" s="8"/>
      <c r="D836" s="17"/>
      <c r="E836" s="30"/>
      <c r="F836" s="30"/>
      <c r="BF836" s="8"/>
    </row>
    <row r="837" spans="1:58" hidden="1" x14ac:dyDescent="0.25">
      <c r="A837" s="220"/>
      <c r="B837" s="23"/>
      <c r="C837" s="8"/>
      <c r="D837" s="17"/>
      <c r="E837" s="30"/>
      <c r="F837" s="30"/>
      <c r="BF837" s="8"/>
    </row>
    <row r="838" spans="1:58" hidden="1" x14ac:dyDescent="0.25">
      <c r="A838" s="220"/>
      <c r="B838" s="23"/>
      <c r="C838" s="8"/>
      <c r="D838" s="17"/>
      <c r="E838" s="30"/>
      <c r="F838" s="30"/>
      <c r="BF838" s="8"/>
    </row>
    <row r="839" spans="1:58" hidden="1" x14ac:dyDescent="0.25">
      <c r="A839" s="220"/>
      <c r="B839" s="23"/>
      <c r="C839" s="8"/>
      <c r="D839" s="17"/>
      <c r="E839" s="30"/>
      <c r="F839" s="30"/>
      <c r="BF839" s="8"/>
    </row>
    <row r="840" spans="1:58" hidden="1" x14ac:dyDescent="0.25">
      <c r="A840" s="220"/>
      <c r="B840" s="23"/>
      <c r="C840" s="8"/>
      <c r="D840" s="17"/>
      <c r="E840" s="30"/>
      <c r="F840" s="30"/>
      <c r="BF840" s="8"/>
    </row>
    <row r="841" spans="1:58" hidden="1" x14ac:dyDescent="0.25">
      <c r="A841" s="220"/>
      <c r="B841" s="23"/>
      <c r="C841" s="8"/>
      <c r="D841" s="17"/>
      <c r="E841" s="30"/>
      <c r="F841" s="30"/>
      <c r="BF841" s="8"/>
    </row>
    <row r="842" spans="1:58" hidden="1" x14ac:dyDescent="0.25">
      <c r="A842" s="220"/>
      <c r="B842" s="23"/>
      <c r="C842" s="8"/>
      <c r="D842" s="17"/>
      <c r="E842" s="30"/>
      <c r="F842" s="30"/>
      <c r="BF842" s="8"/>
    </row>
    <row r="843" spans="1:58" hidden="1" x14ac:dyDescent="0.25">
      <c r="A843" s="220"/>
      <c r="B843" s="23"/>
      <c r="C843" s="8"/>
      <c r="D843" s="17"/>
      <c r="E843" s="30"/>
      <c r="F843" s="30"/>
      <c r="BF843" s="8"/>
    </row>
    <row r="844" spans="1:58" hidden="1" x14ac:dyDescent="0.25">
      <c r="A844" s="220"/>
      <c r="B844" s="23"/>
      <c r="C844" s="8"/>
      <c r="D844" s="17"/>
      <c r="E844" s="30"/>
      <c r="F844" s="30"/>
      <c r="BF844" s="8"/>
    </row>
    <row r="845" spans="1:58" hidden="1" x14ac:dyDescent="0.25">
      <c r="A845" s="220"/>
      <c r="B845" s="23"/>
      <c r="C845" s="8"/>
      <c r="D845" s="17"/>
      <c r="E845" s="30"/>
      <c r="F845" s="30"/>
      <c r="BF845" s="8"/>
    </row>
    <row r="846" spans="1:58" hidden="1" x14ac:dyDescent="0.25">
      <c r="A846" s="220"/>
      <c r="B846" s="23"/>
      <c r="C846" s="8"/>
      <c r="D846" s="17"/>
      <c r="E846" s="30"/>
      <c r="F846" s="30"/>
      <c r="BF846" s="8"/>
    </row>
    <row r="847" spans="1:58" hidden="1" x14ac:dyDescent="0.25">
      <c r="A847" s="220"/>
      <c r="B847" s="23"/>
      <c r="C847" s="8"/>
      <c r="D847" s="17"/>
      <c r="E847" s="30"/>
      <c r="F847" s="30"/>
      <c r="BF847" s="8"/>
    </row>
    <row r="848" spans="1:58" hidden="1" x14ac:dyDescent="0.25">
      <c r="A848" s="220"/>
      <c r="B848" s="23"/>
      <c r="C848" s="8"/>
      <c r="D848" s="17"/>
      <c r="E848" s="30"/>
      <c r="F848" s="30"/>
      <c r="BF848" s="8"/>
    </row>
    <row r="849" spans="1:58" hidden="1" x14ac:dyDescent="0.25">
      <c r="A849" s="220"/>
      <c r="B849" s="23"/>
      <c r="C849" s="8"/>
      <c r="D849" s="17"/>
      <c r="E849" s="30"/>
      <c r="F849" s="30"/>
      <c r="BF849" s="8"/>
    </row>
    <row r="850" spans="1:58" hidden="1" x14ac:dyDescent="0.25">
      <c r="A850" s="220"/>
      <c r="B850" s="23"/>
      <c r="C850" s="8"/>
      <c r="D850" s="17"/>
      <c r="E850" s="30"/>
      <c r="F850" s="30"/>
      <c r="BF850" s="8"/>
    </row>
    <row r="851" spans="1:58" hidden="1" x14ac:dyDescent="0.25">
      <c r="A851" s="220"/>
      <c r="B851" s="23"/>
      <c r="C851" s="8"/>
      <c r="D851" s="17"/>
      <c r="E851" s="30"/>
      <c r="F851" s="30"/>
      <c r="BF851" s="8"/>
    </row>
    <row r="852" spans="1:58" hidden="1" x14ac:dyDescent="0.25">
      <c r="A852" s="220"/>
      <c r="B852" s="23"/>
      <c r="C852" s="8"/>
      <c r="D852" s="17"/>
      <c r="E852" s="30"/>
      <c r="F852" s="30"/>
      <c r="BF852" s="8"/>
    </row>
    <row r="853" spans="1:58" hidden="1" x14ac:dyDescent="0.25">
      <c r="A853" s="220"/>
      <c r="B853" s="23"/>
      <c r="C853" s="8"/>
      <c r="D853" s="17"/>
      <c r="E853" s="30"/>
      <c r="F853" s="30"/>
      <c r="BF853" s="8"/>
    </row>
    <row r="854" spans="1:58" hidden="1" x14ac:dyDescent="0.25">
      <c r="A854" s="220"/>
      <c r="B854" s="23"/>
      <c r="C854" s="8"/>
      <c r="D854" s="17"/>
      <c r="E854" s="30"/>
      <c r="F854" s="30"/>
      <c r="BF854" s="8"/>
    </row>
    <row r="855" spans="1:58" hidden="1" x14ac:dyDescent="0.25">
      <c r="A855" s="220"/>
      <c r="B855" s="23"/>
      <c r="C855" s="8"/>
      <c r="D855" s="17"/>
      <c r="E855" s="30"/>
      <c r="F855" s="30"/>
      <c r="BF855" s="8"/>
    </row>
    <row r="856" spans="1:58" hidden="1" x14ac:dyDescent="0.25">
      <c r="A856" s="220"/>
      <c r="B856" s="23"/>
      <c r="C856" s="8"/>
      <c r="D856" s="17"/>
      <c r="E856" s="30"/>
      <c r="F856" s="30"/>
      <c r="BF856" s="8"/>
    </row>
    <row r="857" spans="1:58" hidden="1" x14ac:dyDescent="0.25">
      <c r="A857" s="220"/>
      <c r="B857" s="23"/>
      <c r="C857" s="8"/>
      <c r="D857" s="17"/>
      <c r="E857" s="30"/>
      <c r="F857" s="30"/>
      <c r="BF857" s="8"/>
    </row>
    <row r="858" spans="1:58" hidden="1" x14ac:dyDescent="0.25">
      <c r="A858" s="220"/>
      <c r="B858" s="23"/>
      <c r="C858" s="8"/>
      <c r="D858" s="17"/>
      <c r="E858" s="30"/>
      <c r="F858" s="30"/>
      <c r="BF858" s="8"/>
    </row>
    <row r="859" spans="1:58" hidden="1" x14ac:dyDescent="0.25">
      <c r="A859" s="220"/>
      <c r="B859" s="23"/>
      <c r="C859" s="8"/>
      <c r="D859" s="17"/>
      <c r="E859" s="30"/>
      <c r="F859" s="30"/>
      <c r="BF859" s="8"/>
    </row>
    <row r="860" spans="1:58" hidden="1" x14ac:dyDescent="0.25">
      <c r="A860" s="220"/>
      <c r="B860" s="23"/>
      <c r="C860" s="8"/>
      <c r="D860" s="17"/>
      <c r="E860" s="30"/>
      <c r="F860" s="30"/>
      <c r="BF860" s="8"/>
    </row>
    <row r="861" spans="1:58" hidden="1" x14ac:dyDescent="0.25">
      <c r="A861" s="220"/>
      <c r="B861" s="23"/>
      <c r="C861" s="8"/>
      <c r="D861" s="17"/>
      <c r="E861" s="30"/>
      <c r="F861" s="30"/>
      <c r="BF861" s="8"/>
    </row>
    <row r="862" spans="1:58" hidden="1" x14ac:dyDescent="0.25">
      <c r="A862" s="220"/>
      <c r="B862" s="23"/>
      <c r="C862" s="8"/>
      <c r="D862" s="17"/>
      <c r="E862" s="30"/>
      <c r="F862" s="30"/>
      <c r="BF862" s="8"/>
    </row>
    <row r="863" spans="1:58" hidden="1" x14ac:dyDescent="0.25">
      <c r="A863" s="220"/>
      <c r="B863" s="23"/>
      <c r="C863" s="8"/>
      <c r="D863" s="17"/>
      <c r="E863" s="30"/>
      <c r="F863" s="30"/>
      <c r="BF863" s="8"/>
    </row>
    <row r="864" spans="1:58" hidden="1" x14ac:dyDescent="0.25">
      <c r="A864" s="220"/>
      <c r="B864" s="23"/>
      <c r="C864" s="8"/>
      <c r="D864" s="17"/>
      <c r="E864" s="30"/>
      <c r="F864" s="30"/>
      <c r="BF864" s="8"/>
    </row>
    <row r="865" spans="1:58" hidden="1" x14ac:dyDescent="0.25">
      <c r="A865" s="220"/>
      <c r="B865" s="23"/>
      <c r="C865" s="8"/>
      <c r="D865" s="17"/>
      <c r="E865" s="30"/>
      <c r="F865" s="30"/>
      <c r="BF865" s="8"/>
    </row>
    <row r="866" spans="1:58" hidden="1" x14ac:dyDescent="0.25">
      <c r="A866" s="220"/>
      <c r="B866" s="23"/>
      <c r="C866" s="8"/>
      <c r="D866" s="17"/>
      <c r="E866" s="30"/>
      <c r="F866" s="30"/>
      <c r="BF866" s="8"/>
    </row>
    <row r="867" spans="1:58" hidden="1" x14ac:dyDescent="0.25">
      <c r="A867" s="220"/>
      <c r="B867" s="23"/>
      <c r="C867" s="8"/>
      <c r="D867" s="17"/>
      <c r="E867" s="30"/>
      <c r="F867" s="30"/>
      <c r="BF867" s="8"/>
    </row>
    <row r="868" spans="1:58" hidden="1" x14ac:dyDescent="0.25">
      <c r="A868" s="220"/>
      <c r="B868" s="23"/>
      <c r="C868" s="8"/>
      <c r="D868" s="17"/>
      <c r="E868" s="30"/>
      <c r="F868" s="30"/>
      <c r="BF868" s="8"/>
    </row>
    <row r="869" spans="1:58" hidden="1" x14ac:dyDescent="0.25">
      <c r="A869" s="220"/>
      <c r="B869" s="23"/>
      <c r="C869" s="8"/>
      <c r="D869" s="17"/>
      <c r="E869" s="30"/>
      <c r="F869" s="30"/>
      <c r="BF869" s="8"/>
    </row>
    <row r="870" spans="1:58" hidden="1" x14ac:dyDescent="0.25">
      <c r="A870" s="220"/>
      <c r="B870" s="23"/>
      <c r="C870" s="8"/>
      <c r="D870" s="17"/>
      <c r="E870" s="30"/>
      <c r="F870" s="30"/>
      <c r="BF870" s="8"/>
    </row>
    <row r="871" spans="1:58" hidden="1" x14ac:dyDescent="0.25">
      <c r="A871" s="220"/>
      <c r="B871" s="23"/>
      <c r="C871" s="8"/>
      <c r="D871" s="17"/>
      <c r="E871" s="30"/>
      <c r="F871" s="30"/>
      <c r="BF871" s="8"/>
    </row>
    <row r="872" spans="1:58" hidden="1" x14ac:dyDescent="0.25">
      <c r="A872" s="220"/>
      <c r="B872" s="23"/>
      <c r="C872" s="8"/>
      <c r="D872" s="17"/>
      <c r="E872" s="30"/>
      <c r="F872" s="30"/>
      <c r="BF872" s="8"/>
    </row>
    <row r="873" spans="1:58" hidden="1" x14ac:dyDescent="0.25">
      <c r="A873" s="220"/>
      <c r="B873" s="23"/>
      <c r="C873" s="8"/>
      <c r="D873" s="17"/>
      <c r="E873" s="30"/>
      <c r="F873" s="30"/>
      <c r="BF873" s="8"/>
    </row>
    <row r="874" spans="1:58" hidden="1" x14ac:dyDescent="0.25">
      <c r="A874" s="220"/>
      <c r="B874" s="23"/>
      <c r="C874" s="8"/>
      <c r="D874" s="17"/>
      <c r="E874" s="30"/>
      <c r="F874" s="30"/>
      <c r="BF874" s="8"/>
    </row>
    <row r="875" spans="1:58" hidden="1" x14ac:dyDescent="0.25">
      <c r="A875" s="220"/>
      <c r="B875" s="23"/>
      <c r="C875" s="8"/>
      <c r="D875" s="17"/>
      <c r="E875" s="30"/>
      <c r="F875" s="30"/>
      <c r="BF875" s="8"/>
    </row>
    <row r="876" spans="1:58" hidden="1" x14ac:dyDescent="0.25">
      <c r="A876" s="220"/>
      <c r="B876" s="23"/>
      <c r="C876" s="8"/>
      <c r="D876" s="17"/>
      <c r="E876" s="30"/>
      <c r="F876" s="30"/>
      <c r="BF876" s="8"/>
    </row>
    <row r="877" spans="1:58" hidden="1" x14ac:dyDescent="0.25">
      <c r="A877" s="220"/>
      <c r="B877" s="23"/>
      <c r="C877" s="8"/>
      <c r="D877" s="17"/>
      <c r="E877" s="30"/>
      <c r="F877" s="30"/>
      <c r="BF877" s="8"/>
    </row>
    <row r="878" spans="1:58" hidden="1" x14ac:dyDescent="0.25">
      <c r="A878" s="220"/>
      <c r="B878" s="23"/>
      <c r="C878" s="8"/>
      <c r="D878" s="17"/>
      <c r="E878" s="30"/>
      <c r="F878" s="30"/>
      <c r="BF878" s="8"/>
    </row>
    <row r="879" spans="1:58" hidden="1" x14ac:dyDescent="0.25">
      <c r="A879" s="220"/>
      <c r="B879" s="23"/>
      <c r="C879" s="8"/>
      <c r="D879" s="17"/>
      <c r="E879" s="30"/>
      <c r="F879" s="30"/>
      <c r="BF879" s="8"/>
    </row>
    <row r="880" spans="1:58" hidden="1" x14ac:dyDescent="0.25">
      <c r="A880" s="220"/>
      <c r="B880" s="23"/>
      <c r="C880" s="8"/>
      <c r="D880" s="17"/>
      <c r="E880" s="30"/>
      <c r="F880" s="30"/>
      <c r="BF880" s="8"/>
    </row>
    <row r="881" spans="1:58" hidden="1" x14ac:dyDescent="0.25">
      <c r="A881" s="220"/>
      <c r="B881" s="23"/>
      <c r="C881" s="8"/>
      <c r="D881" s="17"/>
      <c r="E881" s="30"/>
      <c r="F881" s="30"/>
      <c r="BF881" s="8"/>
    </row>
    <row r="882" spans="1:58" hidden="1" x14ac:dyDescent="0.25">
      <c r="A882" s="220"/>
      <c r="B882" s="23"/>
      <c r="C882" s="8"/>
      <c r="D882" s="17"/>
      <c r="E882" s="30"/>
      <c r="F882" s="30"/>
      <c r="BF882" s="8"/>
    </row>
    <row r="883" spans="1:58" hidden="1" x14ac:dyDescent="0.25">
      <c r="A883" s="220"/>
      <c r="B883" s="23"/>
      <c r="C883" s="8"/>
      <c r="D883" s="17"/>
      <c r="E883" s="30"/>
      <c r="F883" s="30"/>
      <c r="BF883" s="8"/>
    </row>
    <row r="884" spans="1:58" hidden="1" x14ac:dyDescent="0.25">
      <c r="A884" s="220"/>
      <c r="B884" s="23"/>
      <c r="C884" s="8"/>
      <c r="D884" s="17"/>
      <c r="E884" s="30"/>
      <c r="F884" s="30"/>
      <c r="BF884" s="8"/>
    </row>
    <row r="885" spans="1:58" hidden="1" x14ac:dyDescent="0.25">
      <c r="A885" s="220"/>
      <c r="B885" s="23"/>
      <c r="C885" s="8"/>
      <c r="D885" s="17"/>
      <c r="E885" s="30"/>
      <c r="F885" s="30"/>
      <c r="BF885" s="8"/>
    </row>
    <row r="886" spans="1:58" hidden="1" x14ac:dyDescent="0.25">
      <c r="A886" s="220"/>
      <c r="B886" s="23"/>
      <c r="C886" s="8"/>
      <c r="D886" s="17"/>
      <c r="E886" s="30"/>
      <c r="F886" s="30"/>
      <c r="BF886" s="8"/>
    </row>
    <row r="887" spans="1:58" hidden="1" x14ac:dyDescent="0.25">
      <c r="A887" s="220"/>
      <c r="B887" s="23"/>
      <c r="C887" s="8"/>
      <c r="D887" s="17"/>
      <c r="E887" s="30"/>
      <c r="F887" s="30"/>
      <c r="BF887" s="8"/>
    </row>
    <row r="888" spans="1:58" hidden="1" x14ac:dyDescent="0.25">
      <c r="A888" s="220"/>
      <c r="B888" s="23"/>
      <c r="C888" s="8"/>
      <c r="D888" s="17"/>
      <c r="E888" s="30"/>
      <c r="F888" s="30"/>
      <c r="BF888" s="8"/>
    </row>
    <row r="889" spans="1:58" hidden="1" x14ac:dyDescent="0.25">
      <c r="A889" s="220"/>
      <c r="B889" s="23"/>
      <c r="C889" s="8"/>
      <c r="D889" s="17"/>
      <c r="E889" s="30"/>
      <c r="F889" s="30"/>
      <c r="BF889" s="8"/>
    </row>
    <row r="890" spans="1:58" hidden="1" x14ac:dyDescent="0.25">
      <c r="A890" s="220"/>
      <c r="B890" s="23"/>
      <c r="C890" s="8"/>
      <c r="D890" s="17"/>
      <c r="E890" s="30"/>
      <c r="F890" s="30"/>
      <c r="BF890" s="8"/>
    </row>
    <row r="891" spans="1:58" hidden="1" x14ac:dyDescent="0.25">
      <c r="A891" s="220"/>
      <c r="B891" s="23"/>
      <c r="C891" s="8"/>
      <c r="D891" s="17"/>
      <c r="E891" s="30"/>
      <c r="F891" s="30"/>
      <c r="BF891" s="8"/>
    </row>
    <row r="892" spans="1:58" hidden="1" x14ac:dyDescent="0.25">
      <c r="A892" s="220"/>
      <c r="B892" s="23"/>
      <c r="C892" s="8"/>
      <c r="D892" s="17"/>
      <c r="E892" s="30"/>
      <c r="F892" s="30"/>
      <c r="BF892" s="8"/>
    </row>
    <row r="893" spans="1:58" hidden="1" x14ac:dyDescent="0.25">
      <c r="A893" s="220"/>
      <c r="B893" s="23"/>
      <c r="C893" s="8"/>
      <c r="D893" s="17"/>
      <c r="E893" s="30"/>
      <c r="F893" s="30"/>
      <c r="BF893" s="8"/>
    </row>
    <row r="894" spans="1:58" hidden="1" x14ac:dyDescent="0.25">
      <c r="A894" s="220"/>
      <c r="B894" s="23"/>
      <c r="C894" s="8"/>
      <c r="D894" s="17"/>
      <c r="E894" s="30"/>
      <c r="F894" s="30"/>
      <c r="BF894" s="8"/>
    </row>
    <row r="895" spans="1:58" hidden="1" x14ac:dyDescent="0.25">
      <c r="A895" s="220"/>
      <c r="B895" s="23"/>
      <c r="C895" s="8"/>
      <c r="D895" s="17"/>
      <c r="E895" s="30"/>
      <c r="F895" s="30"/>
      <c r="BF895" s="8"/>
    </row>
    <row r="896" spans="1:58" hidden="1" x14ac:dyDescent="0.25">
      <c r="A896" s="220"/>
      <c r="B896" s="23"/>
      <c r="C896" s="8"/>
      <c r="D896" s="17"/>
      <c r="E896" s="30"/>
      <c r="F896" s="30"/>
      <c r="BF896" s="8"/>
    </row>
    <row r="897" spans="1:58" hidden="1" x14ac:dyDescent="0.25">
      <c r="A897" s="220"/>
      <c r="B897" s="23"/>
      <c r="C897" s="8"/>
      <c r="D897" s="17"/>
      <c r="E897" s="30"/>
      <c r="F897" s="30"/>
      <c r="BF897" s="8"/>
    </row>
    <row r="898" spans="1:58" hidden="1" x14ac:dyDescent="0.25">
      <c r="A898" s="220"/>
      <c r="B898" s="23"/>
      <c r="C898" s="8"/>
      <c r="D898" s="17"/>
      <c r="E898" s="30"/>
      <c r="F898" s="30"/>
      <c r="BF898" s="8"/>
    </row>
    <row r="899" spans="1:58" hidden="1" x14ac:dyDescent="0.25">
      <c r="A899" s="220"/>
      <c r="B899" s="23"/>
      <c r="C899" s="8"/>
      <c r="D899" s="17"/>
      <c r="E899" s="30"/>
      <c r="F899" s="30"/>
      <c r="BF899" s="8"/>
    </row>
    <row r="900" spans="1:58" hidden="1" x14ac:dyDescent="0.25">
      <c r="A900" s="220"/>
      <c r="B900" s="23"/>
      <c r="C900" s="8"/>
      <c r="D900" s="17"/>
      <c r="E900" s="30"/>
      <c r="F900" s="30"/>
      <c r="BF900" s="8"/>
    </row>
    <row r="901" spans="1:58" hidden="1" x14ac:dyDescent="0.25">
      <c r="A901" s="220"/>
      <c r="B901" s="23"/>
      <c r="C901" s="8"/>
      <c r="D901" s="17"/>
      <c r="E901" s="30"/>
      <c r="F901" s="30"/>
      <c r="BF901" s="8"/>
    </row>
    <row r="902" spans="1:58" hidden="1" x14ac:dyDescent="0.25">
      <c r="A902" s="220"/>
      <c r="B902" s="23"/>
      <c r="C902" s="8"/>
      <c r="D902" s="17"/>
      <c r="E902" s="30"/>
      <c r="F902" s="30"/>
      <c r="BF902" s="8"/>
    </row>
    <row r="903" spans="1:58" hidden="1" x14ac:dyDescent="0.25">
      <c r="A903" s="220"/>
      <c r="B903" s="23"/>
      <c r="C903" s="8"/>
      <c r="D903" s="17"/>
      <c r="E903" s="30"/>
      <c r="F903" s="30"/>
      <c r="BF903" s="8"/>
    </row>
    <row r="904" spans="1:58" hidden="1" x14ac:dyDescent="0.25">
      <c r="A904" s="220"/>
      <c r="B904" s="23"/>
      <c r="C904" s="8"/>
      <c r="D904" s="17"/>
      <c r="E904" s="30"/>
      <c r="F904" s="30"/>
      <c r="BF904" s="8"/>
    </row>
    <row r="905" spans="1:58" hidden="1" x14ac:dyDescent="0.25">
      <c r="A905" s="220"/>
      <c r="B905" s="23"/>
      <c r="C905" s="8"/>
      <c r="D905" s="17"/>
      <c r="E905" s="30"/>
      <c r="F905" s="30"/>
      <c r="BF905" s="8"/>
    </row>
    <row r="906" spans="1:58" hidden="1" x14ac:dyDescent="0.25">
      <c r="A906" s="220"/>
      <c r="B906" s="23"/>
      <c r="C906" s="8"/>
      <c r="D906" s="17"/>
      <c r="E906" s="30"/>
      <c r="F906" s="30"/>
      <c r="BF906" s="8"/>
    </row>
    <row r="907" spans="1:58" hidden="1" x14ac:dyDescent="0.25">
      <c r="A907" s="220"/>
      <c r="B907" s="23"/>
      <c r="C907" s="8"/>
      <c r="D907" s="17"/>
      <c r="E907" s="30"/>
      <c r="F907" s="30"/>
      <c r="BF907" s="8"/>
    </row>
    <row r="908" spans="1:58" hidden="1" x14ac:dyDescent="0.25">
      <c r="A908" s="220"/>
      <c r="B908" s="23"/>
      <c r="C908" s="8"/>
      <c r="D908" s="17"/>
      <c r="E908" s="30"/>
      <c r="F908" s="30"/>
      <c r="BF908" s="8"/>
    </row>
    <row r="909" spans="1:58" hidden="1" x14ac:dyDescent="0.25">
      <c r="A909" s="220"/>
      <c r="B909" s="23"/>
      <c r="C909" s="8"/>
      <c r="D909" s="17"/>
      <c r="E909" s="30"/>
      <c r="F909" s="30"/>
      <c r="BF909" s="8"/>
    </row>
    <row r="910" spans="1:58" hidden="1" x14ac:dyDescent="0.25">
      <c r="A910" s="220"/>
      <c r="B910" s="23"/>
      <c r="C910" s="8"/>
      <c r="D910" s="17"/>
      <c r="E910" s="30"/>
      <c r="F910" s="30"/>
      <c r="BF910" s="8"/>
    </row>
    <row r="911" spans="1:58" hidden="1" x14ac:dyDescent="0.25">
      <c r="A911" s="220"/>
      <c r="B911" s="23"/>
      <c r="C911" s="8"/>
      <c r="D911" s="17"/>
      <c r="E911" s="30"/>
      <c r="F911" s="30"/>
      <c r="BF911" s="8"/>
    </row>
    <row r="912" spans="1:58" hidden="1" x14ac:dyDescent="0.25">
      <c r="A912" s="220"/>
      <c r="B912" s="23"/>
      <c r="C912" s="8"/>
      <c r="D912" s="17"/>
      <c r="E912" s="30"/>
      <c r="F912" s="30"/>
      <c r="BF912" s="8"/>
    </row>
    <row r="913" spans="1:58" hidden="1" x14ac:dyDescent="0.25">
      <c r="A913" s="220"/>
      <c r="B913" s="23"/>
      <c r="C913" s="8"/>
      <c r="D913" s="17"/>
      <c r="E913" s="30"/>
      <c r="F913" s="30"/>
      <c r="BF913" s="8"/>
    </row>
    <row r="914" spans="1:58" hidden="1" x14ac:dyDescent="0.25">
      <c r="A914" s="220"/>
      <c r="B914" s="23"/>
      <c r="C914" s="8"/>
      <c r="D914" s="17"/>
      <c r="E914" s="30"/>
      <c r="F914" s="30"/>
      <c r="BF914" s="8"/>
    </row>
    <row r="915" spans="1:58" hidden="1" x14ac:dyDescent="0.25">
      <c r="A915" s="220"/>
      <c r="B915" s="23"/>
      <c r="C915" s="8"/>
      <c r="D915" s="17"/>
      <c r="E915" s="30"/>
      <c r="F915" s="30"/>
      <c r="BF915" s="8"/>
    </row>
    <row r="916" spans="1:58" hidden="1" x14ac:dyDescent="0.25">
      <c r="A916" s="220"/>
      <c r="B916" s="23"/>
      <c r="C916" s="8"/>
      <c r="D916" s="17"/>
      <c r="E916" s="30"/>
      <c r="F916" s="30"/>
      <c r="BF916" s="8"/>
    </row>
    <row r="917" spans="1:58" hidden="1" x14ac:dyDescent="0.25">
      <c r="A917" s="220"/>
      <c r="B917" s="23"/>
      <c r="C917" s="8"/>
      <c r="D917" s="17"/>
      <c r="E917" s="30"/>
      <c r="F917" s="30"/>
      <c r="BF917" s="8"/>
    </row>
    <row r="918" spans="1:58" hidden="1" x14ac:dyDescent="0.25">
      <c r="A918" s="220"/>
      <c r="B918" s="23"/>
      <c r="C918" s="8"/>
      <c r="D918" s="17"/>
      <c r="E918" s="30"/>
      <c r="F918" s="30"/>
      <c r="BF918" s="8"/>
    </row>
    <row r="919" spans="1:58" hidden="1" x14ac:dyDescent="0.25">
      <c r="A919" s="220"/>
      <c r="B919" s="23"/>
      <c r="C919" s="8"/>
      <c r="D919" s="17"/>
      <c r="E919" s="30"/>
      <c r="F919" s="30"/>
      <c r="BF919" s="8"/>
    </row>
    <row r="920" spans="1:58" hidden="1" x14ac:dyDescent="0.25">
      <c r="A920" s="220"/>
      <c r="B920" s="23"/>
      <c r="C920" s="8"/>
      <c r="D920" s="17"/>
      <c r="E920" s="30"/>
      <c r="F920" s="30"/>
      <c r="BF920" s="8"/>
    </row>
    <row r="921" spans="1:58" hidden="1" x14ac:dyDescent="0.25">
      <c r="A921" s="220"/>
      <c r="B921" s="23"/>
      <c r="C921" s="8"/>
      <c r="D921" s="17"/>
      <c r="E921" s="30"/>
      <c r="F921" s="30"/>
      <c r="BF921" s="8"/>
    </row>
    <row r="922" spans="1:58" hidden="1" x14ac:dyDescent="0.25">
      <c r="A922" s="220"/>
      <c r="B922" s="23"/>
      <c r="C922" s="8"/>
      <c r="D922" s="17"/>
      <c r="E922" s="30"/>
      <c r="F922" s="30"/>
      <c r="BF922" s="8"/>
    </row>
    <row r="923" spans="1:58" hidden="1" x14ac:dyDescent="0.25">
      <c r="A923" s="220"/>
      <c r="B923" s="23"/>
      <c r="C923" s="8"/>
      <c r="D923" s="17"/>
      <c r="E923" s="30"/>
      <c r="F923" s="30"/>
      <c r="BF923" s="8"/>
    </row>
    <row r="924" spans="1:58" hidden="1" x14ac:dyDescent="0.25">
      <c r="A924" s="220"/>
      <c r="B924" s="23"/>
      <c r="C924" s="8"/>
      <c r="D924" s="17"/>
      <c r="E924" s="30"/>
      <c r="F924" s="30"/>
      <c r="BF924" s="8"/>
    </row>
    <row r="925" spans="1:58" hidden="1" x14ac:dyDescent="0.25">
      <c r="A925" s="220"/>
      <c r="B925" s="23"/>
      <c r="C925" s="8"/>
      <c r="D925" s="17"/>
      <c r="E925" s="30"/>
      <c r="F925" s="30"/>
      <c r="BF925" s="8"/>
    </row>
    <row r="926" spans="1:58" hidden="1" x14ac:dyDescent="0.25">
      <c r="A926" s="220"/>
      <c r="B926" s="23"/>
      <c r="C926" s="8"/>
      <c r="D926" s="17"/>
      <c r="E926" s="30"/>
      <c r="F926" s="30"/>
      <c r="BF926" s="8"/>
    </row>
    <row r="927" spans="1:58" hidden="1" x14ac:dyDescent="0.25">
      <c r="A927" s="220"/>
      <c r="B927" s="23"/>
      <c r="C927" s="8"/>
      <c r="D927" s="17"/>
      <c r="E927" s="30"/>
      <c r="F927" s="30"/>
      <c r="BF927" s="8"/>
    </row>
    <row r="928" spans="1:58" hidden="1" x14ac:dyDescent="0.25">
      <c r="A928" s="220"/>
      <c r="B928" s="23"/>
      <c r="C928" s="8"/>
      <c r="D928" s="17"/>
      <c r="E928" s="30"/>
      <c r="F928" s="30"/>
      <c r="BF928" s="8"/>
    </row>
    <row r="929" spans="1:58" hidden="1" x14ac:dyDescent="0.25">
      <c r="A929" s="220"/>
      <c r="B929" s="23"/>
      <c r="C929" s="8"/>
      <c r="D929" s="17"/>
      <c r="E929" s="30"/>
      <c r="F929" s="30"/>
      <c r="BF929" s="8"/>
    </row>
    <row r="930" spans="1:58" hidden="1" x14ac:dyDescent="0.25">
      <c r="A930" s="220"/>
      <c r="B930" s="23"/>
      <c r="C930" s="8"/>
      <c r="D930" s="17"/>
      <c r="E930" s="30"/>
      <c r="F930" s="30"/>
      <c r="BF930" s="8"/>
    </row>
    <row r="931" spans="1:58" hidden="1" x14ac:dyDescent="0.25">
      <c r="A931" s="220"/>
      <c r="B931" s="23"/>
      <c r="C931" s="8"/>
      <c r="D931" s="17"/>
      <c r="E931" s="30"/>
      <c r="F931" s="30"/>
      <c r="BF931" s="8"/>
    </row>
    <row r="932" spans="1:58" hidden="1" x14ac:dyDescent="0.25">
      <c r="A932" s="220"/>
      <c r="B932" s="23"/>
      <c r="C932" s="8"/>
      <c r="D932" s="17"/>
      <c r="E932" s="30"/>
      <c r="F932" s="30"/>
      <c r="BF932" s="8"/>
    </row>
    <row r="933" spans="1:58" hidden="1" x14ac:dyDescent="0.25">
      <c r="A933" s="220"/>
      <c r="B933" s="23"/>
      <c r="C933" s="8"/>
      <c r="D933" s="17"/>
      <c r="E933" s="30"/>
      <c r="F933" s="30"/>
      <c r="BF933" s="8"/>
    </row>
    <row r="934" spans="1:58" hidden="1" x14ac:dyDescent="0.25">
      <c r="A934" s="220"/>
      <c r="B934" s="23"/>
      <c r="C934" s="8"/>
      <c r="D934" s="17"/>
      <c r="E934" s="30"/>
      <c r="F934" s="30"/>
      <c r="BF934" s="8"/>
    </row>
    <row r="935" spans="1:58" hidden="1" x14ac:dyDescent="0.25">
      <c r="A935" s="220"/>
      <c r="B935" s="23"/>
      <c r="C935" s="8"/>
      <c r="D935" s="17"/>
      <c r="E935" s="30"/>
      <c r="F935" s="30"/>
      <c r="BF935" s="8"/>
    </row>
    <row r="936" spans="1:58" hidden="1" x14ac:dyDescent="0.25">
      <c r="A936" s="220"/>
      <c r="B936" s="23"/>
      <c r="C936" s="8"/>
      <c r="D936" s="17"/>
      <c r="E936" s="30"/>
      <c r="F936" s="30"/>
      <c r="BF936" s="8"/>
    </row>
    <row r="937" spans="1:58" hidden="1" x14ac:dyDescent="0.25">
      <c r="A937" s="220"/>
      <c r="B937" s="23"/>
      <c r="C937" s="8"/>
      <c r="D937" s="17"/>
      <c r="E937" s="30"/>
      <c r="F937" s="30"/>
      <c r="BF937" s="8"/>
    </row>
    <row r="938" spans="1:58" hidden="1" x14ac:dyDescent="0.25">
      <c r="A938" s="220"/>
      <c r="B938" s="23"/>
      <c r="C938" s="8"/>
      <c r="D938" s="17"/>
      <c r="E938" s="30"/>
      <c r="F938" s="30"/>
      <c r="BF938" s="8"/>
    </row>
    <row r="939" spans="1:58" hidden="1" x14ac:dyDescent="0.25">
      <c r="A939" s="220"/>
      <c r="B939" s="23"/>
      <c r="C939" s="8"/>
      <c r="D939" s="17"/>
      <c r="E939" s="30"/>
      <c r="F939" s="30"/>
      <c r="BF939" s="8"/>
    </row>
    <row r="940" spans="1:58" hidden="1" x14ac:dyDescent="0.25">
      <c r="A940" s="220"/>
      <c r="B940" s="23"/>
      <c r="C940" s="8"/>
      <c r="D940" s="17"/>
      <c r="E940" s="30"/>
      <c r="F940" s="30"/>
      <c r="BF940" s="8"/>
    </row>
    <row r="941" spans="1:58" hidden="1" x14ac:dyDescent="0.25">
      <c r="A941" s="220"/>
      <c r="B941" s="23"/>
      <c r="C941" s="8"/>
      <c r="D941" s="17"/>
      <c r="E941" s="30"/>
      <c r="F941" s="30"/>
      <c r="BF941" s="8"/>
    </row>
    <row r="942" spans="1:58" hidden="1" x14ac:dyDescent="0.25">
      <c r="A942" s="220"/>
      <c r="B942" s="23"/>
      <c r="C942" s="8"/>
      <c r="D942" s="17"/>
      <c r="E942" s="30"/>
      <c r="F942" s="30"/>
      <c r="BF942" s="8"/>
    </row>
    <row r="943" spans="1:58" hidden="1" x14ac:dyDescent="0.25">
      <c r="A943" s="220"/>
      <c r="B943" s="23"/>
      <c r="C943" s="8"/>
      <c r="D943" s="17"/>
      <c r="E943" s="30"/>
      <c r="F943" s="30"/>
      <c r="BF943" s="8"/>
    </row>
    <row r="944" spans="1:58" hidden="1" x14ac:dyDescent="0.25">
      <c r="A944" s="220"/>
      <c r="B944" s="23"/>
      <c r="C944" s="8"/>
      <c r="D944" s="17"/>
      <c r="E944" s="30"/>
      <c r="F944" s="30"/>
      <c r="BF944" s="8"/>
    </row>
    <row r="945" spans="1:58" hidden="1" x14ac:dyDescent="0.25">
      <c r="A945" s="220"/>
      <c r="B945" s="23"/>
      <c r="C945" s="8"/>
      <c r="D945" s="17"/>
      <c r="E945" s="30"/>
      <c r="F945" s="30"/>
      <c r="BF945" s="8"/>
    </row>
    <row r="946" spans="1:58" hidden="1" x14ac:dyDescent="0.25">
      <c r="A946" s="220"/>
      <c r="B946" s="23"/>
      <c r="C946" s="8"/>
      <c r="D946" s="17"/>
      <c r="E946" s="30"/>
      <c r="F946" s="30"/>
      <c r="BF946" s="8"/>
    </row>
    <row r="947" spans="1:58" hidden="1" x14ac:dyDescent="0.25">
      <c r="A947" s="220"/>
      <c r="B947" s="23"/>
      <c r="C947" s="8"/>
      <c r="D947" s="17"/>
      <c r="E947" s="30"/>
      <c r="F947" s="30"/>
      <c r="BF947" s="8"/>
    </row>
    <row r="948" spans="1:58" hidden="1" x14ac:dyDescent="0.25">
      <c r="A948" s="220"/>
      <c r="B948" s="23"/>
      <c r="C948" s="8"/>
      <c r="D948" s="17"/>
      <c r="E948" s="30"/>
      <c r="F948" s="30"/>
      <c r="BF948" s="8"/>
    </row>
    <row r="949" spans="1:58" hidden="1" x14ac:dyDescent="0.25">
      <c r="A949" s="220"/>
      <c r="B949" s="23"/>
      <c r="C949" s="8"/>
      <c r="D949" s="17"/>
      <c r="E949" s="30"/>
      <c r="F949" s="30"/>
      <c r="BF949" s="8"/>
    </row>
    <row r="950" spans="1:58" hidden="1" x14ac:dyDescent="0.25">
      <c r="A950" s="220"/>
      <c r="B950" s="23"/>
      <c r="C950" s="8"/>
      <c r="D950" s="17"/>
      <c r="E950" s="30"/>
      <c r="F950" s="30"/>
      <c r="BF950" s="8"/>
    </row>
    <row r="951" spans="1:58" hidden="1" x14ac:dyDescent="0.25">
      <c r="A951" s="220"/>
      <c r="B951" s="23"/>
      <c r="C951" s="8"/>
      <c r="D951" s="17"/>
      <c r="E951" s="30"/>
      <c r="F951" s="30"/>
      <c r="BF951" s="8"/>
    </row>
    <row r="952" spans="1:58" hidden="1" x14ac:dyDescent="0.25">
      <c r="A952" s="220"/>
      <c r="B952" s="23"/>
      <c r="C952" s="8"/>
      <c r="D952" s="17"/>
      <c r="E952" s="30"/>
      <c r="F952" s="30"/>
      <c r="BF952" s="8"/>
    </row>
    <row r="953" spans="1:58" hidden="1" x14ac:dyDescent="0.25">
      <c r="A953" s="220"/>
      <c r="B953" s="23"/>
      <c r="C953" s="8"/>
      <c r="D953" s="17"/>
      <c r="E953" s="30"/>
      <c r="F953" s="30"/>
      <c r="BF953" s="8"/>
    </row>
    <row r="954" spans="1:58" hidden="1" x14ac:dyDescent="0.25">
      <c r="A954" s="220"/>
      <c r="B954" s="23"/>
      <c r="C954" s="8"/>
      <c r="D954" s="17"/>
      <c r="E954" s="30"/>
      <c r="F954" s="30"/>
      <c r="BF954" s="8"/>
    </row>
    <row r="955" spans="1:58" hidden="1" x14ac:dyDescent="0.25">
      <c r="A955" s="220"/>
      <c r="B955" s="23"/>
      <c r="C955" s="8"/>
      <c r="D955" s="17"/>
      <c r="E955" s="30"/>
      <c r="F955" s="30"/>
      <c r="BF955" s="8"/>
    </row>
    <row r="956" spans="1:58" hidden="1" x14ac:dyDescent="0.25">
      <c r="A956" s="220"/>
      <c r="B956" s="23"/>
      <c r="C956" s="8"/>
      <c r="D956" s="17"/>
      <c r="E956" s="30"/>
      <c r="F956" s="30"/>
      <c r="BF956" s="8"/>
    </row>
    <row r="957" spans="1:58" hidden="1" x14ac:dyDescent="0.25">
      <c r="A957" s="220"/>
      <c r="B957" s="23"/>
      <c r="C957" s="8"/>
      <c r="D957" s="17"/>
      <c r="E957" s="30"/>
      <c r="F957" s="30"/>
      <c r="BF957" s="8"/>
    </row>
    <row r="958" spans="1:58" hidden="1" x14ac:dyDescent="0.25">
      <c r="A958" s="220"/>
      <c r="B958" s="23"/>
      <c r="C958" s="8"/>
      <c r="D958" s="17"/>
      <c r="E958" s="30"/>
      <c r="F958" s="30"/>
      <c r="BF958" s="8"/>
    </row>
    <row r="959" spans="1:58" hidden="1" x14ac:dyDescent="0.25">
      <c r="A959" s="220"/>
      <c r="B959" s="23"/>
      <c r="C959" s="8"/>
      <c r="D959" s="17"/>
      <c r="E959" s="30"/>
      <c r="F959" s="30"/>
      <c r="BF959" s="8"/>
    </row>
    <row r="960" spans="1:58" hidden="1" x14ac:dyDescent="0.25">
      <c r="A960" s="220"/>
      <c r="B960" s="23"/>
      <c r="C960" s="8"/>
      <c r="D960" s="17"/>
      <c r="E960" s="30"/>
      <c r="F960" s="30"/>
      <c r="BF960" s="8"/>
    </row>
    <row r="961" spans="1:58" hidden="1" x14ac:dyDescent="0.25">
      <c r="A961" s="220"/>
      <c r="B961" s="23"/>
      <c r="C961" s="8"/>
      <c r="D961" s="17"/>
      <c r="E961" s="30"/>
      <c r="F961" s="30"/>
      <c r="BF961" s="8"/>
    </row>
    <row r="962" spans="1:58" hidden="1" x14ac:dyDescent="0.25">
      <c r="A962" s="220"/>
      <c r="B962" s="23"/>
      <c r="C962" s="8"/>
      <c r="D962" s="17"/>
      <c r="E962" s="30"/>
      <c r="F962" s="30"/>
      <c r="BF962" s="8"/>
    </row>
    <row r="963" spans="1:58" hidden="1" x14ac:dyDescent="0.25">
      <c r="A963" s="220"/>
      <c r="B963" s="23"/>
      <c r="C963" s="8"/>
      <c r="D963" s="17"/>
      <c r="E963" s="30"/>
      <c r="F963" s="30"/>
      <c r="BF963" s="8"/>
    </row>
    <row r="964" spans="1:58" hidden="1" x14ac:dyDescent="0.25">
      <c r="A964" s="220"/>
      <c r="B964" s="23"/>
      <c r="C964" s="8"/>
      <c r="D964" s="17"/>
      <c r="E964" s="30"/>
      <c r="F964" s="30"/>
      <c r="BF964" s="8"/>
    </row>
    <row r="965" spans="1:58" hidden="1" x14ac:dyDescent="0.25">
      <c r="A965" s="220"/>
      <c r="B965" s="23"/>
      <c r="C965" s="8"/>
      <c r="D965" s="17"/>
      <c r="E965" s="30"/>
      <c r="F965" s="30"/>
      <c r="BF965" s="8"/>
    </row>
    <row r="966" spans="1:58" hidden="1" x14ac:dyDescent="0.25">
      <c r="A966" s="220"/>
      <c r="B966" s="23"/>
      <c r="C966" s="8"/>
      <c r="D966" s="17"/>
      <c r="E966" s="30"/>
      <c r="F966" s="30"/>
      <c r="BF966" s="8"/>
    </row>
    <row r="967" spans="1:58" hidden="1" x14ac:dyDescent="0.25">
      <c r="A967" s="220"/>
      <c r="B967" s="23"/>
      <c r="C967" s="8"/>
      <c r="D967" s="17"/>
      <c r="E967" s="30"/>
      <c r="F967" s="30"/>
      <c r="BF967" s="8"/>
    </row>
    <row r="968" spans="1:58" hidden="1" x14ac:dyDescent="0.25">
      <c r="A968" s="220"/>
      <c r="B968" s="23"/>
      <c r="C968" s="8"/>
      <c r="D968" s="17"/>
      <c r="E968" s="30"/>
      <c r="F968" s="30"/>
      <c r="BF968" s="8"/>
    </row>
    <row r="969" spans="1:58" hidden="1" x14ac:dyDescent="0.25">
      <c r="A969" s="220"/>
      <c r="B969" s="23"/>
      <c r="C969" s="8"/>
      <c r="D969" s="17"/>
      <c r="E969" s="30"/>
      <c r="F969" s="30"/>
      <c r="BF969" s="8"/>
    </row>
    <row r="970" spans="1:58" hidden="1" x14ac:dyDescent="0.25">
      <c r="A970" s="220"/>
      <c r="B970" s="23"/>
      <c r="C970" s="8"/>
      <c r="D970" s="17"/>
      <c r="E970" s="30"/>
      <c r="F970" s="30"/>
      <c r="BF970" s="8"/>
    </row>
    <row r="971" spans="1:58" hidden="1" x14ac:dyDescent="0.25">
      <c r="A971" s="220"/>
      <c r="B971" s="23"/>
      <c r="C971" s="8"/>
      <c r="D971" s="17"/>
      <c r="E971" s="30"/>
      <c r="F971" s="30"/>
      <c r="BF971" s="8"/>
    </row>
    <row r="972" spans="1:58" hidden="1" x14ac:dyDescent="0.25">
      <c r="A972" s="220"/>
      <c r="B972" s="23"/>
      <c r="C972" s="8"/>
      <c r="D972" s="17"/>
      <c r="E972" s="30"/>
      <c r="F972" s="30"/>
      <c r="BF972" s="8"/>
    </row>
    <row r="973" spans="1:58" hidden="1" x14ac:dyDescent="0.25">
      <c r="A973" s="220"/>
      <c r="B973" s="23"/>
      <c r="C973" s="8"/>
      <c r="D973" s="17"/>
      <c r="E973" s="30"/>
      <c r="F973" s="30"/>
      <c r="BF973" s="8"/>
    </row>
    <row r="974" spans="1:58" hidden="1" x14ac:dyDescent="0.25">
      <c r="A974" s="220"/>
      <c r="B974" s="23"/>
      <c r="C974" s="8"/>
      <c r="D974" s="17"/>
      <c r="E974" s="30"/>
      <c r="F974" s="30"/>
      <c r="BF974" s="8"/>
    </row>
    <row r="975" spans="1:58" hidden="1" x14ac:dyDescent="0.25">
      <c r="A975" s="220"/>
      <c r="B975" s="23"/>
      <c r="C975" s="8"/>
      <c r="D975" s="17"/>
      <c r="E975" s="30"/>
      <c r="F975" s="30"/>
      <c r="BF975" s="8"/>
    </row>
    <row r="976" spans="1:58" hidden="1" x14ac:dyDescent="0.25">
      <c r="A976" s="220"/>
      <c r="B976" s="23"/>
      <c r="C976" s="8"/>
      <c r="D976" s="17"/>
      <c r="E976" s="30"/>
      <c r="F976" s="30"/>
      <c r="BF976" s="8"/>
    </row>
    <row r="977" spans="1:58" hidden="1" x14ac:dyDescent="0.25">
      <c r="A977" s="220"/>
      <c r="B977" s="23"/>
      <c r="C977" s="8"/>
      <c r="D977" s="17"/>
      <c r="E977" s="30"/>
      <c r="F977" s="30"/>
      <c r="BF977" s="8"/>
    </row>
    <row r="978" spans="1:58" hidden="1" x14ac:dyDescent="0.25">
      <c r="A978" s="220"/>
      <c r="B978" s="23"/>
      <c r="C978" s="8"/>
      <c r="D978" s="17"/>
      <c r="E978" s="30"/>
      <c r="F978" s="30"/>
      <c r="BF978" s="8"/>
    </row>
    <row r="979" spans="1:58" hidden="1" x14ac:dyDescent="0.25">
      <c r="A979" s="220"/>
      <c r="B979" s="23"/>
      <c r="C979" s="8"/>
      <c r="D979" s="17"/>
      <c r="E979" s="30"/>
      <c r="F979" s="30"/>
      <c r="BF979" s="8"/>
    </row>
    <row r="980" spans="1:58" hidden="1" x14ac:dyDescent="0.25">
      <c r="A980" s="220"/>
      <c r="B980" s="23"/>
      <c r="C980" s="8"/>
      <c r="D980" s="17"/>
      <c r="E980" s="30"/>
      <c r="F980" s="30"/>
      <c r="BF980" s="8"/>
    </row>
    <row r="981" spans="1:58" hidden="1" x14ac:dyDescent="0.25">
      <c r="A981" s="220"/>
      <c r="B981" s="23"/>
      <c r="C981" s="8"/>
      <c r="D981" s="17"/>
      <c r="E981" s="30"/>
      <c r="F981" s="30"/>
      <c r="BF981" s="8"/>
    </row>
    <row r="982" spans="1:58" hidden="1" x14ac:dyDescent="0.25">
      <c r="A982" s="220"/>
      <c r="B982" s="23"/>
      <c r="C982" s="8"/>
      <c r="D982" s="17"/>
      <c r="E982" s="30"/>
      <c r="F982" s="30"/>
      <c r="BF982" s="8"/>
    </row>
    <row r="983" spans="1:58" hidden="1" x14ac:dyDescent="0.25">
      <c r="A983" s="220"/>
      <c r="B983" s="23"/>
      <c r="C983" s="8"/>
      <c r="D983" s="17"/>
      <c r="E983" s="30"/>
      <c r="F983" s="30"/>
      <c r="BF983" s="8"/>
    </row>
    <row r="984" spans="1:58" hidden="1" x14ac:dyDescent="0.25">
      <c r="A984" s="220"/>
      <c r="B984" s="23"/>
      <c r="C984" s="8"/>
      <c r="D984" s="17"/>
      <c r="E984" s="30"/>
      <c r="F984" s="30"/>
      <c r="BF984" s="8"/>
    </row>
    <row r="985" spans="1:58" hidden="1" x14ac:dyDescent="0.25">
      <c r="A985" s="220"/>
      <c r="B985" s="23"/>
      <c r="C985" s="8"/>
      <c r="D985" s="17"/>
      <c r="E985" s="30"/>
      <c r="F985" s="30"/>
      <c r="BF985" s="8"/>
    </row>
    <row r="986" spans="1:58" hidden="1" x14ac:dyDescent="0.25">
      <c r="A986" s="220"/>
      <c r="B986" s="23"/>
      <c r="C986" s="8"/>
      <c r="D986" s="17"/>
      <c r="E986" s="30"/>
      <c r="F986" s="30"/>
      <c r="BF986" s="8"/>
    </row>
    <row r="987" spans="1:58" hidden="1" x14ac:dyDescent="0.25">
      <c r="A987" s="220"/>
      <c r="B987" s="23"/>
      <c r="C987" s="8"/>
      <c r="D987" s="17"/>
      <c r="E987" s="30"/>
      <c r="F987" s="30"/>
      <c r="BF987" s="8"/>
    </row>
    <row r="988" spans="1:58" hidden="1" x14ac:dyDescent="0.25">
      <c r="A988" s="220"/>
      <c r="B988" s="23"/>
      <c r="C988" s="8"/>
      <c r="D988" s="17"/>
      <c r="E988" s="30"/>
      <c r="F988" s="30"/>
      <c r="BF988" s="8"/>
    </row>
    <row r="989" spans="1:58" hidden="1" x14ac:dyDescent="0.25">
      <c r="A989" s="220"/>
      <c r="B989" s="23"/>
      <c r="C989" s="8"/>
      <c r="D989" s="17"/>
      <c r="E989" s="30"/>
      <c r="F989" s="30"/>
      <c r="BF989" s="8"/>
    </row>
    <row r="990" spans="1:58" hidden="1" x14ac:dyDescent="0.25">
      <c r="A990" s="220"/>
      <c r="B990" s="23"/>
      <c r="C990" s="8"/>
      <c r="D990" s="17"/>
      <c r="E990" s="30"/>
      <c r="F990" s="30"/>
      <c r="BF990" s="8"/>
    </row>
    <row r="991" spans="1:58" hidden="1" x14ac:dyDescent="0.25">
      <c r="A991" s="220"/>
      <c r="B991" s="23"/>
      <c r="C991" s="8"/>
      <c r="D991" s="17"/>
      <c r="E991" s="30"/>
      <c r="F991" s="30"/>
      <c r="BF991" s="8"/>
    </row>
    <row r="992" spans="1:58" hidden="1" x14ac:dyDescent="0.25">
      <c r="A992" s="220"/>
      <c r="B992" s="23"/>
      <c r="C992" s="8"/>
      <c r="D992" s="17"/>
      <c r="E992" s="30"/>
      <c r="F992" s="30"/>
      <c r="BF992" s="8"/>
    </row>
    <row r="993" spans="1:58" hidden="1" x14ac:dyDescent="0.25">
      <c r="A993" s="220"/>
      <c r="B993" s="23"/>
      <c r="C993" s="8"/>
      <c r="D993" s="17"/>
      <c r="E993" s="30"/>
      <c r="F993" s="30"/>
      <c r="BF993" s="8"/>
    </row>
    <row r="994" spans="1:58" hidden="1" x14ac:dyDescent="0.25">
      <c r="A994" s="220"/>
      <c r="B994" s="23"/>
      <c r="C994" s="8"/>
      <c r="D994" s="17"/>
      <c r="E994" s="30"/>
      <c r="F994" s="30"/>
      <c r="BF994" s="8"/>
    </row>
    <row r="995" spans="1:58" hidden="1" x14ac:dyDescent="0.25">
      <c r="A995" s="220"/>
      <c r="B995" s="23"/>
      <c r="C995" s="8"/>
      <c r="D995" s="17"/>
      <c r="E995" s="30"/>
      <c r="F995" s="30"/>
      <c r="BF995" s="8"/>
    </row>
    <row r="996" spans="1:58" hidden="1" x14ac:dyDescent="0.25">
      <c r="A996" s="220"/>
      <c r="B996" s="23"/>
      <c r="C996" s="8"/>
      <c r="D996" s="17"/>
      <c r="E996" s="30"/>
      <c r="F996" s="30"/>
      <c r="BF996" s="8"/>
    </row>
    <row r="997" spans="1:58" hidden="1" x14ac:dyDescent="0.25">
      <c r="A997" s="220"/>
      <c r="B997" s="23"/>
      <c r="C997" s="8"/>
      <c r="D997" s="17"/>
      <c r="E997" s="30"/>
      <c r="F997" s="30"/>
      <c r="BF997" s="8"/>
    </row>
    <row r="998" spans="1:58" hidden="1" x14ac:dyDescent="0.25">
      <c r="A998" s="220"/>
      <c r="B998" s="23"/>
      <c r="C998" s="8"/>
      <c r="D998" s="17"/>
      <c r="E998" s="30"/>
      <c r="F998" s="30"/>
      <c r="BF998" s="8"/>
    </row>
    <row r="999" spans="1:58" hidden="1" x14ac:dyDescent="0.25">
      <c r="A999" s="220"/>
      <c r="B999" s="23"/>
      <c r="C999" s="8"/>
      <c r="D999" s="17"/>
      <c r="E999" s="30"/>
      <c r="F999" s="30"/>
      <c r="BF999" s="8"/>
    </row>
    <row r="1000" spans="1:58" hidden="1" x14ac:dyDescent="0.25">
      <c r="A1000" s="220"/>
      <c r="B1000" s="23"/>
      <c r="C1000" s="8"/>
      <c r="D1000" s="17"/>
      <c r="E1000" s="30"/>
      <c r="F1000" s="30"/>
      <c r="BF1000" s="8"/>
    </row>
    <row r="1001" spans="1:58" hidden="1" x14ac:dyDescent="0.25">
      <c r="A1001" s="220"/>
      <c r="B1001" s="23"/>
      <c r="C1001" s="8"/>
      <c r="D1001" s="17"/>
      <c r="E1001" s="30"/>
      <c r="F1001" s="30"/>
      <c r="BF1001" s="8"/>
    </row>
    <row r="1002" spans="1:58" hidden="1" x14ac:dyDescent="0.25">
      <c r="A1002" s="220"/>
      <c r="B1002" s="23"/>
      <c r="C1002" s="8"/>
      <c r="D1002" s="17"/>
      <c r="E1002" s="30"/>
      <c r="F1002" s="30"/>
      <c r="BF1002" s="8"/>
    </row>
    <row r="1003" spans="1:58" hidden="1" x14ac:dyDescent="0.25">
      <c r="A1003" s="220"/>
      <c r="B1003" s="23"/>
      <c r="C1003" s="8"/>
      <c r="D1003" s="17"/>
      <c r="E1003" s="30"/>
      <c r="F1003" s="30"/>
      <c r="BF1003" s="8"/>
    </row>
    <row r="1004" spans="1:58" hidden="1" x14ac:dyDescent="0.25">
      <c r="A1004" s="220"/>
      <c r="B1004" s="23"/>
      <c r="C1004" s="8"/>
      <c r="D1004" s="17"/>
      <c r="E1004" s="30"/>
      <c r="F1004" s="30"/>
      <c r="BF1004" s="8"/>
    </row>
    <row r="1005" spans="1:58" hidden="1" x14ac:dyDescent="0.25">
      <c r="A1005" s="220"/>
      <c r="B1005" s="23"/>
      <c r="C1005" s="8"/>
      <c r="D1005" s="17"/>
      <c r="E1005" s="30"/>
      <c r="F1005" s="30"/>
      <c r="BF1005" s="8"/>
    </row>
    <row r="1006" spans="1:58" hidden="1" x14ac:dyDescent="0.25">
      <c r="A1006" s="220"/>
      <c r="B1006" s="23"/>
      <c r="C1006" s="8"/>
      <c r="D1006" s="17"/>
      <c r="E1006" s="30"/>
      <c r="F1006" s="30"/>
      <c r="BF1006" s="8"/>
    </row>
    <row r="1007" spans="1:58" hidden="1" x14ac:dyDescent="0.25">
      <c r="A1007" s="220"/>
      <c r="B1007" s="23"/>
      <c r="C1007" s="8"/>
      <c r="D1007" s="17"/>
      <c r="E1007" s="30"/>
      <c r="F1007" s="30"/>
      <c r="BF1007" s="8"/>
    </row>
    <row r="1008" spans="1:58" hidden="1" x14ac:dyDescent="0.25">
      <c r="A1008" s="220"/>
      <c r="B1008" s="23"/>
      <c r="C1008" s="8"/>
      <c r="D1008" s="17"/>
      <c r="E1008" s="30"/>
      <c r="F1008" s="30"/>
      <c r="BF1008" s="8"/>
    </row>
    <row r="1009" spans="1:58" hidden="1" x14ac:dyDescent="0.25">
      <c r="A1009" s="220"/>
      <c r="B1009" s="23"/>
      <c r="C1009" s="8"/>
      <c r="D1009" s="17"/>
      <c r="E1009" s="30"/>
      <c r="F1009" s="30"/>
      <c r="BF1009" s="8"/>
    </row>
    <row r="1010" spans="1:58" hidden="1" x14ac:dyDescent="0.25">
      <c r="A1010" s="220"/>
      <c r="B1010" s="23"/>
      <c r="C1010" s="8"/>
      <c r="D1010" s="17"/>
      <c r="E1010" s="30"/>
      <c r="F1010" s="30"/>
      <c r="BF1010" s="8"/>
    </row>
    <row r="1011" spans="1:58" hidden="1" x14ac:dyDescent="0.25">
      <c r="A1011" s="220"/>
      <c r="B1011" s="23"/>
      <c r="C1011" s="8"/>
      <c r="D1011" s="17"/>
      <c r="E1011" s="30"/>
      <c r="F1011" s="30"/>
      <c r="BF1011" s="8"/>
    </row>
    <row r="1012" spans="1:58" hidden="1" x14ac:dyDescent="0.25">
      <c r="A1012" s="220"/>
      <c r="B1012" s="23"/>
      <c r="C1012" s="8"/>
      <c r="D1012" s="17"/>
      <c r="E1012" s="30"/>
      <c r="F1012" s="30"/>
      <c r="BF1012" s="8"/>
    </row>
    <row r="1013" spans="1:58" hidden="1" x14ac:dyDescent="0.25">
      <c r="A1013" s="220"/>
      <c r="B1013" s="23"/>
      <c r="C1013" s="8"/>
      <c r="D1013" s="17"/>
      <c r="E1013" s="30"/>
      <c r="F1013" s="30"/>
      <c r="BF1013" s="8"/>
    </row>
    <row r="1014" spans="1:58" hidden="1" x14ac:dyDescent="0.25">
      <c r="A1014" s="220"/>
      <c r="B1014" s="23"/>
      <c r="C1014" s="8"/>
      <c r="D1014" s="17"/>
      <c r="E1014" s="30"/>
      <c r="F1014" s="30"/>
      <c r="BF1014" s="8"/>
    </row>
    <row r="1015" spans="1:58" hidden="1" x14ac:dyDescent="0.25">
      <c r="A1015" s="220"/>
      <c r="B1015" s="23"/>
      <c r="C1015" s="8"/>
      <c r="D1015" s="17"/>
      <c r="E1015" s="30"/>
      <c r="F1015" s="30"/>
      <c r="BF1015" s="8"/>
    </row>
    <row r="1016" spans="1:58" hidden="1" x14ac:dyDescent="0.25">
      <c r="A1016" s="220"/>
      <c r="B1016" s="23"/>
      <c r="C1016" s="8"/>
      <c r="D1016" s="17"/>
      <c r="E1016" s="30"/>
      <c r="F1016" s="30"/>
      <c r="BF1016" s="8"/>
    </row>
    <row r="1017" spans="1:58" hidden="1" x14ac:dyDescent="0.25">
      <c r="A1017" s="220"/>
      <c r="B1017" s="23"/>
      <c r="C1017" s="8"/>
      <c r="D1017" s="17"/>
      <c r="E1017" s="30"/>
      <c r="F1017" s="30"/>
      <c r="BF1017" s="8"/>
    </row>
    <row r="1018" spans="1:58" hidden="1" x14ac:dyDescent="0.25">
      <c r="A1018" s="220"/>
      <c r="B1018" s="23"/>
      <c r="C1018" s="8"/>
      <c r="D1018" s="17"/>
      <c r="E1018" s="30"/>
      <c r="F1018" s="30"/>
      <c r="BF1018" s="8"/>
    </row>
    <row r="1019" spans="1:58" hidden="1" x14ac:dyDescent="0.25">
      <c r="A1019" s="220"/>
      <c r="B1019" s="23"/>
      <c r="C1019" s="8"/>
      <c r="D1019" s="17"/>
      <c r="E1019" s="30"/>
      <c r="F1019" s="30"/>
      <c r="BF1019" s="8"/>
    </row>
    <row r="1020" spans="1:58" hidden="1" x14ac:dyDescent="0.25">
      <c r="A1020" s="220"/>
      <c r="B1020" s="23"/>
      <c r="C1020" s="8"/>
      <c r="D1020" s="17"/>
      <c r="E1020" s="30"/>
      <c r="F1020" s="30"/>
      <c r="BF1020" s="8"/>
    </row>
    <row r="1021" spans="1:58" hidden="1" x14ac:dyDescent="0.25">
      <c r="A1021" s="220"/>
      <c r="B1021" s="23"/>
      <c r="C1021" s="8"/>
      <c r="D1021" s="17"/>
      <c r="E1021" s="30"/>
      <c r="F1021" s="30"/>
      <c r="BF1021" s="8"/>
    </row>
    <row r="1022" spans="1:58" hidden="1" x14ac:dyDescent="0.25">
      <c r="A1022" s="220"/>
      <c r="B1022" s="23"/>
      <c r="C1022" s="8"/>
      <c r="D1022" s="17"/>
      <c r="E1022" s="30"/>
      <c r="F1022" s="30"/>
      <c r="BF1022" s="8"/>
    </row>
    <row r="1023" spans="1:58" hidden="1" x14ac:dyDescent="0.25">
      <c r="A1023" s="220"/>
      <c r="B1023" s="23"/>
      <c r="C1023" s="8"/>
      <c r="D1023" s="17"/>
      <c r="E1023" s="30"/>
      <c r="F1023" s="30"/>
      <c r="BF1023" s="8"/>
    </row>
    <row r="1024" spans="1:58" hidden="1" x14ac:dyDescent="0.25">
      <c r="A1024" s="220"/>
      <c r="B1024" s="23"/>
      <c r="C1024" s="8"/>
      <c r="D1024" s="17"/>
      <c r="E1024" s="30"/>
      <c r="F1024" s="30"/>
      <c r="BF1024" s="8"/>
    </row>
    <row r="1025" spans="1:58" hidden="1" x14ac:dyDescent="0.25">
      <c r="A1025" s="220"/>
      <c r="B1025" s="23"/>
      <c r="C1025" s="8"/>
      <c r="D1025" s="17"/>
      <c r="E1025" s="30"/>
      <c r="F1025" s="30"/>
      <c r="BF1025" s="8"/>
    </row>
    <row r="1026" spans="1:58" hidden="1" x14ac:dyDescent="0.25">
      <c r="A1026" s="220"/>
      <c r="B1026" s="23"/>
      <c r="C1026" s="8"/>
      <c r="D1026" s="17"/>
      <c r="E1026" s="30"/>
      <c r="F1026" s="30"/>
      <c r="BF1026" s="8"/>
    </row>
    <row r="1027" spans="1:58" hidden="1" x14ac:dyDescent="0.25">
      <c r="A1027" s="220"/>
      <c r="B1027" s="23"/>
      <c r="C1027" s="8"/>
      <c r="D1027" s="17"/>
      <c r="E1027" s="30"/>
      <c r="F1027" s="30"/>
      <c r="BF1027" s="8"/>
    </row>
    <row r="1028" spans="1:58" hidden="1" x14ac:dyDescent="0.25">
      <c r="A1028" s="220"/>
      <c r="B1028" s="23"/>
      <c r="C1028" s="8"/>
      <c r="D1028" s="17"/>
      <c r="E1028" s="30"/>
      <c r="F1028" s="30"/>
      <c r="BF1028" s="8"/>
    </row>
    <row r="1029" spans="1:58" hidden="1" x14ac:dyDescent="0.25">
      <c r="A1029" s="220"/>
      <c r="B1029" s="23"/>
      <c r="C1029" s="8"/>
      <c r="D1029" s="17"/>
      <c r="E1029" s="30"/>
      <c r="F1029" s="30"/>
      <c r="BF1029" s="8"/>
    </row>
    <row r="1030" spans="1:58" hidden="1" x14ac:dyDescent="0.25">
      <c r="A1030" s="220"/>
      <c r="B1030" s="23"/>
      <c r="C1030" s="8"/>
      <c r="D1030" s="17"/>
      <c r="E1030" s="30"/>
      <c r="F1030" s="30"/>
      <c r="BF1030" s="8"/>
    </row>
    <row r="1031" spans="1:58" hidden="1" x14ac:dyDescent="0.25">
      <c r="A1031" s="220"/>
      <c r="B1031" s="23"/>
      <c r="C1031" s="8"/>
      <c r="D1031" s="17"/>
      <c r="E1031" s="30"/>
      <c r="F1031" s="30"/>
      <c r="BF1031" s="8"/>
    </row>
    <row r="1032" spans="1:58" hidden="1" x14ac:dyDescent="0.25">
      <c r="A1032" s="220"/>
      <c r="B1032" s="23"/>
      <c r="C1032" s="8"/>
      <c r="D1032" s="17"/>
      <c r="E1032" s="30"/>
      <c r="F1032" s="30"/>
      <c r="BF1032" s="8"/>
    </row>
    <row r="1033" spans="1:58" hidden="1" x14ac:dyDescent="0.25">
      <c r="A1033" s="220"/>
      <c r="B1033" s="23"/>
      <c r="C1033" s="8"/>
      <c r="D1033" s="17"/>
      <c r="E1033" s="30"/>
      <c r="F1033" s="30"/>
      <c r="BF1033" s="8"/>
    </row>
    <row r="1034" spans="1:58" hidden="1" x14ac:dyDescent="0.25">
      <c r="A1034" s="220"/>
      <c r="B1034" s="23"/>
      <c r="C1034" s="8"/>
      <c r="D1034" s="17"/>
      <c r="E1034" s="30"/>
      <c r="F1034" s="30"/>
      <c r="BF1034" s="8"/>
    </row>
    <row r="1035" spans="1:58" hidden="1" x14ac:dyDescent="0.25">
      <c r="A1035" s="220"/>
      <c r="B1035" s="23"/>
      <c r="C1035" s="8"/>
      <c r="D1035" s="17"/>
      <c r="E1035" s="30"/>
      <c r="F1035" s="30"/>
      <c r="BF1035" s="8"/>
    </row>
    <row r="1036" spans="1:58" hidden="1" x14ac:dyDescent="0.25">
      <c r="A1036" s="220"/>
      <c r="B1036" s="23"/>
      <c r="C1036" s="8"/>
      <c r="D1036" s="17"/>
      <c r="E1036" s="30"/>
      <c r="F1036" s="30"/>
      <c r="BF1036" s="8"/>
    </row>
    <row r="1037" spans="1:58" hidden="1" x14ac:dyDescent="0.25">
      <c r="A1037" s="220"/>
      <c r="B1037" s="23"/>
      <c r="C1037" s="8"/>
      <c r="D1037" s="17"/>
      <c r="E1037" s="30"/>
      <c r="F1037" s="30"/>
      <c r="BF1037" s="8"/>
    </row>
    <row r="1038" spans="1:58" hidden="1" x14ac:dyDescent="0.25">
      <c r="A1038" s="220"/>
      <c r="B1038" s="23"/>
      <c r="C1038" s="8"/>
      <c r="D1038" s="17"/>
      <c r="E1038" s="30"/>
      <c r="F1038" s="30"/>
      <c r="BF1038" s="8"/>
    </row>
    <row r="1039" spans="1:58" hidden="1" x14ac:dyDescent="0.25">
      <c r="A1039" s="220"/>
      <c r="B1039" s="23"/>
      <c r="C1039" s="8"/>
      <c r="D1039" s="17"/>
      <c r="E1039" s="30"/>
      <c r="F1039" s="30"/>
      <c r="BF1039" s="8"/>
    </row>
    <row r="1040" spans="1:58" hidden="1" x14ac:dyDescent="0.25">
      <c r="A1040" s="220"/>
      <c r="B1040" s="23"/>
      <c r="C1040" s="8"/>
      <c r="D1040" s="17"/>
      <c r="E1040" s="30"/>
      <c r="F1040" s="30"/>
      <c r="BF1040" s="8"/>
    </row>
    <row r="1041" spans="1:58" hidden="1" x14ac:dyDescent="0.25">
      <c r="A1041" s="220"/>
      <c r="B1041" s="23"/>
      <c r="C1041" s="8"/>
      <c r="D1041" s="17"/>
      <c r="E1041" s="30"/>
      <c r="F1041" s="30"/>
      <c r="BF1041" s="8"/>
    </row>
    <row r="1042" spans="1:58" hidden="1" x14ac:dyDescent="0.25">
      <c r="A1042" s="220"/>
      <c r="B1042" s="23"/>
      <c r="C1042" s="8"/>
      <c r="D1042" s="17"/>
      <c r="E1042" s="30"/>
      <c r="F1042" s="30"/>
      <c r="BF1042" s="8"/>
    </row>
    <row r="1043" spans="1:58" hidden="1" x14ac:dyDescent="0.25">
      <c r="A1043" s="220"/>
      <c r="B1043" s="23"/>
      <c r="C1043" s="8"/>
      <c r="D1043" s="17"/>
      <c r="E1043" s="30"/>
      <c r="F1043" s="30"/>
      <c r="BF1043" s="8"/>
    </row>
    <row r="1044" spans="1:58" hidden="1" x14ac:dyDescent="0.25">
      <c r="A1044" s="220"/>
      <c r="B1044" s="23"/>
      <c r="C1044" s="8"/>
      <c r="D1044" s="17"/>
      <c r="E1044" s="30"/>
      <c r="F1044" s="30"/>
      <c r="BF1044" s="8"/>
    </row>
    <row r="1045" spans="1:58" hidden="1" x14ac:dyDescent="0.25">
      <c r="A1045" s="220"/>
      <c r="B1045" s="23"/>
      <c r="C1045" s="8"/>
      <c r="D1045" s="17"/>
      <c r="E1045" s="30"/>
      <c r="F1045" s="30"/>
      <c r="BF1045" s="8"/>
    </row>
    <row r="1046" spans="1:58" hidden="1" x14ac:dyDescent="0.25">
      <c r="A1046" s="220"/>
      <c r="B1046" s="23"/>
      <c r="C1046" s="8"/>
      <c r="D1046" s="17"/>
      <c r="E1046" s="30"/>
      <c r="F1046" s="30"/>
      <c r="BF1046" s="8"/>
    </row>
    <row r="1047" spans="1:58" hidden="1" x14ac:dyDescent="0.25">
      <c r="A1047" s="220"/>
      <c r="B1047" s="23"/>
      <c r="C1047" s="8"/>
      <c r="D1047" s="17"/>
      <c r="E1047" s="30"/>
      <c r="F1047" s="30"/>
      <c r="BF1047" s="8"/>
    </row>
    <row r="1048" spans="1:58" hidden="1" x14ac:dyDescent="0.25">
      <c r="A1048" s="220"/>
      <c r="B1048" s="23"/>
      <c r="C1048" s="8"/>
      <c r="D1048" s="17"/>
      <c r="E1048" s="30"/>
      <c r="F1048" s="30"/>
      <c r="BF1048" s="8"/>
    </row>
    <row r="1049" spans="1:58" hidden="1" x14ac:dyDescent="0.25">
      <c r="A1049" s="220"/>
      <c r="B1049" s="23"/>
      <c r="C1049" s="8"/>
      <c r="D1049" s="17"/>
      <c r="E1049" s="30"/>
      <c r="F1049" s="30"/>
      <c r="BF1049" s="8"/>
    </row>
    <row r="1050" spans="1:58" hidden="1" x14ac:dyDescent="0.25">
      <c r="A1050" s="220"/>
      <c r="B1050" s="23"/>
      <c r="C1050" s="8"/>
      <c r="D1050" s="17"/>
      <c r="E1050" s="30"/>
      <c r="F1050" s="30"/>
      <c r="BF1050" s="8"/>
    </row>
    <row r="1051" spans="1:58" hidden="1" x14ac:dyDescent="0.25">
      <c r="A1051" s="220"/>
      <c r="B1051" s="23"/>
      <c r="C1051" s="8"/>
      <c r="D1051" s="17"/>
      <c r="E1051" s="30"/>
      <c r="F1051" s="30"/>
      <c r="BF1051" s="8"/>
    </row>
    <row r="1052" spans="1:58" hidden="1" x14ac:dyDescent="0.25">
      <c r="A1052" s="220"/>
      <c r="B1052" s="23"/>
      <c r="C1052" s="8"/>
      <c r="D1052" s="17"/>
      <c r="E1052" s="30"/>
      <c r="F1052" s="30"/>
      <c r="BF1052" s="8"/>
    </row>
    <row r="1053" spans="1:58" hidden="1" x14ac:dyDescent="0.25">
      <c r="A1053" s="220"/>
      <c r="B1053" s="23"/>
      <c r="C1053" s="8"/>
      <c r="D1053" s="17"/>
      <c r="E1053" s="30"/>
      <c r="F1053" s="30"/>
      <c r="BF1053" s="8"/>
    </row>
    <row r="1054" spans="1:58" hidden="1" x14ac:dyDescent="0.25">
      <c r="A1054" s="220"/>
      <c r="B1054" s="23"/>
      <c r="C1054" s="8"/>
      <c r="D1054" s="17"/>
      <c r="E1054" s="30"/>
      <c r="F1054" s="30"/>
      <c r="BF1054" s="8"/>
    </row>
    <row r="1055" spans="1:58" hidden="1" x14ac:dyDescent="0.25">
      <c r="A1055" s="220"/>
      <c r="B1055" s="23"/>
      <c r="C1055" s="8"/>
      <c r="D1055" s="17"/>
      <c r="E1055" s="30"/>
      <c r="F1055" s="30"/>
      <c r="BF1055" s="8"/>
    </row>
    <row r="1056" spans="1:58" hidden="1" x14ac:dyDescent="0.25">
      <c r="A1056" s="220"/>
      <c r="B1056" s="23"/>
      <c r="C1056" s="8"/>
      <c r="D1056" s="17"/>
      <c r="E1056" s="30"/>
      <c r="F1056" s="30"/>
      <c r="BF1056" s="8"/>
    </row>
    <row r="1057" spans="1:58" hidden="1" x14ac:dyDescent="0.25">
      <c r="A1057" s="220"/>
      <c r="B1057" s="23"/>
      <c r="C1057" s="8"/>
      <c r="D1057" s="17"/>
      <c r="E1057" s="30"/>
      <c r="F1057" s="30"/>
      <c r="BF1057" s="8"/>
    </row>
    <row r="1058" spans="1:58" hidden="1" x14ac:dyDescent="0.25">
      <c r="A1058" s="220"/>
      <c r="B1058" s="23"/>
      <c r="C1058" s="8"/>
      <c r="D1058" s="17"/>
      <c r="E1058" s="30"/>
      <c r="F1058" s="30"/>
      <c r="BF1058" s="8"/>
    </row>
    <row r="1059" spans="1:58" hidden="1" x14ac:dyDescent="0.25">
      <c r="A1059" s="220"/>
      <c r="B1059" s="23"/>
      <c r="C1059" s="8"/>
      <c r="D1059" s="17"/>
      <c r="E1059" s="30"/>
      <c r="F1059" s="30"/>
      <c r="BF1059" s="8"/>
    </row>
    <row r="1060" spans="1:58" hidden="1" x14ac:dyDescent="0.25">
      <c r="A1060" s="220"/>
      <c r="B1060" s="23"/>
      <c r="C1060" s="8"/>
      <c r="D1060" s="17"/>
      <c r="E1060" s="30"/>
      <c r="F1060" s="30"/>
      <c r="BF1060" s="8"/>
    </row>
    <row r="1061" spans="1:58" hidden="1" x14ac:dyDescent="0.25">
      <c r="A1061" s="220"/>
      <c r="B1061" s="23"/>
      <c r="C1061" s="8"/>
      <c r="D1061" s="17"/>
      <c r="E1061" s="30"/>
      <c r="F1061" s="30"/>
      <c r="BF1061" s="8"/>
    </row>
    <row r="1062" spans="1:58" hidden="1" x14ac:dyDescent="0.25">
      <c r="A1062" s="220"/>
      <c r="B1062" s="23"/>
      <c r="C1062" s="8"/>
      <c r="D1062" s="17"/>
      <c r="E1062" s="30"/>
      <c r="F1062" s="30"/>
      <c r="BF1062" s="8"/>
    </row>
    <row r="1063" spans="1:58" hidden="1" x14ac:dyDescent="0.25">
      <c r="A1063" s="220"/>
      <c r="B1063" s="23"/>
      <c r="C1063" s="8"/>
      <c r="D1063" s="17"/>
      <c r="E1063" s="30"/>
      <c r="F1063" s="30"/>
      <c r="BF1063" s="8"/>
    </row>
    <row r="1064" spans="1:58" hidden="1" x14ac:dyDescent="0.25">
      <c r="A1064" s="220"/>
      <c r="B1064" s="23"/>
      <c r="C1064" s="8"/>
      <c r="D1064" s="17"/>
      <c r="E1064" s="30"/>
      <c r="F1064" s="30"/>
      <c r="BF1064" s="8"/>
    </row>
    <row r="1065" spans="1:58" hidden="1" x14ac:dyDescent="0.25">
      <c r="A1065" s="220"/>
      <c r="B1065" s="23"/>
      <c r="C1065" s="8"/>
      <c r="D1065" s="17"/>
      <c r="E1065" s="30"/>
      <c r="F1065" s="30"/>
      <c r="BF1065" s="8"/>
    </row>
    <row r="1066" spans="1:58" hidden="1" x14ac:dyDescent="0.25">
      <c r="A1066" s="220"/>
      <c r="B1066" s="23"/>
      <c r="C1066" s="8"/>
      <c r="D1066" s="17"/>
      <c r="E1066" s="30"/>
      <c r="F1066" s="30"/>
      <c r="BF1066" s="8"/>
    </row>
    <row r="1067" spans="1:58" hidden="1" x14ac:dyDescent="0.25">
      <c r="A1067" s="220"/>
      <c r="B1067" s="23"/>
      <c r="C1067" s="8"/>
      <c r="D1067" s="17"/>
      <c r="E1067" s="30"/>
      <c r="F1067" s="30"/>
      <c r="BF1067" s="8"/>
    </row>
    <row r="1068" spans="1:58" hidden="1" x14ac:dyDescent="0.25">
      <c r="A1068" s="220"/>
      <c r="B1068" s="23"/>
      <c r="C1068" s="8"/>
      <c r="D1068" s="17"/>
      <c r="E1068" s="30"/>
      <c r="F1068" s="30"/>
      <c r="BF1068" s="8"/>
    </row>
    <row r="1069" spans="1:58" hidden="1" x14ac:dyDescent="0.25">
      <c r="A1069" s="220"/>
      <c r="B1069" s="23"/>
      <c r="C1069" s="8"/>
      <c r="D1069" s="17"/>
      <c r="E1069" s="30"/>
      <c r="F1069" s="30"/>
      <c r="BF1069" s="8"/>
    </row>
    <row r="1070" spans="1:58" hidden="1" x14ac:dyDescent="0.25">
      <c r="A1070" s="220"/>
      <c r="B1070" s="23"/>
      <c r="C1070" s="8"/>
      <c r="D1070" s="17"/>
      <c r="E1070" s="30"/>
      <c r="F1070" s="30"/>
      <c r="BF1070" s="8"/>
    </row>
    <row r="1071" spans="1:58" hidden="1" x14ac:dyDescent="0.25">
      <c r="A1071" s="220"/>
      <c r="B1071" s="23"/>
      <c r="C1071" s="8"/>
      <c r="D1071" s="17"/>
      <c r="E1071" s="30"/>
      <c r="F1071" s="30"/>
      <c r="BF1071" s="8"/>
    </row>
    <row r="1072" spans="1:58" hidden="1" x14ac:dyDescent="0.25">
      <c r="A1072" s="220"/>
      <c r="B1072" s="23"/>
      <c r="C1072" s="8"/>
      <c r="D1072" s="17"/>
      <c r="E1072" s="30"/>
      <c r="F1072" s="30"/>
      <c r="BF1072" s="8"/>
    </row>
    <row r="1073" spans="1:58" hidden="1" x14ac:dyDescent="0.25">
      <c r="A1073" s="220"/>
      <c r="B1073" s="23"/>
      <c r="C1073" s="8"/>
      <c r="D1073" s="17"/>
      <c r="E1073" s="30"/>
      <c r="F1073" s="30"/>
      <c r="BF1073" s="8"/>
    </row>
    <row r="1074" spans="1:58" hidden="1" x14ac:dyDescent="0.25">
      <c r="A1074" s="220"/>
      <c r="B1074" s="23"/>
      <c r="C1074" s="8"/>
      <c r="D1074" s="17"/>
      <c r="E1074" s="30"/>
      <c r="F1074" s="30"/>
      <c r="BF1074" s="8"/>
    </row>
    <row r="1075" spans="1:58" hidden="1" x14ac:dyDescent="0.25">
      <c r="A1075" s="220"/>
      <c r="B1075" s="23"/>
      <c r="C1075" s="8"/>
      <c r="D1075" s="17"/>
      <c r="E1075" s="30"/>
      <c r="F1075" s="30"/>
      <c r="BF1075" s="8"/>
    </row>
    <row r="1076" spans="1:58" hidden="1" x14ac:dyDescent="0.25">
      <c r="A1076" s="220"/>
      <c r="B1076" s="23"/>
      <c r="C1076" s="8"/>
      <c r="D1076" s="17"/>
      <c r="E1076" s="30"/>
      <c r="F1076" s="30"/>
      <c r="BF1076" s="8"/>
    </row>
    <row r="1077" spans="1:58" hidden="1" x14ac:dyDescent="0.25">
      <c r="A1077" s="220"/>
      <c r="B1077" s="23"/>
      <c r="C1077" s="8"/>
      <c r="D1077" s="17"/>
      <c r="E1077" s="30"/>
      <c r="F1077" s="30"/>
      <c r="BF1077" s="8"/>
    </row>
    <row r="1078" spans="1:58" hidden="1" x14ac:dyDescent="0.25">
      <c r="A1078" s="220"/>
      <c r="B1078" s="23"/>
      <c r="C1078" s="8"/>
      <c r="D1078" s="17"/>
      <c r="E1078" s="30"/>
      <c r="F1078" s="30"/>
      <c r="BF1078" s="8"/>
    </row>
    <row r="1079" spans="1:58" hidden="1" x14ac:dyDescent="0.25">
      <c r="A1079" s="220"/>
      <c r="B1079" s="23"/>
      <c r="C1079" s="8"/>
      <c r="D1079" s="17"/>
      <c r="E1079" s="30"/>
      <c r="F1079" s="30"/>
      <c r="BF1079" s="8"/>
    </row>
    <row r="1080" spans="1:58" hidden="1" x14ac:dyDescent="0.25">
      <c r="A1080" s="220"/>
      <c r="B1080" s="23"/>
      <c r="C1080" s="8"/>
      <c r="D1080" s="17"/>
      <c r="E1080" s="30"/>
      <c r="F1080" s="30"/>
      <c r="BF1080" s="8"/>
    </row>
    <row r="1081" spans="1:58" hidden="1" x14ac:dyDescent="0.25">
      <c r="A1081" s="220"/>
      <c r="B1081" s="23"/>
      <c r="C1081" s="8"/>
      <c r="D1081" s="17"/>
      <c r="E1081" s="30"/>
      <c r="F1081" s="30"/>
      <c r="BF1081" s="8"/>
    </row>
    <row r="1082" spans="1:58" hidden="1" x14ac:dyDescent="0.25">
      <c r="A1082" s="220"/>
      <c r="B1082" s="23"/>
      <c r="C1082" s="8"/>
      <c r="D1082" s="17"/>
      <c r="E1082" s="30"/>
      <c r="F1082" s="30"/>
      <c r="BF1082" s="8"/>
    </row>
    <row r="1083" spans="1:58" hidden="1" x14ac:dyDescent="0.25">
      <c r="A1083" s="220"/>
      <c r="B1083" s="23"/>
      <c r="C1083" s="8"/>
      <c r="D1083" s="17"/>
      <c r="E1083" s="30"/>
      <c r="F1083" s="30"/>
      <c r="BF1083" s="8"/>
    </row>
    <row r="1084" spans="1:58" hidden="1" x14ac:dyDescent="0.25">
      <c r="A1084" s="220"/>
      <c r="B1084" s="23"/>
      <c r="C1084" s="8"/>
      <c r="D1084" s="17"/>
      <c r="E1084" s="30"/>
      <c r="F1084" s="30"/>
      <c r="BF1084" s="8"/>
    </row>
    <row r="1085" spans="1:58" hidden="1" x14ac:dyDescent="0.25">
      <c r="A1085" s="220"/>
      <c r="B1085" s="23"/>
      <c r="C1085" s="8"/>
      <c r="D1085" s="17"/>
      <c r="E1085" s="30"/>
      <c r="F1085" s="30"/>
      <c r="BF1085" s="8"/>
    </row>
    <row r="1086" spans="1:58" hidden="1" x14ac:dyDescent="0.25">
      <c r="A1086" s="220"/>
      <c r="B1086" s="23"/>
      <c r="C1086" s="8"/>
      <c r="D1086" s="17"/>
      <c r="E1086" s="30"/>
      <c r="F1086" s="30"/>
      <c r="BF1086" s="8"/>
    </row>
    <row r="1087" spans="1:58" hidden="1" x14ac:dyDescent="0.25">
      <c r="A1087" s="220"/>
      <c r="B1087" s="23"/>
      <c r="C1087" s="8"/>
      <c r="D1087" s="17"/>
      <c r="E1087" s="30"/>
      <c r="F1087" s="30"/>
      <c r="BF1087" s="8"/>
    </row>
    <row r="1088" spans="1:58" hidden="1" x14ac:dyDescent="0.25">
      <c r="A1088" s="220"/>
      <c r="B1088" s="23"/>
      <c r="C1088" s="8"/>
      <c r="D1088" s="17"/>
      <c r="E1088" s="30"/>
      <c r="F1088" s="30"/>
      <c r="BF1088" s="8"/>
    </row>
    <row r="1089" spans="1:58" hidden="1" x14ac:dyDescent="0.25">
      <c r="A1089" s="220"/>
      <c r="B1089" s="23"/>
      <c r="C1089" s="8"/>
      <c r="D1089" s="17"/>
      <c r="E1089" s="30"/>
      <c r="F1089" s="30"/>
      <c r="BF1089" s="8"/>
    </row>
    <row r="1090" spans="1:58" hidden="1" x14ac:dyDescent="0.25">
      <c r="A1090" s="220"/>
      <c r="B1090" s="23"/>
      <c r="C1090" s="8"/>
      <c r="D1090" s="17"/>
      <c r="E1090" s="30"/>
      <c r="F1090" s="30"/>
      <c r="BF1090" s="8"/>
    </row>
    <row r="1091" spans="1:58" hidden="1" x14ac:dyDescent="0.25">
      <c r="A1091" s="220"/>
      <c r="B1091" s="23"/>
      <c r="C1091" s="8"/>
      <c r="D1091" s="17"/>
      <c r="E1091" s="30"/>
      <c r="F1091" s="30"/>
      <c r="BF1091" s="8"/>
    </row>
    <row r="1092" spans="1:58" hidden="1" x14ac:dyDescent="0.25">
      <c r="A1092" s="220"/>
      <c r="B1092" s="23"/>
      <c r="C1092" s="8"/>
      <c r="D1092" s="17"/>
      <c r="E1092" s="30"/>
      <c r="F1092" s="30"/>
      <c r="BF1092" s="8"/>
    </row>
    <row r="1093" spans="1:58" hidden="1" x14ac:dyDescent="0.25">
      <c r="A1093" s="220"/>
      <c r="B1093" s="23"/>
      <c r="C1093" s="8"/>
      <c r="D1093" s="17"/>
      <c r="E1093" s="30"/>
      <c r="F1093" s="30"/>
      <c r="BF1093" s="8"/>
    </row>
    <row r="1094" spans="1:58" hidden="1" x14ac:dyDescent="0.25">
      <c r="A1094" s="220"/>
      <c r="B1094" s="23"/>
      <c r="C1094" s="8"/>
      <c r="D1094" s="17"/>
      <c r="E1094" s="30"/>
      <c r="F1094" s="30"/>
      <c r="BF1094" s="8"/>
    </row>
    <row r="1095" spans="1:58" hidden="1" x14ac:dyDescent="0.25">
      <c r="A1095" s="220"/>
      <c r="B1095" s="23"/>
      <c r="C1095" s="8"/>
      <c r="D1095" s="17"/>
      <c r="E1095" s="30"/>
      <c r="F1095" s="30"/>
      <c r="BF1095" s="8"/>
    </row>
    <row r="1096" spans="1:58" hidden="1" x14ac:dyDescent="0.25">
      <c r="A1096" s="220"/>
      <c r="B1096" s="23"/>
      <c r="C1096" s="8"/>
      <c r="D1096" s="17"/>
      <c r="E1096" s="30"/>
      <c r="F1096" s="30"/>
      <c r="BF1096" s="8"/>
    </row>
    <row r="1097" spans="1:58" hidden="1" x14ac:dyDescent="0.25">
      <c r="A1097" s="220"/>
      <c r="B1097" s="23"/>
      <c r="C1097" s="8"/>
      <c r="D1097" s="17"/>
      <c r="E1097" s="30"/>
      <c r="F1097" s="30"/>
      <c r="BF1097" s="8"/>
    </row>
    <row r="1098" spans="1:58" hidden="1" x14ac:dyDescent="0.25">
      <c r="A1098" s="220"/>
      <c r="B1098" s="23"/>
      <c r="C1098" s="8"/>
      <c r="D1098" s="17"/>
      <c r="E1098" s="30"/>
      <c r="F1098" s="30"/>
      <c r="BF1098" s="8"/>
    </row>
    <row r="1099" spans="1:58" hidden="1" x14ac:dyDescent="0.25">
      <c r="A1099" s="220"/>
      <c r="B1099" s="23"/>
      <c r="C1099" s="8"/>
      <c r="D1099" s="17"/>
      <c r="E1099" s="30"/>
      <c r="F1099" s="30"/>
      <c r="BF1099" s="8"/>
    </row>
    <row r="1100" spans="1:58" hidden="1" x14ac:dyDescent="0.25">
      <c r="A1100" s="220"/>
      <c r="B1100" s="23"/>
      <c r="C1100" s="8"/>
      <c r="D1100" s="17"/>
      <c r="E1100" s="30"/>
      <c r="F1100" s="30"/>
      <c r="BF1100" s="8"/>
    </row>
    <row r="1101" spans="1:58" hidden="1" x14ac:dyDescent="0.25">
      <c r="A1101" s="220"/>
      <c r="B1101" s="23"/>
      <c r="C1101" s="8"/>
      <c r="D1101" s="17"/>
      <c r="E1101" s="30"/>
      <c r="F1101" s="30"/>
      <c r="BF1101" s="8"/>
    </row>
    <row r="1102" spans="1:58" hidden="1" x14ac:dyDescent="0.25">
      <c r="A1102" s="220"/>
      <c r="B1102" s="23"/>
      <c r="C1102" s="8"/>
      <c r="D1102" s="17"/>
      <c r="E1102" s="30"/>
      <c r="F1102" s="30"/>
      <c r="BF1102" s="8"/>
    </row>
    <row r="1103" spans="1:58" hidden="1" x14ac:dyDescent="0.25">
      <c r="A1103" s="220"/>
      <c r="B1103" s="23"/>
      <c r="C1103" s="8"/>
      <c r="D1103" s="17"/>
      <c r="E1103" s="30"/>
      <c r="F1103" s="30"/>
      <c r="BF1103" s="8"/>
    </row>
    <row r="1104" spans="1:58" hidden="1" x14ac:dyDescent="0.25">
      <c r="A1104" s="220"/>
      <c r="B1104" s="23"/>
      <c r="C1104" s="8"/>
      <c r="D1104" s="17"/>
      <c r="E1104" s="30"/>
      <c r="F1104" s="30"/>
      <c r="BF1104" s="8"/>
    </row>
    <row r="1105" spans="1:58" hidden="1" x14ac:dyDescent="0.25">
      <c r="A1105" s="220"/>
      <c r="B1105" s="23"/>
      <c r="C1105" s="8"/>
      <c r="D1105" s="17"/>
      <c r="E1105" s="30"/>
      <c r="F1105" s="30"/>
      <c r="BF1105" s="8"/>
    </row>
    <row r="1106" spans="1:58" hidden="1" x14ac:dyDescent="0.25">
      <c r="A1106" s="220"/>
      <c r="B1106" s="23"/>
      <c r="C1106" s="8"/>
      <c r="D1106" s="17"/>
      <c r="E1106" s="30"/>
      <c r="F1106" s="30"/>
      <c r="BF1106" s="8"/>
    </row>
    <row r="1107" spans="1:58" hidden="1" x14ac:dyDescent="0.25">
      <c r="A1107" s="220"/>
      <c r="B1107" s="23"/>
      <c r="C1107" s="8"/>
      <c r="D1107" s="17"/>
      <c r="E1107" s="30"/>
      <c r="F1107" s="30"/>
      <c r="BF1107" s="8"/>
    </row>
    <row r="1108" spans="1:58" hidden="1" x14ac:dyDescent="0.25">
      <c r="A1108" s="220"/>
      <c r="B1108" s="23"/>
      <c r="C1108" s="8"/>
      <c r="D1108" s="17"/>
      <c r="E1108" s="30"/>
      <c r="F1108" s="30"/>
      <c r="BF1108" s="8"/>
    </row>
    <row r="1109" spans="1:58" hidden="1" x14ac:dyDescent="0.25">
      <c r="A1109" s="220"/>
      <c r="B1109" s="23"/>
      <c r="C1109" s="8"/>
      <c r="D1109" s="17"/>
      <c r="E1109" s="30"/>
      <c r="F1109" s="30"/>
      <c r="BF1109" s="8"/>
    </row>
    <row r="1110" spans="1:58" hidden="1" x14ac:dyDescent="0.25">
      <c r="A1110" s="220"/>
      <c r="B1110" s="23"/>
      <c r="C1110" s="8"/>
      <c r="D1110" s="17"/>
      <c r="E1110" s="30"/>
      <c r="F1110" s="30"/>
      <c r="BF1110" s="8"/>
    </row>
    <row r="1111" spans="1:58" hidden="1" x14ac:dyDescent="0.25">
      <c r="A1111" s="220"/>
      <c r="B1111" s="23"/>
      <c r="C1111" s="8"/>
      <c r="D1111" s="17"/>
      <c r="E1111" s="30"/>
      <c r="F1111" s="30"/>
      <c r="BF1111" s="8"/>
    </row>
    <row r="1112" spans="1:58" hidden="1" x14ac:dyDescent="0.25">
      <c r="A1112" s="220"/>
      <c r="B1112" s="23"/>
      <c r="C1112" s="8"/>
      <c r="D1112" s="17"/>
      <c r="E1112" s="30"/>
      <c r="F1112" s="30"/>
      <c r="BF1112" s="8"/>
    </row>
    <row r="1113" spans="1:58" hidden="1" x14ac:dyDescent="0.25">
      <c r="A1113" s="220"/>
      <c r="B1113" s="23"/>
      <c r="C1113" s="8"/>
      <c r="D1113" s="17"/>
      <c r="E1113" s="30"/>
      <c r="F1113" s="30"/>
      <c r="BF1113" s="8"/>
    </row>
    <row r="1114" spans="1:58" hidden="1" x14ac:dyDescent="0.25">
      <c r="A1114" s="220"/>
      <c r="B1114" s="23"/>
      <c r="C1114" s="8"/>
      <c r="D1114" s="17"/>
      <c r="E1114" s="30"/>
      <c r="F1114" s="30"/>
      <c r="BF1114" s="8"/>
    </row>
    <row r="1115" spans="1:58" hidden="1" x14ac:dyDescent="0.25">
      <c r="A1115" s="220"/>
      <c r="B1115" s="23"/>
      <c r="C1115" s="8"/>
      <c r="D1115" s="17"/>
      <c r="E1115" s="30"/>
      <c r="F1115" s="30"/>
      <c r="BF1115" s="8"/>
    </row>
    <row r="1116" spans="1:58" hidden="1" x14ac:dyDescent="0.25">
      <c r="A1116" s="220"/>
      <c r="B1116" s="23"/>
      <c r="C1116" s="8"/>
      <c r="D1116" s="17"/>
      <c r="E1116" s="30"/>
      <c r="F1116" s="30"/>
      <c r="BF1116" s="8"/>
    </row>
    <row r="1117" spans="1:58" hidden="1" x14ac:dyDescent="0.25">
      <c r="A1117" s="220"/>
      <c r="B1117" s="23"/>
      <c r="C1117" s="8"/>
      <c r="D1117" s="17"/>
      <c r="E1117" s="30"/>
      <c r="F1117" s="30"/>
      <c r="BF1117" s="8"/>
    </row>
    <row r="1118" spans="1:58" hidden="1" x14ac:dyDescent="0.25">
      <c r="A1118" s="220"/>
      <c r="B1118" s="23"/>
      <c r="C1118" s="8"/>
      <c r="D1118" s="17"/>
      <c r="E1118" s="30"/>
      <c r="F1118" s="30"/>
      <c r="BF1118" s="8"/>
    </row>
    <row r="1119" spans="1:58" hidden="1" x14ac:dyDescent="0.25">
      <c r="A1119" s="220"/>
      <c r="B1119" s="23"/>
      <c r="C1119" s="8"/>
      <c r="D1119" s="17"/>
      <c r="E1119" s="30"/>
      <c r="F1119" s="30"/>
      <c r="BF1119" s="8"/>
    </row>
    <row r="1120" spans="1:58" hidden="1" x14ac:dyDescent="0.25">
      <c r="A1120" s="220"/>
      <c r="B1120" s="23"/>
      <c r="C1120" s="8"/>
      <c r="D1120" s="17"/>
      <c r="E1120" s="30"/>
      <c r="F1120" s="30"/>
      <c r="BF1120" s="8"/>
    </row>
    <row r="1121" spans="1:58" hidden="1" x14ac:dyDescent="0.25">
      <c r="A1121" s="220"/>
      <c r="B1121" s="23"/>
      <c r="C1121" s="8"/>
      <c r="D1121" s="17"/>
      <c r="E1121" s="30"/>
      <c r="F1121" s="30"/>
      <c r="BF1121" s="8"/>
    </row>
    <row r="1122" spans="1:58" hidden="1" x14ac:dyDescent="0.25">
      <c r="A1122" s="220"/>
      <c r="B1122" s="23"/>
      <c r="C1122" s="8"/>
      <c r="D1122" s="17"/>
      <c r="E1122" s="30"/>
      <c r="F1122" s="30"/>
      <c r="BF1122" s="8"/>
    </row>
    <row r="1123" spans="1:58" hidden="1" x14ac:dyDescent="0.25">
      <c r="A1123" s="220"/>
      <c r="B1123" s="23"/>
      <c r="C1123" s="8"/>
      <c r="D1123" s="17"/>
      <c r="E1123" s="30"/>
      <c r="F1123" s="30"/>
      <c r="BF1123" s="8"/>
    </row>
    <row r="1124" spans="1:58" hidden="1" x14ac:dyDescent="0.25">
      <c r="A1124" s="220"/>
      <c r="B1124" s="23"/>
      <c r="C1124" s="8"/>
      <c r="D1124" s="17"/>
      <c r="E1124" s="30"/>
      <c r="F1124" s="30"/>
      <c r="BF1124" s="8"/>
    </row>
    <row r="1125" spans="1:58" hidden="1" x14ac:dyDescent="0.25">
      <c r="A1125" s="220"/>
      <c r="B1125" s="23"/>
      <c r="C1125" s="8"/>
      <c r="D1125" s="17"/>
      <c r="E1125" s="30"/>
      <c r="F1125" s="30"/>
      <c r="BF1125" s="8"/>
    </row>
    <row r="1126" spans="1:58" hidden="1" x14ac:dyDescent="0.25">
      <c r="A1126" s="220"/>
      <c r="B1126" s="23"/>
      <c r="C1126" s="8"/>
      <c r="D1126" s="17"/>
      <c r="E1126" s="30"/>
      <c r="F1126" s="30"/>
      <c r="BF1126" s="8"/>
    </row>
    <row r="1127" spans="1:58" hidden="1" x14ac:dyDescent="0.25">
      <c r="A1127" s="220"/>
      <c r="B1127" s="23"/>
      <c r="C1127" s="8"/>
      <c r="D1127" s="17"/>
      <c r="E1127" s="30"/>
      <c r="F1127" s="30"/>
      <c r="BF1127" s="8"/>
    </row>
    <row r="1128" spans="1:58" hidden="1" x14ac:dyDescent="0.25">
      <c r="A1128" s="220"/>
      <c r="B1128" s="23"/>
      <c r="C1128" s="8"/>
      <c r="D1128" s="17"/>
      <c r="E1128" s="30"/>
      <c r="F1128" s="30"/>
      <c r="BF1128" s="8"/>
    </row>
    <row r="1129" spans="1:58" hidden="1" x14ac:dyDescent="0.25">
      <c r="A1129" s="220"/>
      <c r="B1129" s="23"/>
      <c r="C1129" s="8"/>
      <c r="D1129" s="17"/>
      <c r="E1129" s="30"/>
      <c r="F1129" s="30"/>
      <c r="BF1129" s="8"/>
    </row>
    <row r="1130" spans="1:58" hidden="1" x14ac:dyDescent="0.25">
      <c r="A1130" s="220"/>
      <c r="B1130" s="23"/>
      <c r="C1130" s="8"/>
      <c r="D1130" s="17"/>
      <c r="E1130" s="30"/>
      <c r="F1130" s="30"/>
      <c r="BF1130" s="8"/>
    </row>
    <row r="1131" spans="1:58" hidden="1" x14ac:dyDescent="0.25">
      <c r="A1131" s="220"/>
      <c r="B1131" s="23"/>
      <c r="C1131" s="8"/>
      <c r="D1131" s="17"/>
      <c r="E1131" s="30"/>
      <c r="F1131" s="30"/>
      <c r="BF1131" s="8"/>
    </row>
    <row r="1132" spans="1:58" hidden="1" x14ac:dyDescent="0.25">
      <c r="A1132" s="220"/>
      <c r="B1132" s="23"/>
      <c r="C1132" s="8"/>
      <c r="D1132" s="17"/>
      <c r="E1132" s="30"/>
      <c r="F1132" s="30"/>
      <c r="BF1132" s="8"/>
    </row>
    <row r="1133" spans="1:58" hidden="1" x14ac:dyDescent="0.25">
      <c r="A1133" s="220"/>
      <c r="B1133" s="23"/>
      <c r="C1133" s="8"/>
      <c r="D1133" s="17"/>
      <c r="E1133" s="30"/>
      <c r="F1133" s="30"/>
      <c r="BF1133" s="8"/>
    </row>
    <row r="1134" spans="1:58" hidden="1" x14ac:dyDescent="0.25">
      <c r="A1134" s="220"/>
      <c r="B1134" s="23"/>
      <c r="C1134" s="8"/>
      <c r="D1134" s="17"/>
      <c r="E1134" s="30"/>
      <c r="F1134" s="30"/>
      <c r="BF1134" s="8"/>
    </row>
    <row r="1135" spans="1:58" hidden="1" x14ac:dyDescent="0.25">
      <c r="A1135" s="220"/>
      <c r="B1135" s="23"/>
      <c r="C1135" s="8"/>
      <c r="D1135" s="17"/>
      <c r="E1135" s="30"/>
      <c r="F1135" s="30"/>
      <c r="BF1135" s="8"/>
    </row>
    <row r="1136" spans="1:58" hidden="1" x14ac:dyDescent="0.25">
      <c r="A1136" s="220"/>
      <c r="B1136" s="23"/>
      <c r="C1136" s="8"/>
      <c r="D1136" s="17"/>
      <c r="E1136" s="30"/>
      <c r="F1136" s="30"/>
      <c r="BF1136" s="8"/>
    </row>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sheetData>
  <sheetProtection password="EBEF" sheet="1" formatCells="0" formatColumns="0" formatRows="0" insertColumns="0" insertRows="0" autoFilter="0" pivotTables="0"/>
  <mergeCells count="3">
    <mergeCell ref="B47:G47"/>
    <mergeCell ref="H6:I6"/>
    <mergeCell ref="F24:I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46"/>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ColWidth="9.140625" defaultRowHeight="15" zeroHeight="1" x14ac:dyDescent="0.25"/>
  <cols>
    <col min="1" max="1" width="2.85546875" style="222" customWidth="1"/>
    <col min="2" max="2" width="55.42578125" style="33" customWidth="1"/>
    <col min="3" max="3" width="11.140625" style="33" customWidth="1"/>
    <col min="4" max="4" width="14.5703125" style="47" customWidth="1"/>
    <col min="5" max="6" width="12.85546875" style="33" customWidth="1"/>
    <col min="7" max="8" width="12.85546875" style="19" customWidth="1"/>
    <col min="9" max="9" width="12.85546875" style="125" customWidth="1"/>
    <col min="10" max="10" width="12.85546875" style="19" customWidth="1"/>
    <col min="11" max="26" width="9.140625" style="19" customWidth="1"/>
    <col min="27" max="27" width="9.5703125" style="19" bestFit="1" customWidth="1"/>
    <col min="28" max="56" width="9.140625" style="19" customWidth="1"/>
    <col min="57" max="57" width="9.140625" style="33" customWidth="1"/>
    <col min="58" max="76" width="9.140625" style="33"/>
  </cols>
  <sheetData>
    <row r="1" spans="1:76" s="314" customFormat="1" ht="15" customHeight="1" x14ac:dyDescent="0.25">
      <c r="A1" s="219" t="s">
        <v>1020</v>
      </c>
      <c r="B1" s="223">
        <v>2</v>
      </c>
      <c r="C1" s="223">
        <v>3</v>
      </c>
      <c r="D1" s="223">
        <v>4</v>
      </c>
      <c r="E1" s="223">
        <v>10</v>
      </c>
      <c r="F1" s="223">
        <v>11</v>
      </c>
      <c r="G1" s="224">
        <v>12</v>
      </c>
      <c r="H1" s="224">
        <v>14</v>
      </c>
      <c r="I1" s="224">
        <v>15</v>
      </c>
      <c r="J1" s="224">
        <v>16</v>
      </c>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5"/>
      <c r="BF1" s="113"/>
      <c r="BG1" s="113"/>
      <c r="BH1" s="113"/>
      <c r="BI1" s="113"/>
      <c r="BJ1" s="113"/>
      <c r="BK1" s="113"/>
      <c r="BL1" s="113"/>
      <c r="BM1" s="113"/>
      <c r="BN1" s="113"/>
      <c r="BO1" s="113"/>
      <c r="BP1" s="113"/>
      <c r="BQ1" s="113"/>
      <c r="BR1" s="113"/>
      <c r="BS1" s="113"/>
      <c r="BT1" s="113"/>
      <c r="BU1" s="113"/>
      <c r="BV1" s="113"/>
      <c r="BW1" s="113"/>
      <c r="BX1" s="113"/>
    </row>
    <row r="2" spans="1:76" ht="23.25" x14ac:dyDescent="0.25">
      <c r="A2" s="220">
        <v>6</v>
      </c>
      <c r="B2" s="6" t="str">
        <f>IF(Content!$D$6=1,VLOOKUP('Governance and Ethics'!$A2,TranslationData!$A:$AA,'Governance and Ethics'!B$1,FALSE),VLOOKUP('Governance and Ethics'!$A2,TranslationData!$A:$AA,'Governance and Ethics'!B$1+13,FALSE))</f>
        <v>Corporate governance</v>
      </c>
      <c r="C2" s="7"/>
      <c r="D2" s="11"/>
      <c r="E2" s="5"/>
      <c r="F2" s="5"/>
      <c r="BE2" s="5"/>
    </row>
    <row r="3" spans="1:76" x14ac:dyDescent="0.25">
      <c r="A3" s="220"/>
      <c r="B3" s="5"/>
      <c r="C3" s="43"/>
      <c r="D3" s="11"/>
      <c r="E3" s="5"/>
      <c r="F3" s="5"/>
      <c r="BE3" s="5"/>
    </row>
    <row r="4" spans="1:76" ht="11.25" customHeight="1" thickBot="1" x14ac:dyDescent="0.3">
      <c r="A4" s="220" t="s">
        <v>991</v>
      </c>
      <c r="B4" s="9"/>
      <c r="C4" s="9"/>
      <c r="D4" s="41" t="str">
        <f>IF(Content!$D$6=1,VLOOKUP('Governance and Ethics'!$A4,TranslationData!$A:$AA,'Governance and Ethics'!D$1,FALSE),VLOOKUP('Governance and Ethics'!$A4,TranslationData!$A:$AA,'Governance and Ethics'!D$1+13,FALSE))</f>
        <v>Units</v>
      </c>
      <c r="E4" s="10">
        <v>2019</v>
      </c>
      <c r="F4" s="10">
        <v>2020</v>
      </c>
      <c r="G4" s="10">
        <v>2021</v>
      </c>
      <c r="H4" s="10">
        <v>2022</v>
      </c>
      <c r="I4" s="10">
        <v>2023</v>
      </c>
      <c r="J4" s="441" t="str">
        <f>IF(Content!$D$6=1,VLOOKUP('Governance and Ethics'!$A4,TranslationData!$A:$AA,6,FALSE),VLOOKUP('Governance and Ethics'!$A4,TranslationData!$A:$AA,6+13,FALSE))</f>
        <v>April 2024 [1]</v>
      </c>
      <c r="BE4" s="8"/>
    </row>
    <row r="5" spans="1:76" ht="11.25" customHeight="1" thickTop="1" x14ac:dyDescent="0.25">
      <c r="A5" s="220"/>
      <c r="B5" s="49"/>
      <c r="C5" s="49"/>
      <c r="D5" s="50"/>
      <c r="E5" s="51"/>
      <c r="F5" s="51"/>
      <c r="G5" s="51"/>
      <c r="J5" s="315"/>
      <c r="BE5" s="8"/>
    </row>
    <row r="6" spans="1:76" ht="11.25" customHeight="1" x14ac:dyDescent="0.25">
      <c r="A6" s="220" t="s">
        <v>927</v>
      </c>
      <c r="B6" s="28" t="str">
        <f>IF(Content!$D$6=1,VLOOKUP('Governance and Ethics'!$A6,TranslationData!$A:$AA,'Governance and Ethics'!B$1,FALSE),VLOOKUP('Governance and Ethics'!$A6,TranslationData!$A:$AA,'Governance and Ethics'!B$1+13,FALSE))</f>
        <v>Board Independency</v>
      </c>
      <c r="C6" s="29"/>
      <c r="D6" s="29"/>
      <c r="E6" s="29"/>
      <c r="F6" s="29"/>
      <c r="G6" s="29"/>
      <c r="H6" s="29"/>
      <c r="I6" s="147"/>
      <c r="J6" s="340" t="s">
        <v>2437</v>
      </c>
      <c r="BE6" s="8"/>
    </row>
    <row r="7" spans="1:76" ht="11.25" customHeight="1" x14ac:dyDescent="0.25">
      <c r="A7" s="220" t="s">
        <v>928</v>
      </c>
      <c r="B7" s="24" t="str">
        <f>IF(Content!$D$6=1,VLOOKUP('Governance and Ethics'!$A7,TranslationData!$A:$AA,'Governance and Ethics'!B$1,FALSE),VLOOKUP('Governance and Ethics'!$A7,TranslationData!$A:$AA,'Governance and Ethics'!B$1+13,FALSE))</f>
        <v>Chair</v>
      </c>
      <c r="C7" s="24"/>
      <c r="D7" s="125" t="str">
        <f>IF(Content!$D$6=1,VLOOKUP('Governance and Ethics'!$A7,TranslationData!$A:$AA,'Governance and Ethics'!D$1,FALSE),VLOOKUP('Governance and Ethics'!$A7,TranslationData!$A:$AA,'Governance and Ethics'!D$1+13,FALSE))</f>
        <v>number</v>
      </c>
      <c r="E7" s="19">
        <v>1</v>
      </c>
      <c r="F7" s="19">
        <v>1</v>
      </c>
      <c r="G7" s="19">
        <v>1</v>
      </c>
      <c r="H7" s="56" t="s">
        <v>73</v>
      </c>
      <c r="I7" s="56" t="s">
        <v>73</v>
      </c>
      <c r="J7" s="317" t="s">
        <v>73</v>
      </c>
      <c r="BE7" s="8"/>
    </row>
    <row r="8" spans="1:76" ht="11.25" customHeight="1" x14ac:dyDescent="0.25">
      <c r="A8" s="220" t="s">
        <v>929</v>
      </c>
      <c r="B8" s="24" t="str">
        <f>IF(Content!$D$6=1,VLOOKUP('Governance and Ethics'!$A8,TranslationData!$A:$AA,'Governance and Ethics'!B$1,FALSE),VLOOKUP('Governance and Ethics'!$A8,TranslationData!$A:$AA,'Governance and Ethics'!B$1+13,FALSE))</f>
        <v>Chair independency upon appointment</v>
      </c>
      <c r="C8" s="24"/>
      <c r="D8" s="125"/>
      <c r="E8" s="19" t="s">
        <v>200</v>
      </c>
      <c r="F8" s="19" t="s">
        <v>200</v>
      </c>
      <c r="G8" s="19" t="s">
        <v>200</v>
      </c>
      <c r="H8" s="56" t="s">
        <v>73</v>
      </c>
      <c r="I8" s="56" t="s">
        <v>73</v>
      </c>
      <c r="J8" s="317" t="s">
        <v>73</v>
      </c>
      <c r="BE8" s="8"/>
    </row>
    <row r="9" spans="1:76" ht="11.25" customHeight="1" x14ac:dyDescent="0.25">
      <c r="A9" s="220" t="s">
        <v>930</v>
      </c>
      <c r="B9" s="24" t="str">
        <f>IF(Content!$D$6=1,VLOOKUP('Governance and Ethics'!$A9,TranslationData!$A:$AA,'Governance and Ethics'!B$1,FALSE),VLOOKUP('Governance and Ethics'!$A9,TranslationData!$A:$AA,'Governance and Ethics'!B$1+13,FALSE))</f>
        <v>Independent Non-Executive Directors</v>
      </c>
      <c r="C9" s="24"/>
      <c r="D9" s="125" t="str">
        <f>IF(Content!$D$6=1,VLOOKUP('Governance and Ethics'!$A9,TranslationData!$A:$AA,'Governance and Ethics'!D$1,FALSE),VLOOKUP('Governance and Ethics'!$A9,TranslationData!$A:$AA,'Governance and Ethics'!D$1+13,FALSE))</f>
        <v>number</v>
      </c>
      <c r="E9" s="19">
        <v>6</v>
      </c>
      <c r="F9" s="19">
        <v>6</v>
      </c>
      <c r="G9" s="19">
        <v>6</v>
      </c>
      <c r="H9" s="19">
        <v>6</v>
      </c>
      <c r="I9" s="125">
        <v>5</v>
      </c>
      <c r="J9" s="317">
        <v>5</v>
      </c>
      <c r="BE9" s="8"/>
    </row>
    <row r="10" spans="1:76" ht="11.25" customHeight="1" x14ac:dyDescent="0.25">
      <c r="A10" s="220" t="s">
        <v>931</v>
      </c>
      <c r="B10" s="24" t="str">
        <f>IF(Content!$D$6=1,VLOOKUP('Governance and Ethics'!$A10,TranslationData!$A:$AA,'Governance and Ethics'!B$1,FALSE),VLOOKUP('Governance and Ethics'!$A10,TranslationData!$A:$AA,'Governance and Ethics'!B$1+13,FALSE))</f>
        <v>Non-Independent Non-Executive Directors</v>
      </c>
      <c r="C10" s="24"/>
      <c r="D10" s="125" t="str">
        <f>IF(Content!$D$6=1,VLOOKUP('Governance and Ethics'!$A10,TranslationData!$A:$AA,'Governance and Ethics'!D$1,FALSE),VLOOKUP('Governance and Ethics'!$A10,TranslationData!$A:$AA,'Governance and Ethics'!D$1+13,FALSE))</f>
        <v>number</v>
      </c>
      <c r="E10" s="19">
        <v>2</v>
      </c>
      <c r="F10" s="19">
        <v>1</v>
      </c>
      <c r="G10" s="19">
        <v>1</v>
      </c>
      <c r="H10" s="19">
        <v>1</v>
      </c>
      <c r="I10" s="125">
        <v>0</v>
      </c>
      <c r="J10" s="317">
        <v>1</v>
      </c>
      <c r="BE10" s="8"/>
    </row>
    <row r="11" spans="1:76" ht="11.25" customHeight="1" x14ac:dyDescent="0.25">
      <c r="A11" s="220" t="s">
        <v>932</v>
      </c>
      <c r="B11" s="24" t="str">
        <f>IF(Content!$D$6=1,VLOOKUP('Governance and Ethics'!$A11,TranslationData!$A:$AA,'Governance and Ethics'!B$1,FALSE),VLOOKUP('Governance and Ethics'!$A11,TranslationData!$A:$AA,'Governance and Ethics'!B$1+13,FALSE))</f>
        <v>Executive Directors</v>
      </c>
      <c r="C11" s="24"/>
      <c r="D11" s="125" t="str">
        <f>IF(Content!$D$6=1,VLOOKUP('Governance and Ethics'!$A11,TranslationData!$A:$AA,'Governance and Ethics'!D$1,FALSE),VLOOKUP('Governance and Ethics'!$A11,TranslationData!$A:$AA,'Governance and Ethics'!D$1+13,FALSE))</f>
        <v>number</v>
      </c>
      <c r="E11" s="19">
        <v>1</v>
      </c>
      <c r="F11" s="19">
        <v>1</v>
      </c>
      <c r="G11" s="19">
        <v>1</v>
      </c>
      <c r="H11" s="19">
        <v>1</v>
      </c>
      <c r="I11" s="125">
        <v>1</v>
      </c>
      <c r="J11" s="317">
        <v>1</v>
      </c>
      <c r="BE11" s="8"/>
    </row>
    <row r="12" spans="1:76" ht="11.25" customHeight="1" x14ac:dyDescent="0.25">
      <c r="A12" s="220" t="s">
        <v>933</v>
      </c>
      <c r="B12" s="24" t="str">
        <f>IF(Content!$D$6=1,VLOOKUP('Governance and Ethics'!$A12,TranslationData!$A:$AA,'Governance and Ethics'!B$1,FALSE),VLOOKUP('Governance and Ethics'!$A12,TranslationData!$A:$AA,'Governance and Ethics'!B$1+13,FALSE))</f>
        <v>Total</v>
      </c>
      <c r="C12" s="24"/>
      <c r="D12" s="125" t="str">
        <f>IF(Content!$D$6=1,VLOOKUP('Governance and Ethics'!$A12,TranslationData!$A:$AA,'Governance and Ethics'!D$1,FALSE),VLOOKUP('Governance and Ethics'!$A12,TranslationData!$A:$AA,'Governance and Ethics'!D$1+13,FALSE))</f>
        <v>number</v>
      </c>
      <c r="E12" s="19">
        <v>10</v>
      </c>
      <c r="F12" s="19">
        <v>9</v>
      </c>
      <c r="G12" s="19">
        <v>9</v>
      </c>
      <c r="H12" s="19">
        <v>8</v>
      </c>
      <c r="I12" s="125">
        <v>6</v>
      </c>
      <c r="J12" s="317">
        <v>7</v>
      </c>
      <c r="BE12" s="8"/>
    </row>
    <row r="13" spans="1:76" ht="11.25" customHeight="1" x14ac:dyDescent="0.25">
      <c r="A13" s="220" t="s">
        <v>934</v>
      </c>
      <c r="B13" s="24" t="str">
        <f>IF(Content!$D$6=1,VLOOKUP('Governance and Ethics'!$A13,TranslationData!$A:$AA,'Governance and Ethics'!B$1,FALSE),VLOOKUP('Governance and Ethics'!$A13,TranslationData!$A:$AA,'Governance and Ethics'!B$1+13,FALSE))</f>
        <v>Share of Independent Non-Executive Directors</v>
      </c>
      <c r="C13" s="18"/>
      <c r="D13" s="125" t="str">
        <f>IF(Content!$D$6=1,VLOOKUP('Governance and Ethics'!$A13,TranslationData!$A:$AA,'Governance and Ethics'!D$1,FALSE),VLOOKUP('Governance and Ethics'!$A13,TranslationData!$A:$AA,'Governance and Ethics'!D$1+13,FALSE))</f>
        <v>%</v>
      </c>
      <c r="E13" s="36">
        <v>60</v>
      </c>
      <c r="F13" s="36">
        <v>66</v>
      </c>
      <c r="G13" s="36">
        <v>66</v>
      </c>
      <c r="H13" s="36">
        <v>75</v>
      </c>
      <c r="I13" s="36">
        <v>83</v>
      </c>
      <c r="J13" s="317">
        <v>71</v>
      </c>
      <c r="BE13" s="8"/>
    </row>
    <row r="14" spans="1:76" ht="11.25" customHeight="1" x14ac:dyDescent="0.25">
      <c r="A14" s="220"/>
      <c r="B14" s="55"/>
      <c r="C14" s="18"/>
      <c r="D14" s="25"/>
      <c r="E14" s="19"/>
      <c r="F14" s="19"/>
      <c r="J14" s="317"/>
      <c r="BE14" s="8"/>
    </row>
    <row r="15" spans="1:76" ht="11.25" customHeight="1" x14ac:dyDescent="0.25">
      <c r="A15" s="220" t="s">
        <v>935</v>
      </c>
      <c r="B15" s="28" t="str">
        <f>IF(Content!$D$6=1,VLOOKUP('Governance and Ethics'!$A15,TranslationData!$A:$AA,'Governance and Ethics'!B$1,FALSE),VLOOKUP('Governance and Ethics'!$A15,TranslationData!$A:$AA,'Governance and Ethics'!B$1+13,FALSE))</f>
        <v>Board Committees Independency</v>
      </c>
      <c r="C15" s="29"/>
      <c r="D15" s="34"/>
      <c r="E15" s="29"/>
      <c r="F15" s="29"/>
      <c r="G15" s="29"/>
      <c r="H15" s="29"/>
      <c r="I15" s="147"/>
      <c r="J15" s="340" t="s">
        <v>2436</v>
      </c>
      <c r="BE15" s="8"/>
    </row>
    <row r="16" spans="1:76" ht="11.25" customHeight="1" x14ac:dyDescent="0.25">
      <c r="A16" s="220" t="s">
        <v>936</v>
      </c>
      <c r="B16" s="24" t="str">
        <f>IF(Content!$D$6=1,VLOOKUP('Governance and Ethics'!$A16,TranslationData!$A:$AA,'Governance and Ethics'!B$1,FALSE),VLOOKUP('Governance and Ethics'!$A16,TranslationData!$A:$AA,'Governance and Ethics'!B$1+13,FALSE))</f>
        <v>Audit and Risk Committee</v>
      </c>
      <c r="C16" s="18"/>
      <c r="D16" s="25" t="str">
        <f>IF(Content!$D$6=1,VLOOKUP('Governance and Ethics'!$A16,TranslationData!$A:$AA,'Governance and Ethics'!D$1,FALSE),VLOOKUP('Governance and Ethics'!$A16,TranslationData!$A:$AA,'Governance and Ethics'!D$1+13,FALSE))</f>
        <v>%</v>
      </c>
      <c r="E16" s="36">
        <v>100</v>
      </c>
      <c r="F16" s="36">
        <v>100</v>
      </c>
      <c r="G16" s="36">
        <v>100</v>
      </c>
      <c r="H16" s="36">
        <v>100</v>
      </c>
      <c r="I16" s="36">
        <v>100</v>
      </c>
      <c r="J16" s="317">
        <v>100</v>
      </c>
      <c r="BE16" s="8"/>
    </row>
    <row r="17" spans="1:76" ht="11.25" customHeight="1" x14ac:dyDescent="0.25">
      <c r="A17" s="220" t="s">
        <v>937</v>
      </c>
      <c r="B17" s="24" t="str">
        <f>IF(Content!$D$6=1,VLOOKUP('Governance and Ethics'!$A17,TranslationData!$A:$AA,'Governance and Ethics'!B$1,FALSE),VLOOKUP('Governance and Ethics'!$A17,TranslationData!$A:$AA,'Governance and Ethics'!B$1+13,FALSE))</f>
        <v>Nomination Committee</v>
      </c>
      <c r="C17" s="18"/>
      <c r="D17" s="25" t="str">
        <f>IF(Content!$D$6=1,VLOOKUP('Governance and Ethics'!$A17,TranslationData!$A:$AA,'Governance and Ethics'!D$1,FALSE),VLOOKUP('Governance and Ethics'!$A17,TranslationData!$A:$AA,'Governance and Ethics'!D$1+13,FALSE))</f>
        <v>%</v>
      </c>
      <c r="E17" s="36">
        <v>100</v>
      </c>
      <c r="F17" s="36">
        <v>100</v>
      </c>
      <c r="G17" s="36">
        <v>100</v>
      </c>
      <c r="H17" s="36">
        <v>100</v>
      </c>
      <c r="I17" s="36">
        <v>100</v>
      </c>
      <c r="J17" s="317">
        <v>100</v>
      </c>
      <c r="BE17" s="8"/>
    </row>
    <row r="18" spans="1:76" ht="11.25" customHeight="1" x14ac:dyDescent="0.25">
      <c r="A18" s="220" t="s">
        <v>938</v>
      </c>
      <c r="B18" s="24" t="str">
        <f>IF(Content!$D$6=1,VLOOKUP('Governance and Ethics'!$A18,TranslationData!$A:$AA,'Governance and Ethics'!B$1,FALSE),VLOOKUP('Governance and Ethics'!$A18,TranslationData!$A:$AA,'Governance and Ethics'!B$1+13,FALSE))</f>
        <v>Remuneration Committee</v>
      </c>
      <c r="C18" s="24"/>
      <c r="D18" s="125" t="str">
        <f>IF(Content!$D$6=1,VLOOKUP('Governance and Ethics'!$A18,TranslationData!$A:$AA,'Governance and Ethics'!D$1,FALSE),VLOOKUP('Governance and Ethics'!$A18,TranslationData!$A:$AA,'Governance and Ethics'!D$1+13,FALSE))</f>
        <v>%</v>
      </c>
      <c r="E18" s="36">
        <v>100</v>
      </c>
      <c r="F18" s="36">
        <v>100</v>
      </c>
      <c r="G18" s="36">
        <v>100</v>
      </c>
      <c r="H18" s="36">
        <v>100</v>
      </c>
      <c r="I18" s="36">
        <v>100</v>
      </c>
      <c r="J18" s="317">
        <v>100</v>
      </c>
      <c r="BE18" s="8"/>
    </row>
    <row r="19" spans="1:76" ht="11.25" customHeight="1" x14ac:dyDescent="0.25">
      <c r="A19" s="220" t="s">
        <v>939</v>
      </c>
      <c r="B19" s="24" t="str">
        <f>IF(Content!$D$6=1,VLOOKUP('Governance and Ethics'!$A19,TranslationData!$A:$AA,'Governance and Ethics'!B$1,FALSE),VLOOKUP('Governance and Ethics'!$A19,TranslationData!$A:$AA,'Governance and Ethics'!B$1+13,FALSE))</f>
        <v>Safety and Sustainability Committee</v>
      </c>
      <c r="C19" s="24"/>
      <c r="D19" s="25" t="str">
        <f>IF(Content!$D$6=1,VLOOKUP('Governance and Ethics'!$A19,TranslationData!$A:$AA,'Governance and Ethics'!D$1,FALSE),VLOOKUP('Governance and Ethics'!$A19,TranslationData!$A:$AA,'Governance and Ethics'!D$1+13,FALSE))</f>
        <v>%</v>
      </c>
      <c r="E19" s="36">
        <v>33</v>
      </c>
      <c r="F19" s="36">
        <v>75</v>
      </c>
      <c r="G19" s="36">
        <v>75</v>
      </c>
      <c r="H19" s="36">
        <v>75</v>
      </c>
      <c r="I19" s="36">
        <v>75</v>
      </c>
      <c r="J19" s="317">
        <v>75</v>
      </c>
      <c r="BE19" s="8"/>
    </row>
    <row r="20" spans="1:76" ht="11.25" customHeight="1" x14ac:dyDescent="0.25">
      <c r="A20" s="220"/>
      <c r="B20" s="23"/>
      <c r="C20" s="19"/>
      <c r="D20" s="125"/>
      <c r="E20" s="19"/>
      <c r="F20" s="19"/>
      <c r="J20" s="317"/>
      <c r="BE20" s="8"/>
    </row>
    <row r="21" spans="1:76" ht="11.25" customHeight="1" x14ac:dyDescent="0.25">
      <c r="A21" s="220" t="s">
        <v>940</v>
      </c>
      <c r="B21" s="28" t="str">
        <f>IF(Content!$D$6=1,VLOOKUP('Governance and Ethics'!$A21,TranslationData!$A:$AA,'Governance and Ethics'!B$1,FALSE),VLOOKUP('Governance and Ethics'!$A21,TranslationData!$A:$AA,'Governance and Ethics'!B$1+13,FALSE))</f>
        <v>Board Diversity</v>
      </c>
      <c r="C21" s="29"/>
      <c r="D21" s="34"/>
      <c r="E21" s="29"/>
      <c r="F21" s="29"/>
      <c r="G21" s="29"/>
      <c r="H21" s="29"/>
      <c r="I21" s="147"/>
      <c r="J21" s="340" t="s">
        <v>2474</v>
      </c>
      <c r="BE21" s="8"/>
    </row>
    <row r="22" spans="1:76" ht="11.25" customHeight="1" x14ac:dyDescent="0.25">
      <c r="A22" s="220" t="s">
        <v>941</v>
      </c>
      <c r="B22" s="24" t="str">
        <f>IF(Content!$D$6=1,VLOOKUP('Governance and Ethics'!$A22,TranslationData!$A:$AA,'Governance and Ethics'!B$1,FALSE),VLOOKUP('Governance and Ethics'!$A22,TranslationData!$A:$AA,'Governance and Ethics'!B$1+13,FALSE))</f>
        <v>Men</v>
      </c>
      <c r="C22" s="8"/>
      <c r="D22" s="125" t="str">
        <f>IF(Content!$D$6=1,VLOOKUP('Governance and Ethics'!$A22,TranslationData!$A:$AA,'Governance and Ethics'!D$1,FALSE),VLOOKUP('Governance and Ethics'!$A22,TranslationData!$A:$AA,'Governance and Ethics'!D$1+13,FALSE))</f>
        <v>number</v>
      </c>
      <c r="E22" s="77">
        <v>7</v>
      </c>
      <c r="F22" s="77">
        <v>6</v>
      </c>
      <c r="G22" s="19">
        <v>6</v>
      </c>
      <c r="H22" s="19">
        <v>6</v>
      </c>
      <c r="I22" s="125">
        <v>4</v>
      </c>
      <c r="J22" s="317">
        <v>5</v>
      </c>
      <c r="BE22" s="8"/>
    </row>
    <row r="23" spans="1:76" ht="11.25" customHeight="1" x14ac:dyDescent="0.25">
      <c r="A23" s="220" t="s">
        <v>942</v>
      </c>
      <c r="B23" s="24" t="str">
        <f>IF(Content!$D$6=1,VLOOKUP('Governance and Ethics'!$A23,TranslationData!$A:$AA,'Governance and Ethics'!B$1,FALSE),VLOOKUP('Governance and Ethics'!$A23,TranslationData!$A:$AA,'Governance and Ethics'!B$1+13,FALSE))</f>
        <v>Women</v>
      </c>
      <c r="C23" s="24"/>
      <c r="D23" s="125" t="str">
        <f>IF(Content!$D$6=1,VLOOKUP('Governance and Ethics'!$A23,TranslationData!$A:$AA,'Governance and Ethics'!D$1,FALSE),VLOOKUP('Governance and Ethics'!$A23,TranslationData!$A:$AA,'Governance and Ethics'!D$1+13,FALSE))</f>
        <v>number</v>
      </c>
      <c r="E23" s="77">
        <v>3</v>
      </c>
      <c r="F23" s="77">
        <v>3</v>
      </c>
      <c r="G23" s="19">
        <v>3</v>
      </c>
      <c r="H23" s="19">
        <v>2</v>
      </c>
      <c r="I23" s="125">
        <v>2</v>
      </c>
      <c r="J23" s="317">
        <v>2</v>
      </c>
      <c r="BE23" s="31"/>
    </row>
    <row r="24" spans="1:76" ht="11.25" customHeight="1" x14ac:dyDescent="0.25">
      <c r="A24" s="220" t="s">
        <v>943</v>
      </c>
      <c r="B24" s="24" t="str">
        <f>IF(Content!$D$6=1,VLOOKUP('Governance and Ethics'!$A24,TranslationData!$A:$AA,'Governance and Ethics'!B$1,FALSE),VLOOKUP('Governance and Ethics'!$A24,TranslationData!$A:$AA,'Governance and Ethics'!B$1+13,FALSE))</f>
        <v>Share of women</v>
      </c>
      <c r="C24" s="18"/>
      <c r="D24" s="25" t="str">
        <f>IF(Content!$D$6=1,VLOOKUP('Governance and Ethics'!$A24,TranslationData!$A:$AA,'Governance and Ethics'!D$1,FALSE),VLOOKUP('Governance and Ethics'!$A24,TranslationData!$A:$AA,'Governance and Ethics'!D$1+13,FALSE))</f>
        <v>%</v>
      </c>
      <c r="E24" s="36">
        <v>30</v>
      </c>
      <c r="F24" s="36">
        <v>33</v>
      </c>
      <c r="G24" s="36">
        <v>33</v>
      </c>
      <c r="H24" s="169">
        <v>25</v>
      </c>
      <c r="I24" s="169">
        <v>33</v>
      </c>
      <c r="J24" s="317">
        <v>29</v>
      </c>
      <c r="BE24" s="8"/>
    </row>
    <row r="25" spans="1:76" ht="11.25" customHeight="1" x14ac:dyDescent="0.25">
      <c r="A25" s="220" t="s">
        <v>944</v>
      </c>
      <c r="B25" s="24" t="str">
        <f>IF(Content!$D$6=1,VLOOKUP('Governance and Ethics'!$A25,TranslationData!$A:$AA,'Governance and Ethics'!B$1,FALSE),VLOOKUP('Governance and Ethics'!$A25,TranslationData!$A:$AA,'Governance and Ethics'!B$1+13,FALSE))</f>
        <v>Average age</v>
      </c>
      <c r="C25" s="18"/>
      <c r="D25" s="125"/>
      <c r="E25" s="19">
        <v>55</v>
      </c>
      <c r="F25" s="19">
        <v>56</v>
      </c>
      <c r="G25" s="19">
        <v>57</v>
      </c>
      <c r="H25" s="19">
        <v>56</v>
      </c>
      <c r="I25" s="125">
        <v>56</v>
      </c>
      <c r="J25" s="317">
        <v>54</v>
      </c>
      <c r="BE25" s="8"/>
    </row>
    <row r="26" spans="1:76" ht="11.25" customHeight="1" x14ac:dyDescent="0.25">
      <c r="A26" s="220"/>
      <c r="B26" s="24"/>
      <c r="C26" s="18"/>
      <c r="D26" s="125"/>
      <c r="E26" s="19"/>
      <c r="F26" s="19"/>
      <c r="J26" s="317"/>
      <c r="BE26" s="8"/>
    </row>
    <row r="27" spans="1:76" ht="11.25" customHeight="1" x14ac:dyDescent="0.25">
      <c r="A27" s="220" t="s">
        <v>945</v>
      </c>
      <c r="B27" s="28" t="str">
        <f>IF(Content!$D$6=1,VLOOKUP('Governance and Ethics'!$A27,TranslationData!$A:$AA,'Governance and Ethics'!B$1,FALSE),VLOOKUP('Governance and Ethics'!$A27,TranslationData!$A:$AA,'Governance and Ethics'!B$1+13,FALSE))</f>
        <v>Senior Management  Diversity</v>
      </c>
      <c r="C27" s="29"/>
      <c r="D27" s="34"/>
      <c r="E27" s="29"/>
      <c r="F27" s="29"/>
      <c r="G27" s="29"/>
      <c r="H27" s="29"/>
      <c r="I27" s="147"/>
      <c r="J27" s="340" t="s">
        <v>2474</v>
      </c>
      <c r="BE27" s="8"/>
    </row>
    <row r="28" spans="1:76" ht="11.25" customHeight="1" x14ac:dyDescent="0.25">
      <c r="A28" s="220" t="s">
        <v>946</v>
      </c>
      <c r="B28" s="24" t="str">
        <f>IF(Content!$D$6=1,VLOOKUP('Governance and Ethics'!$A28,TranslationData!$A:$AA,'Governance and Ethics'!B$1,FALSE),VLOOKUP('Governance and Ethics'!$A28,TranslationData!$A:$AA,'Governance and Ethics'!B$1+13,FALSE))</f>
        <v>Men</v>
      </c>
      <c r="C28" s="18"/>
      <c r="D28" s="125" t="str">
        <f>IF(Content!$D$6=1,VLOOKUP('Governance and Ethics'!$A28,TranslationData!$A:$AA,'Governance and Ethics'!D$1,FALSE),VLOOKUP('Governance and Ethics'!$A28,TranslationData!$A:$AA,'Governance and Ethics'!D$1+13,FALSE))</f>
        <v>number</v>
      </c>
      <c r="E28" s="19">
        <v>9</v>
      </c>
      <c r="F28" s="19">
        <v>9</v>
      </c>
      <c r="G28" s="19">
        <v>9</v>
      </c>
      <c r="H28" s="19">
        <v>9</v>
      </c>
      <c r="I28" s="125">
        <v>3</v>
      </c>
      <c r="J28" s="317">
        <v>7</v>
      </c>
      <c r="BE28" s="8"/>
    </row>
    <row r="29" spans="1:76" ht="11.25" customHeight="1" x14ac:dyDescent="0.25">
      <c r="A29" s="220" t="s">
        <v>947</v>
      </c>
      <c r="B29" s="24" t="str">
        <f>IF(Content!$D$6=1,VLOOKUP('Governance and Ethics'!$A29,TranslationData!$A:$AA,'Governance and Ethics'!B$1,FALSE),VLOOKUP('Governance and Ethics'!$A29,TranslationData!$A:$AA,'Governance and Ethics'!B$1+13,FALSE))</f>
        <v>Women</v>
      </c>
      <c r="C29" s="18"/>
      <c r="D29" s="125" t="str">
        <f>IF(Content!$D$6=1,VLOOKUP('Governance and Ethics'!$A29,TranslationData!$A:$AA,'Governance and Ethics'!D$1,FALSE),VLOOKUP('Governance and Ethics'!$A29,TranslationData!$A:$AA,'Governance and Ethics'!D$1+13,FALSE))</f>
        <v>number</v>
      </c>
      <c r="E29" s="19">
        <v>3</v>
      </c>
      <c r="F29" s="19">
        <v>3</v>
      </c>
      <c r="G29" s="19">
        <v>3</v>
      </c>
      <c r="H29" s="19">
        <v>3</v>
      </c>
      <c r="I29" s="125">
        <v>4</v>
      </c>
      <c r="J29" s="317">
        <v>4</v>
      </c>
      <c r="BE29" s="8"/>
    </row>
    <row r="30" spans="1:76" ht="11.25" customHeight="1" x14ac:dyDescent="0.25">
      <c r="A30" s="220" t="s">
        <v>948</v>
      </c>
      <c r="B30" s="24" t="str">
        <f>IF(Content!$D$6=1,VLOOKUP('Governance and Ethics'!$A30,TranslationData!$A:$AA,'Governance and Ethics'!B$1,FALSE),VLOOKUP('Governance and Ethics'!$A30,TranslationData!$A:$AA,'Governance and Ethics'!B$1+13,FALSE))</f>
        <v>Share of women</v>
      </c>
      <c r="C30" s="18"/>
      <c r="D30" s="25" t="str">
        <f>IF(Content!$D$6=1,VLOOKUP('Governance and Ethics'!$A30,TranslationData!$A:$AA,'Governance and Ethics'!D$1,FALSE),VLOOKUP('Governance and Ethics'!$A30,TranslationData!$A:$AA,'Governance and Ethics'!D$1+13,FALSE))</f>
        <v>%</v>
      </c>
      <c r="E30" s="36">
        <v>25</v>
      </c>
      <c r="F30" s="36">
        <v>25</v>
      </c>
      <c r="G30" s="36">
        <v>25</v>
      </c>
      <c r="H30" s="36">
        <v>25</v>
      </c>
      <c r="I30" s="169">
        <v>57</v>
      </c>
      <c r="J30" s="317">
        <v>36</v>
      </c>
      <c r="BE30" s="8"/>
    </row>
    <row r="31" spans="1:76" s="46" customFormat="1" ht="11.25" customHeight="1" x14ac:dyDescent="0.25">
      <c r="A31" s="234"/>
      <c r="B31" s="52"/>
      <c r="C31" s="52"/>
      <c r="D31" s="54"/>
      <c r="E31" s="54"/>
      <c r="F31" s="54"/>
      <c r="G31" s="19"/>
      <c r="H31" s="19"/>
      <c r="I31" s="125"/>
      <c r="J31" s="317"/>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20"/>
      <c r="BF31" s="39"/>
      <c r="BG31" s="39"/>
      <c r="BH31" s="39"/>
      <c r="BI31" s="39"/>
      <c r="BJ31" s="39"/>
      <c r="BK31" s="39"/>
      <c r="BL31" s="39"/>
      <c r="BM31" s="39"/>
      <c r="BN31" s="39"/>
      <c r="BO31" s="39"/>
      <c r="BP31" s="39"/>
      <c r="BQ31" s="39"/>
      <c r="BR31" s="39"/>
      <c r="BS31" s="39"/>
      <c r="BT31" s="39"/>
      <c r="BU31" s="39"/>
      <c r="BV31" s="39"/>
      <c r="BW31" s="39"/>
      <c r="BX31" s="39"/>
    </row>
    <row r="32" spans="1:76" ht="11.25" customHeight="1" x14ac:dyDescent="0.25">
      <c r="A32" s="220" t="s">
        <v>949</v>
      </c>
      <c r="B32" s="28" t="str">
        <f>IF(Content!$D$6=1,VLOOKUP('Governance and Ethics'!$A32,TranslationData!$A:$AA,'Governance and Ethics'!B$1,FALSE),VLOOKUP('Governance and Ethics'!$A32,TranslationData!$A:$AA,'Governance and Ethics'!B$1+13,FALSE))</f>
        <v>Board Tenure</v>
      </c>
      <c r="C32" s="29"/>
      <c r="D32" s="34"/>
      <c r="E32" s="29"/>
      <c r="F32" s="29"/>
      <c r="G32" s="29"/>
      <c r="H32" s="29"/>
      <c r="I32" s="147"/>
      <c r="J32" s="340" t="s">
        <v>2436</v>
      </c>
      <c r="BE32" s="8"/>
    </row>
    <row r="33" spans="1:57" ht="11.25" customHeight="1" x14ac:dyDescent="0.25">
      <c r="A33" s="220" t="s">
        <v>950</v>
      </c>
      <c r="B33" s="24" t="str">
        <f>IF(Content!$D$6=1,VLOOKUP('Governance and Ethics'!$A33,TranslationData!$A:$AA,'Governance and Ethics'!B$1,FALSE),VLOOKUP('Governance and Ethics'!$A33,TranslationData!$A:$AA,'Governance and Ethics'!B$1+13,FALSE))</f>
        <v>0-2 years</v>
      </c>
      <c r="C33" s="8"/>
      <c r="D33" s="30" t="str">
        <f>IF(Content!$D$6=1,VLOOKUP('Governance and Ethics'!$A33,TranslationData!$A:$AA,'Governance and Ethics'!D$1,FALSE),VLOOKUP('Governance and Ethics'!$A33,TranslationData!$A:$AA,'Governance and Ethics'!D$1+13,FALSE))</f>
        <v>%</v>
      </c>
      <c r="E33" s="77">
        <v>60</v>
      </c>
      <c r="F33" s="77">
        <v>45</v>
      </c>
      <c r="G33" s="36">
        <v>33</v>
      </c>
      <c r="H33" s="36">
        <v>75</v>
      </c>
      <c r="I33" s="36">
        <v>80</v>
      </c>
      <c r="J33" s="317">
        <v>43</v>
      </c>
      <c r="BE33" s="8"/>
    </row>
    <row r="34" spans="1:57" ht="11.25" customHeight="1" x14ac:dyDescent="0.25">
      <c r="A34" s="220" t="s">
        <v>951</v>
      </c>
      <c r="B34" s="24" t="str">
        <f>IF(Content!$D$6=1,VLOOKUP('Governance and Ethics'!$A34,TranslationData!$A:$AA,'Governance and Ethics'!B$1,FALSE),VLOOKUP('Governance and Ethics'!$A34,TranslationData!$A:$AA,'Governance and Ethics'!B$1+13,FALSE))</f>
        <v>2-6 years</v>
      </c>
      <c r="C34" s="8"/>
      <c r="D34" s="30" t="str">
        <f>IF(Content!$D$6=1,VLOOKUP('Governance and Ethics'!$A34,TranslationData!$A:$AA,'Governance and Ethics'!D$1,FALSE),VLOOKUP('Governance and Ethics'!$A34,TranslationData!$A:$AA,'Governance and Ethics'!D$1+13,FALSE))</f>
        <v>%</v>
      </c>
      <c r="E34" s="77">
        <v>10</v>
      </c>
      <c r="F34" s="77">
        <v>33</v>
      </c>
      <c r="G34" s="36">
        <v>45</v>
      </c>
      <c r="H34" s="36">
        <v>0</v>
      </c>
      <c r="I34" s="36">
        <v>0</v>
      </c>
      <c r="J34" s="317">
        <v>43</v>
      </c>
      <c r="BE34" s="8"/>
    </row>
    <row r="35" spans="1:57" ht="11.25" customHeight="1" x14ac:dyDescent="0.25">
      <c r="A35" s="220" t="s">
        <v>952</v>
      </c>
      <c r="B35" s="24" t="str">
        <f>IF(Content!$D$6=1,VLOOKUP('Governance and Ethics'!$A35,TranslationData!$A:$AA,'Governance and Ethics'!B$1,FALSE),VLOOKUP('Governance and Ethics'!$A35,TranslationData!$A:$AA,'Governance and Ethics'!B$1+13,FALSE))</f>
        <v>6-12 years</v>
      </c>
      <c r="C35" s="8"/>
      <c r="D35" s="30" t="str">
        <f>IF(Content!$D$6=1,VLOOKUP('Governance and Ethics'!$A35,TranslationData!$A:$AA,'Governance and Ethics'!D$1,FALSE),VLOOKUP('Governance and Ethics'!$A35,TranslationData!$A:$AA,'Governance and Ethics'!D$1+13,FALSE))</f>
        <v>%</v>
      </c>
      <c r="E35" s="77">
        <v>30</v>
      </c>
      <c r="F35" s="77">
        <v>22</v>
      </c>
      <c r="G35" s="36">
        <v>22</v>
      </c>
      <c r="H35" s="36">
        <v>25</v>
      </c>
      <c r="I35" s="36">
        <v>20</v>
      </c>
      <c r="J35" s="317">
        <v>14</v>
      </c>
      <c r="BE35" s="8"/>
    </row>
    <row r="36" spans="1:57" ht="11.25" customHeight="1" x14ac:dyDescent="0.25">
      <c r="A36" s="220"/>
      <c r="B36" s="24"/>
      <c r="C36" s="8"/>
      <c r="D36" s="30"/>
      <c r="E36" s="30"/>
      <c r="F36" s="30"/>
      <c r="J36" s="317"/>
      <c r="BE36" s="8"/>
    </row>
    <row r="37" spans="1:57" ht="11.25" customHeight="1" x14ac:dyDescent="0.25">
      <c r="A37" s="220" t="s">
        <v>954</v>
      </c>
      <c r="B37" s="28" t="str">
        <f>IF(Content!$D$6=1,VLOOKUP('Governance and Ethics'!$A37,TranslationData!$A:$AA,'Governance and Ethics'!B$1,FALSE),VLOOKUP('Governance and Ethics'!$A37,TranslationData!$A:$AA,'Governance and Ethics'!B$1+13,FALSE))</f>
        <v>Board Skills</v>
      </c>
      <c r="C37" s="29"/>
      <c r="D37" s="34"/>
      <c r="E37" s="29"/>
      <c r="F37" s="29"/>
      <c r="G37" s="29"/>
      <c r="H37" s="29"/>
      <c r="I37" s="147"/>
      <c r="J37" s="340" t="s">
        <v>2438</v>
      </c>
      <c r="BE37" s="8"/>
    </row>
    <row r="38" spans="1:57" ht="11.25" customHeight="1" x14ac:dyDescent="0.25">
      <c r="A38" s="220" t="s">
        <v>953</v>
      </c>
      <c r="B38" s="24" t="str">
        <f>IF(Content!$D$6=1,VLOOKUP('Governance and Ethics'!$A38,TranslationData!$A:$AA,'Governance and Ethics'!B$1,FALSE),VLOOKUP('Governance and Ethics'!$A38,TranslationData!$A:$AA,'Governance and Ethics'!B$1+13,FALSE))</f>
        <v>Mining and sustainability</v>
      </c>
      <c r="C38" s="8"/>
      <c r="D38" s="30" t="str">
        <f>IF(Content!$D$6=1,VLOOKUP('Governance and Ethics'!$A38,TranslationData!$A:$AA,'Governance and Ethics'!D$1,FALSE),VLOOKUP('Governance and Ethics'!$A38,TranslationData!$A:$AA,'Governance and Ethics'!D$1+13,FALSE))</f>
        <v>%</v>
      </c>
      <c r="E38" s="77">
        <v>50</v>
      </c>
      <c r="F38" s="77">
        <v>44</v>
      </c>
      <c r="G38" s="36">
        <v>44</v>
      </c>
      <c r="H38" s="77">
        <v>88</v>
      </c>
      <c r="I38" s="77">
        <v>88</v>
      </c>
      <c r="J38" s="317">
        <v>86</v>
      </c>
      <c r="K38" s="25"/>
      <c r="L38" s="25"/>
      <c r="BE38" s="8"/>
    </row>
    <row r="39" spans="1:57" ht="11.25" customHeight="1" x14ac:dyDescent="0.25">
      <c r="A39" s="220" t="s">
        <v>955</v>
      </c>
      <c r="B39" s="24" t="str">
        <f>IF(Content!$D$6=1,VLOOKUP('Governance and Ethics'!$A39,TranslationData!$A:$AA,'Governance and Ethics'!B$1,FALSE),VLOOKUP('Governance and Ethics'!$A39,TranslationData!$A:$AA,'Governance and Ethics'!B$1+13,FALSE))</f>
        <v>Business strategy</v>
      </c>
      <c r="C39" s="8"/>
      <c r="D39" s="30" t="str">
        <f>IF(Content!$D$6=1,VLOOKUP('Governance and Ethics'!$A39,TranslationData!$A:$AA,'Governance and Ethics'!D$1,FALSE),VLOOKUP('Governance and Ethics'!$A39,TranslationData!$A:$AA,'Governance and Ethics'!D$1+13,FALSE))</f>
        <v>%</v>
      </c>
      <c r="E39" s="77">
        <v>90</v>
      </c>
      <c r="F39" s="77">
        <v>78</v>
      </c>
      <c r="G39" s="36">
        <v>78</v>
      </c>
      <c r="H39" s="77">
        <v>100</v>
      </c>
      <c r="I39" s="77">
        <v>88</v>
      </c>
      <c r="J39" s="317">
        <v>86</v>
      </c>
      <c r="K39" s="25"/>
      <c r="L39" s="25"/>
      <c r="BE39" s="8"/>
    </row>
    <row r="40" spans="1:57" ht="11.25" customHeight="1" x14ac:dyDescent="0.25">
      <c r="A40" s="220" t="s">
        <v>956</v>
      </c>
      <c r="B40" s="24" t="str">
        <f>IF(Content!$D$6=1,VLOOKUP('Governance and Ethics'!$A40,TranslationData!$A:$AA,'Governance and Ethics'!B$1,FALSE),VLOOKUP('Governance and Ethics'!$A40,TranslationData!$A:$AA,'Governance and Ethics'!B$1+13,FALSE))</f>
        <v>Finance</v>
      </c>
      <c r="C40" s="8"/>
      <c r="D40" s="30" t="str">
        <f>IF(Content!$D$6=1,VLOOKUP('Governance and Ethics'!$A40,TranslationData!$A:$AA,'Governance and Ethics'!D$1,FALSE),VLOOKUP('Governance and Ethics'!$A40,TranslationData!$A:$AA,'Governance and Ethics'!D$1+13,FALSE))</f>
        <v>%</v>
      </c>
      <c r="E40" s="77">
        <v>70</v>
      </c>
      <c r="F40" s="77">
        <v>33</v>
      </c>
      <c r="G40" s="36">
        <v>33</v>
      </c>
      <c r="H40" s="77">
        <v>100</v>
      </c>
      <c r="I40" s="77">
        <v>88</v>
      </c>
      <c r="J40" s="317">
        <v>86</v>
      </c>
      <c r="K40" s="25"/>
      <c r="L40" s="25"/>
      <c r="BE40" s="8"/>
    </row>
    <row r="41" spans="1:57" ht="11.25" customHeight="1" x14ac:dyDescent="0.25">
      <c r="A41" s="220" t="s">
        <v>957</v>
      </c>
      <c r="B41" s="24" t="str">
        <f>IF(Content!$D$6=1,VLOOKUP('Governance and Ethics'!$A41,TranslationData!$A:$AA,'Governance and Ethics'!B$1,FALSE),VLOOKUP('Governance and Ethics'!$A41,TranslationData!$A:$AA,'Governance and Ethics'!B$1+13,FALSE))</f>
        <v>Investment banking</v>
      </c>
      <c r="C41" s="8"/>
      <c r="D41" s="30" t="str">
        <f>IF(Content!$D$6=1,VLOOKUP('Governance and Ethics'!$A41,TranslationData!$A:$AA,'Governance and Ethics'!D$1,FALSE),VLOOKUP('Governance and Ethics'!$A41,TranslationData!$A:$AA,'Governance and Ethics'!D$1+13,FALSE))</f>
        <v>%</v>
      </c>
      <c r="E41" s="77">
        <v>60</v>
      </c>
      <c r="F41" s="77">
        <v>22</v>
      </c>
      <c r="G41" s="36">
        <v>22</v>
      </c>
      <c r="H41" s="77">
        <v>100</v>
      </c>
      <c r="I41" s="336">
        <v>33</v>
      </c>
      <c r="J41" s="317">
        <v>43</v>
      </c>
      <c r="K41" s="25"/>
      <c r="L41" s="25"/>
      <c r="BE41" s="8"/>
    </row>
    <row r="42" spans="1:57" ht="11.25" customHeight="1" x14ac:dyDescent="0.25">
      <c r="A42" s="220" t="s">
        <v>958</v>
      </c>
      <c r="B42" s="24" t="str">
        <f>IF(Content!$D$6=1,VLOOKUP('Governance and Ethics'!$A42,TranslationData!$A:$AA,'Governance and Ethics'!B$1,FALSE),VLOOKUP('Governance and Ethics'!$A42,TranslationData!$A:$AA,'Governance and Ethics'!B$1+13,FALSE))</f>
        <v>Law and governance</v>
      </c>
      <c r="C42" s="8"/>
      <c r="D42" s="30" t="str">
        <f>IF(Content!$D$6=1,VLOOKUP('Governance and Ethics'!$A42,TranslationData!$A:$AA,'Governance and Ethics'!D$1,FALSE),VLOOKUP('Governance and Ethics'!$A42,TranslationData!$A:$AA,'Governance and Ethics'!D$1+13,FALSE))</f>
        <v>%</v>
      </c>
      <c r="E42" s="77">
        <v>40</v>
      </c>
      <c r="F42" s="77">
        <v>56.000000000000007</v>
      </c>
      <c r="G42" s="36">
        <v>56.000000000000007</v>
      </c>
      <c r="H42" s="77">
        <v>88</v>
      </c>
      <c r="I42" s="77">
        <v>88</v>
      </c>
      <c r="J42" s="317">
        <v>86</v>
      </c>
      <c r="K42" s="25"/>
      <c r="L42" s="25"/>
      <c r="BE42" s="8"/>
    </row>
    <row r="43" spans="1:57" ht="11.25" customHeight="1" x14ac:dyDescent="0.25">
      <c r="A43" s="220"/>
      <c r="B43" s="23"/>
      <c r="C43" s="8"/>
      <c r="D43" s="30"/>
      <c r="E43" s="30"/>
      <c r="F43" s="30"/>
      <c r="J43" s="317"/>
      <c r="BE43" s="8"/>
    </row>
    <row r="44" spans="1:57" ht="11.25" customHeight="1" x14ac:dyDescent="0.25">
      <c r="A44" s="220" t="s">
        <v>959</v>
      </c>
      <c r="B44" s="28" t="str">
        <f>IF(Content!$D$6=1,VLOOKUP('Governance and Ethics'!$A44,TranslationData!$A:$AA,'Governance and Ethics'!B$1,FALSE),VLOOKUP('Governance and Ethics'!$A44,TranslationData!$A:$AA,'Governance and Ethics'!B$1+13,FALSE))</f>
        <v>Remuneration</v>
      </c>
      <c r="C44" s="29"/>
      <c r="D44" s="34"/>
      <c r="E44" s="29"/>
      <c r="F44" s="29"/>
      <c r="G44" s="29"/>
      <c r="H44" s="29"/>
      <c r="I44" s="147"/>
      <c r="J44" s="340" t="s">
        <v>2439</v>
      </c>
      <c r="BE44" s="8"/>
    </row>
    <row r="45" spans="1:57" ht="11.25" customHeight="1" x14ac:dyDescent="0.25">
      <c r="A45" s="220" t="s">
        <v>960</v>
      </c>
      <c r="B45" s="24" t="str">
        <f>IF(Content!$D$6=1,VLOOKUP('Governance and Ethics'!$A45,TranslationData!$A:$AA,'Governance and Ethics'!B$1,FALSE),VLOOKUP('Governance and Ethics'!$A45,TranslationData!$A:$AA,'Governance and Ethics'!B$1+13,FALSE))</f>
        <v>Group CEO total remuneration</v>
      </c>
      <c r="C45" s="8"/>
      <c r="D45" s="30" t="str">
        <f>IF(Content!$D$6=1,VLOOKUP('Governance and Ethics'!$A45,TranslationData!$A:$AA,'Governance and Ethics'!D$1,FALSE),VLOOKUP('Governance and Ethics'!$A45,TranslationData!$A:$AA,'Governance and Ethics'!D$1+13,FALSE))</f>
        <v>$</v>
      </c>
      <c r="E45" s="78">
        <v>920868</v>
      </c>
      <c r="F45" s="78">
        <v>1765488</v>
      </c>
      <c r="G45" s="19">
        <v>1802498</v>
      </c>
      <c r="H45" s="19">
        <v>1151437</v>
      </c>
      <c r="I45" s="125">
        <v>921709</v>
      </c>
      <c r="J45" s="318" t="s">
        <v>73</v>
      </c>
      <c r="BE45" s="8"/>
    </row>
    <row r="46" spans="1:57" x14ac:dyDescent="0.25">
      <c r="A46" s="220" t="s">
        <v>961</v>
      </c>
      <c r="B46" s="160" t="str">
        <f>IF(Content!$D$6=1,VLOOKUP('Governance and Ethics'!$A46,TranslationData!$A:$AA,'Governance and Ethics'!B$1,FALSE),VLOOKUP('Governance and Ethics'!$A46,TranslationData!$A:$AA,'Governance and Ethics'!B$1+13,FALSE))</f>
        <v>Total non-executive Directors fees</v>
      </c>
      <c r="C46" s="8"/>
      <c r="D46" s="30" t="str">
        <f>IF(Content!$D$6=1,VLOOKUP('Governance and Ethics'!$A46,TranslationData!$A:$AA,'Governance and Ethics'!D$1,FALSE),VLOOKUP('Governance and Ethics'!$A46,TranslationData!$A:$AA,'Governance and Ethics'!D$1+13,FALSE))</f>
        <v>$</v>
      </c>
      <c r="E46" s="78">
        <v>1260523</v>
      </c>
      <c r="F46" s="78">
        <v>1580091</v>
      </c>
      <c r="G46" s="19">
        <v>1605797</v>
      </c>
      <c r="H46" s="19">
        <v>1688902</v>
      </c>
      <c r="I46" s="125">
        <v>1822551</v>
      </c>
      <c r="J46" s="318" t="s">
        <v>73</v>
      </c>
      <c r="BE46" s="8"/>
    </row>
    <row r="47" spans="1:57" x14ac:dyDescent="0.25">
      <c r="A47" s="220" t="s">
        <v>962</v>
      </c>
      <c r="B47" s="233" t="str">
        <f>IF(Content!$D$6=1,VLOOKUP('Governance and Ethics'!$A47,TranslationData!$A:$AA,'Governance and Ethics'!B$1,FALSE),VLOOKUP('Governance and Ethics'!$A47,TranslationData!$A:$AA,'Governance and Ethics'!B$1+13,FALSE))</f>
        <v xml:space="preserve">Pay Ratio: CEO to median employee pay  </v>
      </c>
      <c r="C47" s="8"/>
      <c r="D47" s="194" t="str">
        <f>IF(Content!$D$6=1,VLOOKUP('Governance and Ethics'!$A47,TranslationData!$A:$AA,'Governance and Ethics'!D$1,FALSE),VLOOKUP('Governance and Ethics'!$A47,TranslationData!$A:$AA,'Governance and Ethics'!D$1+13,FALSE))</f>
        <v>ratio</v>
      </c>
      <c r="E47" s="269" t="s">
        <v>199</v>
      </c>
      <c r="F47" s="269" t="s">
        <v>236</v>
      </c>
      <c r="G47" s="193" t="s">
        <v>318</v>
      </c>
      <c r="H47" s="193" t="s">
        <v>332</v>
      </c>
      <c r="I47" s="193" t="s">
        <v>924</v>
      </c>
      <c r="J47" s="318" t="s">
        <v>73</v>
      </c>
      <c r="BE47" s="8"/>
    </row>
    <row r="48" spans="1:57" x14ac:dyDescent="0.25">
      <c r="A48" s="220" t="s">
        <v>963</v>
      </c>
      <c r="B48" s="160" t="str">
        <f>IF(Content!$D$6=1,VLOOKUP('Governance and Ethics'!$A48,TranslationData!$A:$AA,'Governance and Ethics'!B$1,FALSE),VLOOKUP('Governance and Ethics'!$A48,TranslationData!$A:$AA,'Governance and Ethics'!B$1+13,FALSE))</f>
        <v>Executive Compensation Linked to ESG</v>
      </c>
      <c r="C48" s="8"/>
      <c r="D48" s="194" t="str">
        <f>IF(Content!$D$6=1,VLOOKUP('Governance and Ethics'!$A48,TranslationData!$A:$AA,'Governance and Ethics'!D$1,FALSE),VLOOKUP('Governance and Ethics'!$A48,TranslationData!$A:$AA,'Governance and Ethics'!D$1+13,FALSE))</f>
        <v xml:space="preserve"> </v>
      </c>
      <c r="E48" s="269" t="s">
        <v>200</v>
      </c>
      <c r="F48" s="269" t="s">
        <v>200</v>
      </c>
      <c r="G48" s="193" t="s">
        <v>200</v>
      </c>
      <c r="H48" s="193" t="s">
        <v>200</v>
      </c>
      <c r="I48" s="193" t="s">
        <v>200</v>
      </c>
      <c r="J48" s="319" t="s">
        <v>200</v>
      </c>
      <c r="BE48" s="8"/>
    </row>
    <row r="49" spans="1:76" x14ac:dyDescent="0.25">
      <c r="A49" s="220" t="s">
        <v>964</v>
      </c>
      <c r="B49" s="233" t="str">
        <f>IF(Content!$D$6=1,VLOOKUP('Governance and Ethics'!$A49,TranslationData!$A:$AA,'Governance and Ethics'!B$1,FALSE),VLOOKUP('Governance and Ethics'!$A49,TranslationData!$A:$AA,'Governance and Ethics'!B$1+13,FALSE))</f>
        <v>Clawback and malus provision for executive compensation</v>
      </c>
      <c r="C49" s="8"/>
      <c r="D49" s="194" t="str">
        <f>IF(Content!$D$6=1,VLOOKUP('Governance and Ethics'!$A49,TranslationData!$A:$AA,'Governance and Ethics'!D$1,FALSE),VLOOKUP('Governance and Ethics'!$A49,TranslationData!$A:$AA,'Governance and Ethics'!D$1+13,FALSE))</f>
        <v xml:space="preserve"> </v>
      </c>
      <c r="E49" s="269" t="s">
        <v>200</v>
      </c>
      <c r="F49" s="269" t="s">
        <v>200</v>
      </c>
      <c r="G49" s="269" t="s">
        <v>200</v>
      </c>
      <c r="H49" s="193" t="s">
        <v>200</v>
      </c>
      <c r="I49" s="193" t="s">
        <v>200</v>
      </c>
      <c r="J49" s="319" t="s">
        <v>200</v>
      </c>
      <c r="BE49" s="8"/>
    </row>
    <row r="50" spans="1:76" ht="11.25" customHeight="1" x14ac:dyDescent="0.25">
      <c r="A50" s="220"/>
      <c r="B50" s="23"/>
      <c r="C50" s="8"/>
      <c r="D50" s="30"/>
      <c r="E50" s="30"/>
      <c r="F50" s="30"/>
      <c r="J50" s="317"/>
      <c r="BE50" s="8"/>
    </row>
    <row r="51" spans="1:76" ht="11.25" customHeight="1" x14ac:dyDescent="0.25">
      <c r="A51" s="220" t="s">
        <v>965</v>
      </c>
      <c r="B51" s="28" t="str">
        <f>IF(Content!$D$6=1,VLOOKUP('Governance and Ethics'!$A51,TranslationData!$A:$AA,'Governance and Ethics'!B$1,FALSE),VLOOKUP('Governance and Ethics'!$A51,TranslationData!$A:$AA,'Governance and Ethics'!B$1+13,FALSE))</f>
        <v>Shareholding requirements</v>
      </c>
      <c r="C51" s="29"/>
      <c r="D51" s="34"/>
      <c r="E51" s="29"/>
      <c r="F51" s="29"/>
      <c r="G51" s="29"/>
      <c r="H51" s="29"/>
      <c r="I51" s="147"/>
      <c r="J51" s="316"/>
      <c r="BE51" s="8"/>
    </row>
    <row r="52" spans="1:76" x14ac:dyDescent="0.25">
      <c r="A52" s="220" t="s">
        <v>966</v>
      </c>
      <c r="B52" s="233" t="str">
        <f>IF(Content!$D$6=1,VLOOKUP('Governance and Ethics'!$A52,TranslationData!$A:$AA,'Governance and Ethics'!B$1,FALSE),VLOOKUP('Governance and Ethics'!$A52,TranslationData!$A:$AA,'Governance and Ethics'!B$1+13,FALSE))</f>
        <v xml:space="preserve">Executive minimum shareholding requirement </v>
      </c>
      <c r="C52" s="8"/>
      <c r="D52" s="30" t="str">
        <f>IF(Content!$D$6=1,VLOOKUP('Governance and Ethics'!$A52,TranslationData!$A:$AA,'Governance and Ethics'!D$1,FALSE),VLOOKUP('Governance and Ethics'!$A52,TranslationData!$A:$AA,'Governance and Ethics'!D$1+13,FALSE))</f>
        <v xml:space="preserve"> </v>
      </c>
      <c r="E52" s="269" t="s">
        <v>200</v>
      </c>
      <c r="F52" s="269" t="s">
        <v>200</v>
      </c>
      <c r="G52" s="269" t="s">
        <v>200</v>
      </c>
      <c r="H52" s="193" t="s">
        <v>200</v>
      </c>
      <c r="I52" s="193" t="s">
        <v>200</v>
      </c>
      <c r="J52" s="319" t="s">
        <v>200</v>
      </c>
      <c r="BE52" s="8"/>
    </row>
    <row r="53" spans="1:76" x14ac:dyDescent="0.25">
      <c r="A53" s="220" t="s">
        <v>967</v>
      </c>
      <c r="B53" s="233" t="str">
        <f>IF(Content!$D$6=1,VLOOKUP('Governance and Ethics'!$A53,TranslationData!$A:$AA,'Governance and Ethics'!B$1,FALSE),VLOOKUP('Governance and Ethics'!$A53,TranslationData!$A:$AA,'Governance and Ethics'!B$1+13,FALSE))</f>
        <v xml:space="preserve">Length of executive post-cessation shareholding requirement </v>
      </c>
      <c r="C53" s="8"/>
      <c r="D53" s="30" t="str">
        <f>IF(Content!$D$6=1,VLOOKUP('Governance and Ethics'!$A53,TranslationData!$A:$AA,'Governance and Ethics'!D$1,FALSE),VLOOKUP('Governance and Ethics'!$A53,TranslationData!$A:$AA,'Governance and Ethics'!D$1+13,FALSE))</f>
        <v xml:space="preserve"> </v>
      </c>
      <c r="E53" s="269" t="s">
        <v>228</v>
      </c>
      <c r="F53" s="269" t="s">
        <v>228</v>
      </c>
      <c r="G53" s="269" t="s">
        <v>228</v>
      </c>
      <c r="H53" s="193" t="s">
        <v>228</v>
      </c>
      <c r="I53" s="193" t="s">
        <v>228</v>
      </c>
      <c r="J53" s="319" t="s">
        <v>228</v>
      </c>
      <c r="BE53" s="8"/>
    </row>
    <row r="54" spans="1:76" ht="11.25" customHeight="1" x14ac:dyDescent="0.25">
      <c r="A54" s="220"/>
      <c r="B54" s="23"/>
      <c r="C54" s="8"/>
      <c r="D54" s="30"/>
      <c r="E54" s="30"/>
      <c r="F54" s="30"/>
      <c r="J54" s="317"/>
      <c r="BE54" s="8"/>
    </row>
    <row r="55" spans="1:76" s="140" customFormat="1" ht="11.25" customHeight="1" x14ac:dyDescent="0.25">
      <c r="A55" s="220"/>
      <c r="B55" s="49"/>
      <c r="C55" s="49"/>
      <c r="D55" s="50"/>
      <c r="E55" s="51"/>
      <c r="F55" s="51"/>
      <c r="G55" s="51"/>
      <c r="H55" s="125"/>
      <c r="I55" s="125"/>
      <c r="J55" s="339" t="s">
        <v>2441</v>
      </c>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41"/>
      <c r="BF55" s="148"/>
      <c r="BG55" s="148"/>
      <c r="BH55" s="148"/>
      <c r="BI55" s="148"/>
      <c r="BJ55" s="148"/>
      <c r="BK55" s="148"/>
      <c r="BL55" s="148"/>
      <c r="BM55" s="148"/>
      <c r="BN55" s="148"/>
      <c r="BO55" s="148"/>
      <c r="BP55" s="148"/>
      <c r="BQ55" s="148"/>
      <c r="BR55" s="148"/>
      <c r="BS55" s="148"/>
      <c r="BT55" s="148"/>
      <c r="BU55" s="148"/>
      <c r="BV55" s="148"/>
      <c r="BW55" s="148"/>
      <c r="BX55" s="148"/>
    </row>
    <row r="56" spans="1:76" ht="11.25" customHeight="1" x14ac:dyDescent="0.25">
      <c r="A56" s="220" t="s">
        <v>968</v>
      </c>
      <c r="B56" s="28" t="str">
        <f>IF(Content!$D$6=1,VLOOKUP('Governance and Ethics'!$A56,TranslationData!$A:$AA,'Governance and Ethics'!B$1,FALSE),VLOOKUP('Governance and Ethics'!$A56,TranslationData!$A:$AA,'Governance and Ethics'!B$1+13,FALSE))</f>
        <v>Business ethics</v>
      </c>
      <c r="C56" s="29"/>
      <c r="D56" s="34"/>
      <c r="E56" s="29"/>
      <c r="F56" s="29"/>
      <c r="G56" s="29"/>
      <c r="H56" s="29"/>
      <c r="I56" s="147"/>
      <c r="J56" s="340" t="s">
        <v>2444</v>
      </c>
      <c r="BE56" s="8"/>
    </row>
    <row r="57" spans="1:76" ht="11.25" customHeight="1" x14ac:dyDescent="0.25">
      <c r="A57" s="220" t="s">
        <v>969</v>
      </c>
      <c r="B57" s="24" t="str">
        <f>IF(Content!$D$6=1,VLOOKUP('Governance and Ethics'!$A57,TranslationData!$A:$AA,'Governance and Ethics'!B$1,FALSE),VLOOKUP('Governance and Ethics'!$A57,TranslationData!$A:$AA,'Governance and Ethics'!B$1+13,FALSE))</f>
        <v>Code of conduct violations Group-wide [2]</v>
      </c>
      <c r="C57" s="8"/>
      <c r="D57" s="30" t="str">
        <f>IF(Content!$D$6=1,VLOOKUP('Governance and Ethics'!$A57,TranslationData!$A:$AA,'Governance and Ethics'!D$1,FALSE),VLOOKUP('Governance and Ethics'!$A57,TranslationData!$A:$AA,'Governance and Ethics'!D$1+13,FALSE))</f>
        <v>number</v>
      </c>
      <c r="E57" s="78">
        <v>451</v>
      </c>
      <c r="F57" s="78">
        <v>792</v>
      </c>
      <c r="G57" s="19">
        <v>1013</v>
      </c>
      <c r="H57" s="19">
        <v>1105</v>
      </c>
      <c r="I57" s="78" t="s">
        <v>73</v>
      </c>
      <c r="J57" s="317" t="s">
        <v>73</v>
      </c>
      <c r="BE57" s="8"/>
    </row>
    <row r="58" spans="1:76" ht="11.25" customHeight="1" x14ac:dyDescent="0.25">
      <c r="A58" s="220" t="s">
        <v>970</v>
      </c>
      <c r="B58" s="24" t="str">
        <f>IF(Content!$D$6=1,VLOOKUP('Governance and Ethics'!$A58,TranslationData!$A:$AA,'Governance and Ethics'!B$1,FALSE),VLOOKUP('Governance and Ethics'!$A58,TranslationData!$A:$AA,'Governance and Ethics'!B$1+13,FALSE))</f>
        <v>Cases of corruption Group-wide, including: [3]</v>
      </c>
      <c r="C58" s="8"/>
      <c r="D58" s="30" t="str">
        <f>IF(Content!$D$6=1,VLOOKUP('Governance and Ethics'!$A58,TranslationData!$A:$AA,'Governance and Ethics'!D$1,FALSE),VLOOKUP('Governance and Ethics'!$A58,TranslationData!$A:$AA,'Governance and Ethics'!D$1+13,FALSE))</f>
        <v>number</v>
      </c>
      <c r="E58" s="78">
        <v>17</v>
      </c>
      <c r="F58" s="78">
        <v>8</v>
      </c>
      <c r="G58" s="19">
        <v>4</v>
      </c>
      <c r="H58" s="19">
        <v>4</v>
      </c>
      <c r="I58" s="125">
        <v>10</v>
      </c>
      <c r="J58" s="317" t="s">
        <v>73</v>
      </c>
      <c r="BE58" s="8"/>
    </row>
    <row r="59" spans="1:76" s="140" customFormat="1" ht="11.25" customHeight="1" x14ac:dyDescent="0.25">
      <c r="A59" s="220" t="s">
        <v>972</v>
      </c>
      <c r="B59" s="144" t="str">
        <f>IF(Content!$D$6=1,VLOOKUP('Governance and Ethics'!$A59,TranslationData!$A:$AA,'Governance and Ethics'!B$1,FALSE),VLOOKUP('Governance and Ethics'!$A59,TranslationData!$A:$AA,'Governance and Ethics'!B$1+13,FALSE))</f>
        <v>Assets in Kazakhstan</v>
      </c>
      <c r="C59" s="141"/>
      <c r="D59" s="30" t="str">
        <f>IF(Content!$D$6=1,VLOOKUP('Governance and Ethics'!$A59,TranslationData!$A:$AA,'Governance and Ethics'!D$1,FALSE),VLOOKUP('Governance and Ethics'!$A59,TranslationData!$A:$AA,'Governance and Ethics'!D$1+13,FALSE))</f>
        <v>number</v>
      </c>
      <c r="E59" s="78" t="s">
        <v>73</v>
      </c>
      <c r="F59" s="78" t="s">
        <v>73</v>
      </c>
      <c r="G59" s="78" t="s">
        <v>73</v>
      </c>
      <c r="H59" s="125">
        <v>3</v>
      </c>
      <c r="I59" s="125">
        <v>3</v>
      </c>
      <c r="J59" s="317" t="s">
        <v>73</v>
      </c>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41"/>
      <c r="BF59" s="148"/>
      <c r="BG59" s="148"/>
      <c r="BH59" s="148"/>
      <c r="BI59" s="148"/>
      <c r="BJ59" s="148"/>
      <c r="BK59" s="148"/>
      <c r="BL59" s="148"/>
      <c r="BM59" s="148"/>
      <c r="BN59" s="148"/>
      <c r="BO59" s="148"/>
      <c r="BP59" s="148"/>
      <c r="BQ59" s="148"/>
      <c r="BR59" s="148"/>
      <c r="BS59" s="148"/>
      <c r="BT59" s="148"/>
      <c r="BU59" s="148"/>
      <c r="BV59" s="148"/>
      <c r="BW59" s="148"/>
      <c r="BX59" s="148"/>
    </row>
    <row r="60" spans="1:76" s="140" customFormat="1" ht="11.25" customHeight="1" x14ac:dyDescent="0.25">
      <c r="A60" s="220" t="s">
        <v>973</v>
      </c>
      <c r="B60" s="144" t="str">
        <f>IF(Content!$D$6=1,VLOOKUP('Governance and Ethics'!$A60,TranslationData!$A:$AA,'Governance and Ethics'!B$1,FALSE),VLOOKUP('Governance and Ethics'!$A60,TranslationData!$A:$AA,'Governance and Ethics'!B$1+13,FALSE))</f>
        <v>Assets in Russia</v>
      </c>
      <c r="C60" s="141"/>
      <c r="D60" s="30" t="str">
        <f>IF(Content!$D$6=1,VLOOKUP('Governance and Ethics'!$A60,TranslationData!$A:$AA,'Governance and Ethics'!D$1,FALSE),VLOOKUP('Governance and Ethics'!$A60,TranslationData!$A:$AA,'Governance and Ethics'!D$1+13,FALSE))</f>
        <v>number</v>
      </c>
      <c r="E60" s="78" t="s">
        <v>73</v>
      </c>
      <c r="F60" s="78" t="s">
        <v>73</v>
      </c>
      <c r="G60" s="78" t="s">
        <v>73</v>
      </c>
      <c r="H60" s="125">
        <v>1</v>
      </c>
      <c r="I60" s="125">
        <v>7</v>
      </c>
      <c r="J60" s="317" t="s">
        <v>73</v>
      </c>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41"/>
      <c r="BF60" s="148"/>
      <c r="BG60" s="148"/>
      <c r="BH60" s="148"/>
      <c r="BI60" s="148"/>
      <c r="BJ60" s="148"/>
      <c r="BK60" s="148"/>
      <c r="BL60" s="148"/>
      <c r="BM60" s="148"/>
      <c r="BN60" s="148"/>
      <c r="BO60" s="148"/>
      <c r="BP60" s="148"/>
      <c r="BQ60" s="148"/>
      <c r="BR60" s="148"/>
      <c r="BS60" s="148"/>
      <c r="BT60" s="148"/>
      <c r="BU60" s="148"/>
      <c r="BV60" s="148"/>
      <c r="BW60" s="148"/>
      <c r="BX60" s="148"/>
    </row>
    <row r="61" spans="1:76" ht="11.25" customHeight="1" x14ac:dyDescent="0.25">
      <c r="A61" s="220" t="s">
        <v>971</v>
      </c>
      <c r="B61" s="24" t="str">
        <f>IF(Content!$D$6=1,VLOOKUP('Governance and Ethics'!$A61,TranslationData!$A:$AA,'Governance and Ethics'!B$1,FALSE),VLOOKUP('Governance and Ethics'!$A61,TranslationData!$A:$AA,'Governance and Ethics'!B$1+13,FALSE))</f>
        <v>Prevented loss Group-wide</v>
      </c>
      <c r="C61" s="8"/>
      <c r="D61" s="30" t="str">
        <f>IF(Content!$D$6=1,VLOOKUP('Governance and Ethics'!$A61,TranslationData!$A:$AA,'Governance and Ethics'!D$1,FALSE),VLOOKUP('Governance and Ethics'!$A61,TranslationData!$A:$AA,'Governance and Ethics'!D$1+13,FALSE))</f>
        <v>$ thousand</v>
      </c>
      <c r="E61" s="78">
        <v>307.339</v>
      </c>
      <c r="F61" s="78">
        <v>18711.952363527493</v>
      </c>
      <c r="G61" s="19">
        <v>0</v>
      </c>
      <c r="H61" s="19">
        <v>0</v>
      </c>
      <c r="I61" s="125">
        <v>0</v>
      </c>
      <c r="J61" s="317" t="s">
        <v>73</v>
      </c>
      <c r="BE61" s="8"/>
    </row>
    <row r="62" spans="1:76" ht="11.25" customHeight="1" x14ac:dyDescent="0.25">
      <c r="A62" s="220"/>
      <c r="B62" s="23"/>
      <c r="C62" s="8"/>
      <c r="D62" s="30"/>
      <c r="E62" s="30"/>
      <c r="F62" s="30"/>
      <c r="J62" s="317"/>
      <c r="BE62" s="8"/>
    </row>
    <row r="63" spans="1:76" s="140" customFormat="1" ht="11.25" customHeight="1" x14ac:dyDescent="0.25">
      <c r="A63" s="220"/>
      <c r="B63" s="49"/>
      <c r="C63" s="49"/>
      <c r="D63" s="50"/>
      <c r="E63" s="51"/>
      <c r="F63" s="51"/>
      <c r="G63" s="51"/>
      <c r="H63" s="125"/>
      <c r="I63" s="125"/>
      <c r="J63" s="339" t="s">
        <v>2442</v>
      </c>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41"/>
      <c r="BF63" s="148"/>
      <c r="BG63" s="148"/>
      <c r="BH63" s="148"/>
      <c r="BI63" s="148"/>
      <c r="BJ63" s="148"/>
      <c r="BK63" s="148"/>
      <c r="BL63" s="148"/>
      <c r="BM63" s="148"/>
      <c r="BN63" s="148"/>
      <c r="BO63" s="148"/>
      <c r="BP63" s="148"/>
      <c r="BQ63" s="148"/>
      <c r="BR63" s="148"/>
      <c r="BS63" s="148"/>
      <c r="BT63" s="148"/>
      <c r="BU63" s="148"/>
      <c r="BV63" s="148"/>
      <c r="BW63" s="148"/>
      <c r="BX63" s="148"/>
    </row>
    <row r="64" spans="1:76" ht="11.25" customHeight="1" x14ac:dyDescent="0.25">
      <c r="A64" s="220" t="s">
        <v>974</v>
      </c>
      <c r="B64" s="28" t="str">
        <f>IF(Content!$D$6=1,VLOOKUP('Governance and Ethics'!$A64,TranslationData!$A:$AA,'Governance and Ethics'!B$1,FALSE),VLOOKUP('Governance and Ethics'!$A64,TranslationData!$A:$AA,'Governance and Ethics'!B$1+13,FALSE))</f>
        <v>Compliance and product responsibility</v>
      </c>
      <c r="C64" s="29"/>
      <c r="D64" s="34"/>
      <c r="E64" s="29"/>
      <c r="F64" s="29"/>
      <c r="G64" s="29"/>
      <c r="H64" s="29"/>
      <c r="I64" s="147"/>
      <c r="J64" s="340" t="s">
        <v>2443</v>
      </c>
      <c r="BE64" s="8"/>
    </row>
    <row r="65" spans="1:76" s="140" customFormat="1" ht="11.25" customHeight="1" x14ac:dyDescent="0.25">
      <c r="A65" s="220" t="s">
        <v>976</v>
      </c>
      <c r="B65" s="138" t="str">
        <f>IF(Content!$D$6=1,VLOOKUP('Governance and Ethics'!$A65,TranslationData!$A:$AA,'Governance and Ethics'!B$1,FALSE),VLOOKUP('Governance and Ethics'!$A65,TranslationData!$A:$AA,'Governance and Ethics'!B$1+13,FALSE))</f>
        <v>Group total</v>
      </c>
      <c r="C65" s="141"/>
      <c r="D65" s="30"/>
      <c r="E65" s="78"/>
      <c r="F65" s="78"/>
      <c r="G65" s="125"/>
      <c r="H65" s="125"/>
      <c r="I65" s="78"/>
      <c r="J65" s="317"/>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41"/>
      <c r="BF65" s="148"/>
      <c r="BG65" s="148"/>
      <c r="BH65" s="148"/>
      <c r="BI65" s="148"/>
      <c r="BJ65" s="148"/>
      <c r="BK65" s="148"/>
      <c r="BL65" s="148"/>
      <c r="BM65" s="148"/>
      <c r="BN65" s="148"/>
      <c r="BO65" s="148"/>
      <c r="BP65" s="148"/>
      <c r="BQ65" s="148"/>
      <c r="BR65" s="148"/>
      <c r="BS65" s="148"/>
      <c r="BT65" s="148"/>
      <c r="BU65" s="148"/>
      <c r="BV65" s="148"/>
      <c r="BW65" s="148"/>
      <c r="BX65" s="148"/>
    </row>
    <row r="66" spans="1:76" ht="11.25" customHeight="1" x14ac:dyDescent="0.25">
      <c r="A66" s="220" t="s">
        <v>977</v>
      </c>
      <c r="B66" s="144" t="str">
        <f>IF(Content!$D$6=1,VLOOKUP('Governance and Ethics'!$A66,TranslationData!$A:$AA,'Governance and Ethics'!B$1,FALSE),VLOOKUP('Governance and Ethics'!$A66,TranslationData!$A:$AA,'Governance and Ethics'!B$1+13,FALSE))</f>
        <v>Signficant fines</v>
      </c>
      <c r="C66" s="8"/>
      <c r="D66" s="30" t="str">
        <f>IF(Content!$D$6=1,VLOOKUP('Governance and Ethics'!$A66,TranslationData!$A:$AA,'Governance and Ethics'!D$1,FALSE),VLOOKUP('Governance and Ethics'!$A66,TranslationData!$A:$AA,'Governance and Ethics'!D$1+13,FALSE))</f>
        <v>$ thousand</v>
      </c>
      <c r="E66" s="78">
        <v>0</v>
      </c>
      <c r="F66" s="78">
        <v>0</v>
      </c>
      <c r="G66" s="19">
        <v>0</v>
      </c>
      <c r="H66" s="19">
        <v>0</v>
      </c>
      <c r="I66" s="78" t="s">
        <v>73</v>
      </c>
      <c r="J66" s="320" t="s">
        <v>73</v>
      </c>
      <c r="BE66" s="8"/>
    </row>
    <row r="67" spans="1:76" ht="11.25" customHeight="1" x14ac:dyDescent="0.25">
      <c r="A67" s="220" t="s">
        <v>978</v>
      </c>
      <c r="B67" s="144" t="str">
        <f>IF(Content!$D$6=1,VLOOKUP('Governance and Ethics'!$A67,TranslationData!$A:$AA,'Governance and Ethics'!B$1,FALSE),VLOOKUP('Governance and Ethics'!$A67,TranslationData!$A:$AA,'Governance and Ethics'!B$1+13,FALSE))</f>
        <v>Non-monetary sanctions</v>
      </c>
      <c r="C67" s="8"/>
      <c r="D67" s="30" t="str">
        <f>IF(Content!$D$6=1,VLOOKUP('Governance and Ethics'!$A67,TranslationData!$A:$AA,'Governance and Ethics'!D$1,FALSE),VLOOKUP('Governance and Ethics'!$A67,TranslationData!$A:$AA,'Governance and Ethics'!D$1+13,FALSE))</f>
        <v>$ thousand</v>
      </c>
      <c r="E67" s="78">
        <v>0</v>
      </c>
      <c r="F67" s="78">
        <v>0</v>
      </c>
      <c r="G67" s="19">
        <v>0</v>
      </c>
      <c r="H67" s="19">
        <v>0</v>
      </c>
      <c r="I67" s="78" t="s">
        <v>73</v>
      </c>
      <c r="J67" s="320" t="s">
        <v>73</v>
      </c>
      <c r="BE67" s="8"/>
    </row>
    <row r="68" spans="1:76" ht="11.25" customHeight="1" x14ac:dyDescent="0.25">
      <c r="A68" s="220" t="s">
        <v>979</v>
      </c>
      <c r="B68" s="144" t="str">
        <f>IF(Content!$D$6=1,VLOOKUP('Governance and Ethics'!$A68,TranslationData!$A:$AA,'Governance and Ethics'!B$1,FALSE),VLOOKUP('Governance and Ethics'!$A68,TranslationData!$A:$AA,'Governance and Ethics'!B$1+13,FALSE))</f>
        <v>Cases brought</v>
      </c>
      <c r="C68" s="8"/>
      <c r="D68" s="30" t="str">
        <f>IF(Content!$D$6=1,VLOOKUP('Governance and Ethics'!$A68,TranslationData!$A:$AA,'Governance and Ethics'!D$1,FALSE),VLOOKUP('Governance and Ethics'!$A68,TranslationData!$A:$AA,'Governance and Ethics'!D$1+13,FALSE))</f>
        <v>number</v>
      </c>
      <c r="E68" s="78">
        <v>0</v>
      </c>
      <c r="F68" s="78">
        <v>0</v>
      </c>
      <c r="G68" s="19">
        <v>0</v>
      </c>
      <c r="H68" s="19">
        <v>0</v>
      </c>
      <c r="I68" s="78" t="s">
        <v>73</v>
      </c>
      <c r="J68" s="320" t="s">
        <v>73</v>
      </c>
      <c r="BE68" s="8"/>
    </row>
    <row r="69" spans="1:76" x14ac:dyDescent="0.25">
      <c r="A69" s="220" t="s">
        <v>980</v>
      </c>
      <c r="B69" s="257" t="str">
        <f>IF(Content!$D$6=1,VLOOKUP('Governance and Ethics'!$A69,TranslationData!$A:$AA,'Governance and Ethics'!B$1,FALSE),VLOOKUP('Governance and Ethics'!$A69,TranslationData!$A:$AA,'Governance and Ethics'!B$1+13,FALSE))</f>
        <v>Environmental fines</v>
      </c>
      <c r="C69" s="141"/>
      <c r="D69" s="194" t="str">
        <f>IF(Content!$D$6=1,VLOOKUP('Governance and Ethics'!$A69,TranslationData!$A:$AA,'Governance and Ethics'!D$1,FALSE),VLOOKUP('Governance and Ethics'!$A69,TranslationData!$A:$AA,'Governance and Ethics'!D$1+13,FALSE))</f>
        <v>$ thousand</v>
      </c>
      <c r="E69" s="255">
        <f>1455/1000</f>
        <v>1.4550000000000001</v>
      </c>
      <c r="F69" s="255">
        <v>0.3</v>
      </c>
      <c r="G69" s="256">
        <v>5.7</v>
      </c>
      <c r="H69" s="256">
        <v>6.2</v>
      </c>
      <c r="I69" s="254" t="s">
        <v>73</v>
      </c>
      <c r="J69" s="320" t="s">
        <v>73</v>
      </c>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41"/>
      <c r="BF69" s="148"/>
      <c r="BG69" s="148"/>
      <c r="BH69" s="148"/>
      <c r="BI69" s="148"/>
      <c r="BJ69" s="148"/>
      <c r="BK69" s="148"/>
      <c r="BL69" s="148"/>
      <c r="BM69" s="148"/>
      <c r="BN69" s="148"/>
      <c r="BO69" s="148"/>
      <c r="BP69" s="148"/>
      <c r="BQ69" s="148"/>
      <c r="BR69" s="148"/>
      <c r="BS69" s="148"/>
      <c r="BT69" s="148"/>
      <c r="BU69" s="148"/>
      <c r="BV69" s="148"/>
      <c r="BW69" s="148"/>
      <c r="BX69" s="148"/>
    </row>
    <row r="70" spans="1:76" ht="23.25" x14ac:dyDescent="0.25">
      <c r="A70" s="220" t="s">
        <v>981</v>
      </c>
      <c r="B70" s="257" t="str">
        <f>IF(Content!$D$6=1,VLOOKUP('Governance and Ethics'!$A70,TranslationData!$A:$AA,'Governance and Ethics'!B$1,FALSE),VLOOKUP('Governance and Ethics'!$A70,TranslationData!$A:$AA,'Governance and Ethics'!B$1+13,FALSE))</f>
        <v>Total number of substantiated complaints regarding breaches of customer privacy and losses of customer data</v>
      </c>
      <c r="C70" s="141"/>
      <c r="D70" s="194" t="str">
        <f>IF(Content!$D$6=1,VLOOKUP('Governance and Ethics'!$A70,TranslationData!$A:$AA,'Governance and Ethics'!D$1,FALSE),VLOOKUP('Governance and Ethics'!$A70,TranslationData!$A:$AA,'Governance and Ethics'!D$1+13,FALSE))</f>
        <v>number</v>
      </c>
      <c r="E70" s="254">
        <v>0</v>
      </c>
      <c r="F70" s="254">
        <v>0</v>
      </c>
      <c r="G70" s="193">
        <v>0</v>
      </c>
      <c r="H70" s="193">
        <v>0</v>
      </c>
      <c r="I70" s="254" t="s">
        <v>73</v>
      </c>
      <c r="J70" s="320" t="s">
        <v>73</v>
      </c>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41"/>
      <c r="BF70" s="148"/>
      <c r="BG70" s="148"/>
      <c r="BH70" s="148"/>
      <c r="BI70" s="148"/>
      <c r="BJ70" s="148"/>
      <c r="BK70" s="148"/>
      <c r="BL70" s="148"/>
      <c r="BM70" s="148"/>
      <c r="BN70" s="148"/>
      <c r="BO70" s="148"/>
      <c r="BP70" s="148"/>
      <c r="BQ70" s="148"/>
      <c r="BR70" s="148"/>
      <c r="BS70" s="148"/>
      <c r="BT70" s="148"/>
      <c r="BU70" s="148"/>
      <c r="BV70" s="148"/>
      <c r="BW70" s="148"/>
      <c r="BX70" s="148"/>
    </row>
    <row r="71" spans="1:76" ht="23.25" x14ac:dyDescent="0.25">
      <c r="A71" s="220" t="s">
        <v>982</v>
      </c>
      <c r="B71" s="257" t="str">
        <f>IF(Content!$D$6=1,VLOOKUP('Governance and Ethics'!$A71,TranslationData!$A:$AA,'Governance and Ethics'!B$1,FALSE),VLOOKUP('Governance and Ethics'!$A71,TranslationData!$A:$AA,'Governance and Ethics'!B$1+13,FALSE))</f>
        <v>Monetary value of significant fines for non-compliance with laws and regulations concerning the provision and use of products and services</v>
      </c>
      <c r="C71" s="141"/>
      <c r="D71" s="194" t="str">
        <f>IF(Content!$D$6=1,VLOOKUP('Governance and Ethics'!$A71,TranslationData!$A:$AA,'Governance and Ethics'!D$1,FALSE),VLOOKUP('Governance and Ethics'!$A71,TranslationData!$A:$AA,'Governance and Ethics'!D$1+13,FALSE))</f>
        <v>$ thousand</v>
      </c>
      <c r="E71" s="254">
        <v>0</v>
      </c>
      <c r="F71" s="254">
        <v>0</v>
      </c>
      <c r="G71" s="193">
        <v>0</v>
      </c>
      <c r="H71" s="193">
        <v>0</v>
      </c>
      <c r="I71" s="254" t="s">
        <v>73</v>
      </c>
      <c r="J71" s="320" t="s">
        <v>73</v>
      </c>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41"/>
      <c r="BF71" s="148"/>
      <c r="BG71" s="148"/>
      <c r="BH71" s="148"/>
      <c r="BI71" s="148"/>
      <c r="BJ71" s="148"/>
      <c r="BK71" s="148"/>
      <c r="BL71" s="148"/>
      <c r="BM71" s="148"/>
      <c r="BN71" s="148"/>
      <c r="BO71" s="148"/>
      <c r="BP71" s="148"/>
      <c r="BQ71" s="148"/>
      <c r="BR71" s="148"/>
      <c r="BS71" s="148"/>
      <c r="BT71" s="148"/>
      <c r="BU71" s="148"/>
      <c r="BV71" s="148"/>
      <c r="BW71" s="148"/>
      <c r="BX71" s="148"/>
    </row>
    <row r="72" spans="1:76" ht="34.5" x14ac:dyDescent="0.25">
      <c r="A72" s="220" t="s">
        <v>983</v>
      </c>
      <c r="B72" s="257" t="str">
        <f>IF(Content!$D$6=1,VLOOKUP('Governance and Ethics'!$A72,TranslationData!$A:$AA,'Governance and Ethics'!B$1,FALSE),VLOOKUP('Governance and Ethics'!$A72,TranslationData!$A:$AA,'Governance and Ethics'!B$1+13,FALSE))</f>
        <v>Total number of incidents of non-compliance with regulations and voluntary codes concerning health and safety impacts of products and services</v>
      </c>
      <c r="C72" s="141"/>
      <c r="D72" s="194" t="str">
        <f>IF(Content!$D$6=1,VLOOKUP('Governance and Ethics'!$A72,TranslationData!$A:$AA,'Governance and Ethics'!D$1,FALSE),VLOOKUP('Governance and Ethics'!$A72,TranslationData!$A:$AA,'Governance and Ethics'!D$1+13,FALSE))</f>
        <v>number</v>
      </c>
      <c r="E72" s="254">
        <v>0</v>
      </c>
      <c r="F72" s="254">
        <v>0</v>
      </c>
      <c r="G72" s="193">
        <v>0</v>
      </c>
      <c r="H72" s="193">
        <v>0</v>
      </c>
      <c r="I72" s="254" t="s">
        <v>73</v>
      </c>
      <c r="J72" s="320" t="s">
        <v>73</v>
      </c>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41"/>
      <c r="BF72" s="148"/>
      <c r="BG72" s="148"/>
      <c r="BH72" s="148"/>
      <c r="BI72" s="148"/>
      <c r="BJ72" s="148"/>
      <c r="BK72" s="148"/>
      <c r="BL72" s="148"/>
      <c r="BM72" s="148"/>
      <c r="BN72" s="148"/>
      <c r="BO72" s="148"/>
      <c r="BP72" s="148"/>
      <c r="BQ72" s="148"/>
      <c r="BR72" s="148"/>
      <c r="BS72" s="148"/>
      <c r="BT72" s="148"/>
      <c r="BU72" s="148"/>
      <c r="BV72" s="148"/>
      <c r="BW72" s="148"/>
      <c r="BX72" s="148"/>
    </row>
    <row r="73" spans="1:76" s="140" customFormat="1" ht="11.25" customHeight="1" x14ac:dyDescent="0.25">
      <c r="A73" s="220" t="s">
        <v>975</v>
      </c>
      <c r="B73" s="138" t="str">
        <f>IF(Content!$D$6=1,VLOOKUP('Governance and Ethics'!$A73,TranslationData!$A:$AA,'Governance and Ethics'!B$1,FALSE),VLOOKUP('Governance and Ethics'!$A73,TranslationData!$A:$AA,'Governance and Ethics'!B$1+13,FALSE))</f>
        <v>Assets in Kazakhstan</v>
      </c>
      <c r="C73" s="141"/>
      <c r="D73" s="30"/>
      <c r="E73" s="78"/>
      <c r="F73" s="78"/>
      <c r="G73" s="125"/>
      <c r="H73" s="125"/>
      <c r="I73" s="78"/>
      <c r="J73" s="320"/>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41"/>
      <c r="BF73" s="148"/>
      <c r="BG73" s="148"/>
      <c r="BH73" s="148"/>
      <c r="BI73" s="148"/>
      <c r="BJ73" s="148"/>
      <c r="BK73" s="148"/>
      <c r="BL73" s="148"/>
      <c r="BM73" s="148"/>
      <c r="BN73" s="148"/>
      <c r="BO73" s="148"/>
      <c r="BP73" s="148"/>
      <c r="BQ73" s="148"/>
      <c r="BR73" s="148"/>
      <c r="BS73" s="148"/>
      <c r="BT73" s="148"/>
      <c r="BU73" s="148"/>
      <c r="BV73" s="148"/>
      <c r="BW73" s="148"/>
      <c r="BX73" s="148"/>
    </row>
    <row r="74" spans="1:76" s="140" customFormat="1" ht="11.25" customHeight="1" x14ac:dyDescent="0.25">
      <c r="A74" s="220" t="s">
        <v>984</v>
      </c>
      <c r="B74" s="322" t="str">
        <f>IF(Content!$D$6=1,VLOOKUP('Governance and Ethics'!$A74,TranslationData!$A:$AA,'Governance and Ethics'!B$1,FALSE),VLOOKUP('Governance and Ethics'!$A74,TranslationData!$A:$AA,'Governance and Ethics'!B$1+13,FALSE))</f>
        <v>Signficant fines</v>
      </c>
      <c r="C74" s="141"/>
      <c r="D74" s="30" t="str">
        <f>IF(Content!$D$6=1,VLOOKUP('Governance and Ethics'!$A74,TranslationData!$A:$AA,'Governance and Ethics'!D$1,FALSE),VLOOKUP('Governance and Ethics'!$A74,TranslationData!$A:$AA,'Governance and Ethics'!D$1+13,FALSE))</f>
        <v>$ thousand</v>
      </c>
      <c r="E74" s="78">
        <v>0</v>
      </c>
      <c r="F74" s="78">
        <v>0</v>
      </c>
      <c r="G74" s="125">
        <v>0</v>
      </c>
      <c r="H74" s="125">
        <v>0</v>
      </c>
      <c r="I74" s="125">
        <v>0</v>
      </c>
      <c r="J74" s="320" t="s">
        <v>73</v>
      </c>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41"/>
      <c r="BF74" s="148"/>
      <c r="BG74" s="148"/>
      <c r="BH74" s="148"/>
      <c r="BI74" s="148"/>
      <c r="BJ74" s="148"/>
      <c r="BK74" s="148"/>
      <c r="BL74" s="148"/>
      <c r="BM74" s="148"/>
      <c r="BN74" s="148"/>
      <c r="BO74" s="148"/>
      <c r="BP74" s="148"/>
      <c r="BQ74" s="148"/>
      <c r="BR74" s="148"/>
      <c r="BS74" s="148"/>
      <c r="BT74" s="148"/>
      <c r="BU74" s="148"/>
      <c r="BV74" s="148"/>
      <c r="BW74" s="148"/>
      <c r="BX74" s="148"/>
    </row>
    <row r="75" spans="1:76" s="140" customFormat="1" ht="11.25" customHeight="1" x14ac:dyDescent="0.25">
      <c r="A75" s="220" t="s">
        <v>985</v>
      </c>
      <c r="B75" s="322" t="str">
        <f>IF(Content!$D$6=1,VLOOKUP('Governance and Ethics'!$A75,TranslationData!$A:$AA,'Governance and Ethics'!B$1,FALSE),VLOOKUP('Governance and Ethics'!$A75,TranslationData!$A:$AA,'Governance and Ethics'!B$1+13,FALSE))</f>
        <v>Non-monetary sanctions</v>
      </c>
      <c r="C75" s="141"/>
      <c r="D75" s="30" t="str">
        <f>IF(Content!$D$6=1,VLOOKUP('Governance and Ethics'!$A75,TranslationData!$A:$AA,'Governance and Ethics'!D$1,FALSE),VLOOKUP('Governance and Ethics'!$A75,TranslationData!$A:$AA,'Governance and Ethics'!D$1+13,FALSE))</f>
        <v>$ thousand</v>
      </c>
      <c r="E75" s="78">
        <v>0</v>
      </c>
      <c r="F75" s="78">
        <v>0</v>
      </c>
      <c r="G75" s="125">
        <v>0</v>
      </c>
      <c r="H75" s="125">
        <v>0</v>
      </c>
      <c r="I75" s="125">
        <v>0</v>
      </c>
      <c r="J75" s="320" t="s">
        <v>73</v>
      </c>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41"/>
      <c r="BF75" s="148"/>
      <c r="BG75" s="148"/>
      <c r="BH75" s="148"/>
      <c r="BI75" s="148"/>
      <c r="BJ75" s="148"/>
      <c r="BK75" s="148"/>
      <c r="BL75" s="148"/>
      <c r="BM75" s="148"/>
      <c r="BN75" s="148"/>
      <c r="BO75" s="148"/>
      <c r="BP75" s="148"/>
      <c r="BQ75" s="148"/>
      <c r="BR75" s="148"/>
      <c r="BS75" s="148"/>
      <c r="BT75" s="148"/>
      <c r="BU75" s="148"/>
      <c r="BV75" s="148"/>
      <c r="BW75" s="148"/>
      <c r="BX75" s="148"/>
    </row>
    <row r="76" spans="1:76" s="140" customFormat="1" ht="11.25" customHeight="1" x14ac:dyDescent="0.25">
      <c r="A76" s="220" t="s">
        <v>986</v>
      </c>
      <c r="B76" s="322" t="str">
        <f>IF(Content!$D$6=1,VLOOKUP('Governance and Ethics'!$A76,TranslationData!$A:$AA,'Governance and Ethics'!B$1,FALSE),VLOOKUP('Governance and Ethics'!$A76,TranslationData!$A:$AA,'Governance and Ethics'!B$1+13,FALSE))</f>
        <v>Cases brought</v>
      </c>
      <c r="C76" s="141"/>
      <c r="D76" s="30" t="str">
        <f>IF(Content!$D$6=1,VLOOKUP('Governance and Ethics'!$A76,TranslationData!$A:$AA,'Governance and Ethics'!D$1,FALSE),VLOOKUP('Governance and Ethics'!$A76,TranslationData!$A:$AA,'Governance and Ethics'!D$1+13,FALSE))</f>
        <v>number</v>
      </c>
      <c r="E76" s="78">
        <v>0</v>
      </c>
      <c r="F76" s="78">
        <v>0</v>
      </c>
      <c r="G76" s="125">
        <v>0</v>
      </c>
      <c r="H76" s="125">
        <v>0</v>
      </c>
      <c r="I76" s="125">
        <v>0</v>
      </c>
      <c r="J76" s="320" t="s">
        <v>73</v>
      </c>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41"/>
      <c r="BF76" s="148"/>
      <c r="BG76" s="148"/>
      <c r="BH76" s="148"/>
      <c r="BI76" s="148"/>
      <c r="BJ76" s="148"/>
      <c r="BK76" s="148"/>
      <c r="BL76" s="148"/>
      <c r="BM76" s="148"/>
      <c r="BN76" s="148"/>
      <c r="BO76" s="148"/>
      <c r="BP76" s="148"/>
      <c r="BQ76" s="148"/>
      <c r="BR76" s="148"/>
      <c r="BS76" s="148"/>
      <c r="BT76" s="148"/>
      <c r="BU76" s="148"/>
      <c r="BV76" s="148"/>
      <c r="BW76" s="148"/>
      <c r="BX76" s="148"/>
    </row>
    <row r="77" spans="1:76" s="140" customFormat="1" x14ac:dyDescent="0.25">
      <c r="A77" s="220" t="s">
        <v>987</v>
      </c>
      <c r="B77" s="257" t="str">
        <f>IF(Content!$D$6=1,VLOOKUP('Governance and Ethics'!$A77,TranslationData!$A:$AA,'Governance and Ethics'!B$1,FALSE),VLOOKUP('Governance and Ethics'!$A77,TranslationData!$A:$AA,'Governance and Ethics'!B$1+13,FALSE))</f>
        <v>Environmental fines</v>
      </c>
      <c r="C77" s="141"/>
      <c r="D77" s="194" t="str">
        <f>IF(Content!$D$6=1,VLOOKUP('Governance and Ethics'!$A77,TranslationData!$A:$AA,'Governance and Ethics'!D$1,FALSE),VLOOKUP('Governance and Ethics'!$A77,TranslationData!$A:$AA,'Governance and Ethics'!D$1+13,FALSE))</f>
        <v>$ thousand</v>
      </c>
      <c r="E77" s="255">
        <v>0.7</v>
      </c>
      <c r="F77" s="255">
        <v>0.3</v>
      </c>
      <c r="G77" s="256">
        <v>0</v>
      </c>
      <c r="H77" s="256">
        <v>5.6</v>
      </c>
      <c r="I77" s="254">
        <v>0</v>
      </c>
      <c r="J77" s="320" t="s">
        <v>73</v>
      </c>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41"/>
      <c r="BF77" s="148"/>
      <c r="BG77" s="148"/>
      <c r="BH77" s="148"/>
      <c r="BI77" s="148"/>
      <c r="BJ77" s="148"/>
      <c r="BK77" s="148"/>
      <c r="BL77" s="148"/>
      <c r="BM77" s="148"/>
      <c r="BN77" s="148"/>
      <c r="BO77" s="148"/>
      <c r="BP77" s="148"/>
      <c r="BQ77" s="148"/>
      <c r="BR77" s="148"/>
      <c r="BS77" s="148"/>
      <c r="BT77" s="148"/>
      <c r="BU77" s="148"/>
      <c r="BV77" s="148"/>
      <c r="BW77" s="148"/>
      <c r="BX77" s="148"/>
    </row>
    <row r="78" spans="1:76" s="140" customFormat="1" ht="23.25" x14ac:dyDescent="0.25">
      <c r="A78" s="220" t="s">
        <v>988</v>
      </c>
      <c r="B78" s="257" t="str">
        <f>IF(Content!$D$6=1,VLOOKUP('Governance and Ethics'!$A78,TranslationData!$A:$AA,'Governance and Ethics'!B$1,FALSE),VLOOKUP('Governance and Ethics'!$A78,TranslationData!$A:$AA,'Governance and Ethics'!B$1+13,FALSE))</f>
        <v>Total number of substantiated complaints regarding breaches of customer privacy and losses of customer data</v>
      </c>
      <c r="C78" s="141"/>
      <c r="D78" s="194" t="str">
        <f>IF(Content!$D$6=1,VLOOKUP('Governance and Ethics'!$A78,TranslationData!$A:$AA,'Governance and Ethics'!D$1,FALSE),VLOOKUP('Governance and Ethics'!$A78,TranslationData!$A:$AA,'Governance and Ethics'!D$1+13,FALSE))</f>
        <v>$ thousand</v>
      </c>
      <c r="E78" s="254">
        <v>0</v>
      </c>
      <c r="F78" s="254">
        <v>0</v>
      </c>
      <c r="G78" s="193">
        <v>0</v>
      </c>
      <c r="H78" s="193">
        <v>0</v>
      </c>
      <c r="I78" s="193">
        <v>0</v>
      </c>
      <c r="J78" s="320" t="s">
        <v>73</v>
      </c>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41"/>
      <c r="BF78" s="148"/>
      <c r="BG78" s="148"/>
      <c r="BH78" s="148"/>
      <c r="BI78" s="148"/>
      <c r="BJ78" s="148"/>
      <c r="BK78" s="148"/>
      <c r="BL78" s="148"/>
      <c r="BM78" s="148"/>
      <c r="BN78" s="148"/>
      <c r="BO78" s="148"/>
      <c r="BP78" s="148"/>
      <c r="BQ78" s="148"/>
      <c r="BR78" s="148"/>
      <c r="BS78" s="148"/>
      <c r="BT78" s="148"/>
      <c r="BU78" s="148"/>
      <c r="BV78" s="148"/>
      <c r="BW78" s="148"/>
      <c r="BX78" s="148"/>
    </row>
    <row r="79" spans="1:76" s="140" customFormat="1" ht="23.25" x14ac:dyDescent="0.25">
      <c r="A79" s="220" t="s">
        <v>989</v>
      </c>
      <c r="B79" s="257" t="str">
        <f>IF(Content!$D$6=1,VLOOKUP('Governance and Ethics'!$A79,TranslationData!$A:$AA,'Governance and Ethics'!B$1,FALSE),VLOOKUP('Governance and Ethics'!$A79,TranslationData!$A:$AA,'Governance and Ethics'!B$1+13,FALSE))</f>
        <v>Monetary value of significant fines for non-compliance with laws and regulations concerning the provision and use of products and services</v>
      </c>
      <c r="C79" s="141"/>
      <c r="D79" s="194" t="str">
        <f>IF(Content!$D$6=1,VLOOKUP('Governance and Ethics'!$A79,TranslationData!$A:$AA,'Governance and Ethics'!D$1,FALSE),VLOOKUP('Governance and Ethics'!$A79,TranslationData!$A:$AA,'Governance and Ethics'!D$1+13,FALSE))</f>
        <v>$ thousand</v>
      </c>
      <c r="E79" s="254">
        <v>0</v>
      </c>
      <c r="F79" s="254">
        <v>0</v>
      </c>
      <c r="G79" s="193">
        <v>0</v>
      </c>
      <c r="H79" s="193">
        <v>0</v>
      </c>
      <c r="I79" s="193">
        <v>0</v>
      </c>
      <c r="J79" s="320" t="s">
        <v>73</v>
      </c>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41"/>
      <c r="BF79" s="148"/>
      <c r="BG79" s="148"/>
      <c r="BH79" s="148"/>
      <c r="BI79" s="148"/>
      <c r="BJ79" s="148"/>
      <c r="BK79" s="148"/>
      <c r="BL79" s="148"/>
      <c r="BM79" s="148"/>
      <c r="BN79" s="148"/>
      <c r="BO79" s="148"/>
      <c r="BP79" s="148"/>
      <c r="BQ79" s="148"/>
      <c r="BR79" s="148"/>
      <c r="BS79" s="148"/>
      <c r="BT79" s="148"/>
      <c r="BU79" s="148"/>
      <c r="BV79" s="148"/>
      <c r="BW79" s="148"/>
      <c r="BX79" s="148"/>
    </row>
    <row r="80" spans="1:76" s="140" customFormat="1" ht="34.5" x14ac:dyDescent="0.25">
      <c r="A80" s="220" t="s">
        <v>990</v>
      </c>
      <c r="B80" s="257" t="str">
        <f>IF(Content!$D$6=1,VLOOKUP('Governance and Ethics'!$A80,TranslationData!$A:$AA,'Governance and Ethics'!B$1,FALSE),VLOOKUP('Governance and Ethics'!$A80,TranslationData!$A:$AA,'Governance and Ethics'!B$1+13,FALSE))</f>
        <v>Total number of incidents of non-compliance with regulations and voluntary codes concerning health and safety impacts of products and services</v>
      </c>
      <c r="C80" s="141"/>
      <c r="D80" s="194" t="str">
        <f>IF(Content!$D$6=1,VLOOKUP('Governance and Ethics'!$A80,TranslationData!$A:$AA,'Governance and Ethics'!D$1,FALSE),VLOOKUP('Governance and Ethics'!$A80,TranslationData!$A:$AA,'Governance and Ethics'!D$1+13,FALSE))</f>
        <v>$ thousand</v>
      </c>
      <c r="E80" s="254">
        <v>0</v>
      </c>
      <c r="F80" s="254">
        <v>0</v>
      </c>
      <c r="G80" s="193">
        <v>0</v>
      </c>
      <c r="H80" s="193">
        <v>0</v>
      </c>
      <c r="I80" s="193">
        <v>0</v>
      </c>
      <c r="J80" s="320" t="s">
        <v>73</v>
      </c>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41"/>
      <c r="BF80" s="148"/>
      <c r="BG80" s="148"/>
      <c r="BH80" s="148"/>
      <c r="BI80" s="148"/>
      <c r="BJ80" s="148"/>
      <c r="BK80" s="148"/>
      <c r="BL80" s="148"/>
      <c r="BM80" s="148"/>
      <c r="BN80" s="148"/>
      <c r="BO80" s="148"/>
      <c r="BP80" s="148"/>
      <c r="BQ80" s="148"/>
      <c r="BR80" s="148"/>
      <c r="BS80" s="148"/>
      <c r="BT80" s="148"/>
      <c r="BU80" s="148"/>
      <c r="BV80" s="148"/>
      <c r="BW80" s="148"/>
      <c r="BX80" s="148"/>
    </row>
    <row r="81" spans="1:76" ht="11.25" customHeight="1" x14ac:dyDescent="0.25">
      <c r="A81" s="220"/>
      <c r="B81" s="28"/>
      <c r="C81" s="29"/>
      <c r="D81" s="34"/>
      <c r="E81" s="29"/>
      <c r="F81" s="29"/>
      <c r="G81" s="29"/>
      <c r="H81" s="29"/>
      <c r="I81" s="147"/>
      <c r="J81" s="321"/>
      <c r="BE81" s="8"/>
    </row>
    <row r="82" spans="1:76" ht="11.25" customHeight="1" x14ac:dyDescent="0.25">
      <c r="A82" s="220"/>
      <c r="B82" s="81"/>
      <c r="C82" s="82"/>
      <c r="D82" s="82"/>
      <c r="E82" s="82"/>
      <c r="F82" s="82"/>
      <c r="G82" s="82"/>
      <c r="BE82" s="8"/>
    </row>
    <row r="83" spans="1:76" ht="11.25" customHeight="1" x14ac:dyDescent="0.25">
      <c r="A83" s="220" t="s">
        <v>992</v>
      </c>
      <c r="B83" s="24" t="str">
        <f>IF(Content!$D$6=1,VLOOKUP('Governance and Ethics'!$A83,TranslationData!$A:$AA,'Governance and Ethics'!B$1,FALSE),VLOOKUP('Governance and Ethics'!$A83,TranslationData!$A:$AA,'Governance and Ethics'!B$1+13,FALSE))</f>
        <v>Notes:</v>
      </c>
      <c r="C83" s="8"/>
      <c r="D83" s="17"/>
      <c r="E83" s="30"/>
      <c r="F83" s="30"/>
      <c r="BE83" s="8"/>
    </row>
    <row r="84" spans="1:76" ht="36.75" customHeight="1" x14ac:dyDescent="0.25">
      <c r="A84" s="220" t="s">
        <v>1014</v>
      </c>
      <c r="B84" s="385" t="str">
        <f>IF(Content!$D$6=1,VLOOKUP('Governance and Ethics'!$A84,TranslationData!$A:$AA,'Governance and Ethics'!B$1,FALSE),VLOOKUP('Governance and Ethics'!$A84,TranslationData!$A:$AA,'Governance and Ethics'!B$1+13,FALSE))</f>
        <v>[1] On 29 March 2024, a new Non-Executive Director has been appointed to Polymetal's Board of Directors as a representative of the Company’s major shareholder Maaden International Investment. The Board now consists of seven members, including five independent non-executive directors, a non-executive director and an executive director. The current composition of the Board of directors is presented on</v>
      </c>
      <c r="C84" s="385"/>
      <c r="D84" s="385"/>
      <c r="E84" s="385"/>
      <c r="F84" s="385"/>
      <c r="G84" s="385"/>
      <c r="H84" s="385"/>
      <c r="I84" s="385"/>
      <c r="J84" s="385"/>
      <c r="BE84" s="8"/>
    </row>
    <row r="85" spans="1:76" s="3" customFormat="1" x14ac:dyDescent="0.25">
      <c r="A85" s="330" t="s">
        <v>2428</v>
      </c>
      <c r="B85" s="386" t="str">
        <f>IF(Content!$D$6=1,VLOOKUP('Governance and Ethics'!$A85,TranslationData!$A:$AA,'Governance and Ethics'!B$1,FALSE),VLOOKUP('Governance and Ethics'!$A85,TranslationData!$A:$AA,'Governance and Ethics'!B$1+13,FALSE))</f>
        <v>our website.</v>
      </c>
      <c r="C85" s="386"/>
      <c r="D85" s="386"/>
      <c r="E85" s="386"/>
      <c r="F85" s="386"/>
      <c r="G85" s="386"/>
      <c r="H85" s="386"/>
      <c r="I85" s="386"/>
      <c r="J85" s="386"/>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331"/>
      <c r="BA85" s="331"/>
      <c r="BB85" s="331"/>
      <c r="BC85" s="331"/>
      <c r="BD85" s="331"/>
      <c r="BE85" s="332"/>
      <c r="BF85" s="333"/>
      <c r="BG85" s="333"/>
      <c r="BH85" s="333"/>
      <c r="BI85" s="333"/>
      <c r="BJ85" s="333"/>
      <c r="BK85" s="333"/>
      <c r="BL85" s="333"/>
      <c r="BM85" s="333"/>
      <c r="BN85" s="333"/>
      <c r="BO85" s="333"/>
      <c r="BP85" s="333"/>
      <c r="BQ85" s="333"/>
      <c r="BR85" s="333"/>
      <c r="BS85" s="333"/>
      <c r="BT85" s="333"/>
      <c r="BU85" s="333"/>
      <c r="BV85" s="333"/>
      <c r="BW85" s="333"/>
      <c r="BX85" s="333"/>
    </row>
    <row r="86" spans="1:76" x14ac:dyDescent="0.25">
      <c r="A86" s="220" t="s">
        <v>1015</v>
      </c>
      <c r="B86" s="379" t="str">
        <f>IF(Content!$D$6=1,VLOOKUP('Governance and Ethics'!$A86,TranslationData!$A:$AA,'Governance and Ethics'!B$1,FALSE),VLOOKUP('Governance and Ethics'!$A86,TranslationData!$A:$AA,'Governance and Ethics'!B$1+13,FALSE))</f>
        <v>[2] All employees and contract workers identified were dismissed with no right to return. Contractors involved were required to pay penalties.</v>
      </c>
      <c r="C86" s="379"/>
      <c r="D86" s="379"/>
      <c r="E86" s="379"/>
      <c r="F86" s="379"/>
      <c r="G86" s="379"/>
      <c r="H86" s="379"/>
      <c r="I86" s="379"/>
      <c r="J86" s="379"/>
      <c r="BE86" s="8"/>
    </row>
    <row r="87" spans="1:76" x14ac:dyDescent="0.25">
      <c r="A87" s="220" t="s">
        <v>2333</v>
      </c>
      <c r="B87" s="379" t="str">
        <f>IF(Content!$D$6=1,VLOOKUP('Governance and Ethics'!$A87,TranslationData!$A:$AA,'Governance and Ethics'!B$1,FALSE),VLOOKUP('Governance and Ethics'!$A87,TranslationData!$A:$AA,'Governance and Ethics'!B$1+13,FALSE))</f>
        <v>[3] Acts of corruption did not involve public or government officials.</v>
      </c>
      <c r="C87" s="379"/>
      <c r="D87" s="379"/>
      <c r="E87" s="379"/>
      <c r="F87" s="379"/>
      <c r="G87" s="379"/>
      <c r="H87" s="379"/>
      <c r="I87" s="379"/>
      <c r="J87" s="379"/>
      <c r="BE87" s="8"/>
    </row>
    <row r="88" spans="1:76" ht="11.25" customHeight="1" x14ac:dyDescent="0.25">
      <c r="A88" s="220"/>
      <c r="B88" s="379"/>
      <c r="C88" s="379"/>
      <c r="D88" s="379"/>
      <c r="E88" s="379"/>
      <c r="F88" s="379"/>
      <c r="G88" s="379"/>
      <c r="H88" s="379"/>
      <c r="I88" s="379"/>
      <c r="J88" s="379"/>
      <c r="BE88" s="8"/>
    </row>
    <row r="89" spans="1:76" ht="11.25" customHeight="1" x14ac:dyDescent="0.25">
      <c r="A89" s="220"/>
      <c r="B89" s="23"/>
      <c r="C89" s="8"/>
      <c r="D89" s="17"/>
      <c r="E89" s="30"/>
      <c r="F89" s="30"/>
      <c r="BE89" s="8"/>
    </row>
    <row r="90" spans="1:76" ht="11.25" customHeight="1" x14ac:dyDescent="0.25">
      <c r="A90" s="220"/>
      <c r="B90" s="23"/>
      <c r="C90" s="8"/>
      <c r="D90" s="17"/>
      <c r="E90" s="30"/>
      <c r="F90" s="30"/>
      <c r="BE90" s="8"/>
    </row>
    <row r="91" spans="1:76" ht="11.25" customHeight="1" x14ac:dyDescent="0.25">
      <c r="A91" s="220"/>
      <c r="B91" s="23"/>
      <c r="C91" s="8"/>
      <c r="D91" s="17"/>
      <c r="E91" s="30"/>
      <c r="F91" s="30"/>
      <c r="BE91" s="8"/>
    </row>
    <row r="92" spans="1:76" ht="11.25" customHeight="1" x14ac:dyDescent="0.25">
      <c r="A92" s="220"/>
      <c r="B92" s="23"/>
      <c r="C92" s="8"/>
      <c r="D92" s="17"/>
      <c r="E92" s="30"/>
      <c r="F92" s="30"/>
      <c r="BE92" s="8"/>
    </row>
    <row r="93" spans="1:76" ht="11.25" customHeight="1" x14ac:dyDescent="0.25">
      <c r="A93" s="220"/>
      <c r="B93" s="23"/>
      <c r="C93" s="8"/>
      <c r="D93" s="17"/>
      <c r="E93" s="30"/>
      <c r="F93" s="30"/>
      <c r="BE93" s="8"/>
    </row>
    <row r="94" spans="1:76" ht="11.25" customHeight="1" x14ac:dyDescent="0.25">
      <c r="A94" s="220"/>
      <c r="B94" s="23"/>
      <c r="C94" s="8"/>
      <c r="D94" s="17"/>
      <c r="E94" s="30"/>
      <c r="F94" s="30"/>
      <c r="BE94" s="8"/>
    </row>
    <row r="95" spans="1:76" ht="11.25" customHeight="1" x14ac:dyDescent="0.25">
      <c r="A95" s="220"/>
      <c r="B95" s="23"/>
      <c r="C95" s="8"/>
      <c r="D95" s="17"/>
      <c r="E95" s="30"/>
      <c r="F95" s="30"/>
      <c r="BE95" s="8"/>
    </row>
    <row r="96" spans="1:76" ht="11.25" customHeight="1" x14ac:dyDescent="0.25">
      <c r="A96" s="220"/>
      <c r="B96" s="23"/>
      <c r="C96" s="8"/>
      <c r="D96" s="17"/>
      <c r="E96" s="30"/>
      <c r="F96" s="30"/>
      <c r="BE96" s="8"/>
    </row>
    <row r="97" spans="1:57" ht="11.25" customHeight="1" x14ac:dyDescent="0.25">
      <c r="A97" s="220"/>
      <c r="B97" s="23"/>
      <c r="C97" s="8"/>
      <c r="D97" s="17"/>
      <c r="E97" s="30"/>
      <c r="F97" s="30"/>
      <c r="BE97" s="8"/>
    </row>
    <row r="98" spans="1:57" ht="11.25" customHeight="1" x14ac:dyDescent="0.25">
      <c r="A98" s="220"/>
      <c r="B98" s="23"/>
      <c r="C98" s="8"/>
      <c r="D98" s="17"/>
      <c r="E98" s="30"/>
      <c r="F98" s="30"/>
      <c r="BE98" s="8"/>
    </row>
    <row r="99" spans="1:57" ht="11.25" customHeight="1" x14ac:dyDescent="0.25">
      <c r="A99" s="220"/>
      <c r="B99" s="23"/>
      <c r="C99" s="8"/>
      <c r="D99" s="17"/>
      <c r="E99" s="30"/>
      <c r="F99" s="30"/>
      <c r="BE99" s="8"/>
    </row>
    <row r="100" spans="1:57" ht="11.25" customHeight="1" x14ac:dyDescent="0.25">
      <c r="A100" s="220"/>
      <c r="B100" s="23"/>
      <c r="C100" s="8"/>
      <c r="D100" s="17"/>
      <c r="E100" s="30"/>
      <c r="F100" s="30"/>
      <c r="BE100" s="8"/>
    </row>
    <row r="101" spans="1:57" ht="11.25" customHeight="1" x14ac:dyDescent="0.25">
      <c r="A101" s="220"/>
      <c r="B101" s="23"/>
      <c r="C101" s="8"/>
      <c r="D101" s="17"/>
      <c r="E101" s="30"/>
      <c r="F101" s="30"/>
      <c r="BE101" s="8"/>
    </row>
    <row r="102" spans="1:57" ht="11.25" customHeight="1" x14ac:dyDescent="0.25">
      <c r="A102" s="220"/>
      <c r="B102" s="23"/>
      <c r="C102" s="8"/>
      <c r="D102" s="17"/>
      <c r="E102" s="30"/>
      <c r="F102" s="30"/>
      <c r="BE102" s="8"/>
    </row>
    <row r="103" spans="1:57" ht="11.25" customHeight="1" x14ac:dyDescent="0.25">
      <c r="A103" s="220"/>
      <c r="B103" s="23"/>
      <c r="C103" s="8"/>
      <c r="D103" s="17"/>
      <c r="E103" s="30"/>
      <c r="F103" s="30"/>
      <c r="BE103" s="8"/>
    </row>
    <row r="104" spans="1:57" ht="11.25" customHeight="1" x14ac:dyDescent="0.25">
      <c r="A104" s="220"/>
      <c r="B104" s="23"/>
      <c r="C104" s="8"/>
      <c r="D104" s="17"/>
      <c r="E104" s="30"/>
      <c r="F104" s="30"/>
      <c r="BE104" s="8"/>
    </row>
    <row r="105" spans="1:57" ht="11.25" customHeight="1" x14ac:dyDescent="0.25">
      <c r="A105" s="220"/>
      <c r="B105" s="23"/>
      <c r="C105" s="8"/>
      <c r="D105" s="17"/>
      <c r="E105" s="30"/>
      <c r="F105" s="30"/>
      <c r="BE105" s="8"/>
    </row>
    <row r="106" spans="1:57" ht="11.25" customHeight="1" x14ac:dyDescent="0.25">
      <c r="A106" s="220"/>
      <c r="B106" s="23"/>
      <c r="C106" s="8"/>
      <c r="D106" s="17"/>
      <c r="E106" s="30"/>
      <c r="F106" s="30"/>
      <c r="BE106" s="8"/>
    </row>
    <row r="107" spans="1:57" ht="11.25" customHeight="1" x14ac:dyDescent="0.25">
      <c r="A107" s="220"/>
      <c r="B107" s="23"/>
      <c r="C107" s="8"/>
      <c r="D107" s="17"/>
      <c r="E107" s="30"/>
      <c r="F107" s="30"/>
      <c r="BE107" s="8"/>
    </row>
    <row r="108" spans="1:57" ht="11.25" customHeight="1" x14ac:dyDescent="0.25">
      <c r="A108" s="220"/>
      <c r="B108" s="23"/>
      <c r="C108" s="8"/>
      <c r="D108" s="17"/>
      <c r="E108" s="30"/>
      <c r="F108" s="30"/>
      <c r="BE108" s="8"/>
    </row>
    <row r="109" spans="1:57" ht="11.25" customHeight="1" x14ac:dyDescent="0.25">
      <c r="A109" s="220"/>
      <c r="B109" s="23"/>
      <c r="C109" s="8"/>
      <c r="D109" s="17"/>
      <c r="E109" s="30"/>
      <c r="F109" s="30"/>
      <c r="BE109" s="8"/>
    </row>
    <row r="110" spans="1:57" ht="11.25" customHeight="1" x14ac:dyDescent="0.25">
      <c r="A110" s="220"/>
      <c r="B110" s="23"/>
      <c r="C110" s="8"/>
      <c r="D110" s="17"/>
      <c r="E110" s="30"/>
      <c r="F110" s="30"/>
      <c r="BE110" s="8"/>
    </row>
    <row r="111" spans="1:57" ht="11.25" customHeight="1" x14ac:dyDescent="0.25">
      <c r="A111" s="220"/>
      <c r="B111" s="23"/>
      <c r="C111" s="8"/>
      <c r="D111" s="17"/>
      <c r="E111" s="30"/>
      <c r="F111" s="30"/>
      <c r="BE111" s="8"/>
    </row>
    <row r="112" spans="1:57" ht="11.25" customHeight="1" x14ac:dyDescent="0.25">
      <c r="A112" s="220"/>
      <c r="B112" s="23"/>
      <c r="C112" s="8"/>
      <c r="D112" s="17"/>
      <c r="E112" s="30"/>
      <c r="F112" s="30"/>
      <c r="BE112" s="8"/>
    </row>
    <row r="113" spans="1:57" ht="11.25" customHeight="1" x14ac:dyDescent="0.25">
      <c r="A113" s="220"/>
      <c r="B113" s="23"/>
      <c r="C113" s="8"/>
      <c r="D113" s="17"/>
      <c r="E113" s="30"/>
      <c r="F113" s="30"/>
      <c r="BE113" s="8"/>
    </row>
    <row r="114" spans="1:57" ht="11.25" customHeight="1" x14ac:dyDescent="0.25">
      <c r="A114" s="220"/>
      <c r="B114" s="23"/>
      <c r="C114" s="8"/>
      <c r="D114" s="17"/>
      <c r="E114" s="30"/>
      <c r="F114" s="30"/>
      <c r="BE114" s="8"/>
    </row>
    <row r="115" spans="1:57" ht="11.25" customHeight="1" x14ac:dyDescent="0.25">
      <c r="A115" s="220"/>
      <c r="B115" s="23"/>
      <c r="C115" s="8"/>
      <c r="D115" s="17"/>
      <c r="E115" s="30"/>
      <c r="F115" s="30"/>
      <c r="BE115" s="8"/>
    </row>
    <row r="116" spans="1:57" ht="11.25" customHeight="1" x14ac:dyDescent="0.25">
      <c r="A116" s="220"/>
      <c r="B116" s="23"/>
      <c r="C116" s="8"/>
      <c r="D116" s="17"/>
      <c r="E116" s="30"/>
      <c r="F116" s="30"/>
      <c r="BE116" s="8"/>
    </row>
    <row r="117" spans="1:57" ht="11.25" customHeight="1" x14ac:dyDescent="0.25">
      <c r="A117" s="220"/>
      <c r="B117" s="23"/>
      <c r="C117" s="8"/>
      <c r="D117" s="17"/>
      <c r="E117" s="30"/>
      <c r="F117" s="30"/>
      <c r="BE117" s="8"/>
    </row>
    <row r="118" spans="1:57" ht="11.25" customHeight="1" x14ac:dyDescent="0.25">
      <c r="A118" s="220"/>
      <c r="B118" s="23"/>
      <c r="C118" s="8"/>
      <c r="D118" s="17"/>
      <c r="E118" s="30"/>
      <c r="F118" s="30"/>
      <c r="BE118" s="8"/>
    </row>
    <row r="119" spans="1:57" ht="11.25" customHeight="1" x14ac:dyDescent="0.25">
      <c r="A119" s="220"/>
      <c r="B119" s="23"/>
      <c r="C119" s="8"/>
      <c r="D119" s="17"/>
      <c r="E119" s="30"/>
      <c r="F119" s="30"/>
      <c r="BE119" s="8"/>
    </row>
    <row r="120" spans="1:57" ht="11.25" customHeight="1" x14ac:dyDescent="0.25">
      <c r="A120" s="220"/>
      <c r="B120" s="23"/>
      <c r="C120" s="8"/>
      <c r="D120" s="17"/>
      <c r="E120" s="30"/>
      <c r="F120" s="30"/>
      <c r="BE120" s="8"/>
    </row>
    <row r="121" spans="1:57" ht="11.25" customHeight="1" x14ac:dyDescent="0.25">
      <c r="A121" s="220"/>
      <c r="B121" s="23"/>
      <c r="C121" s="8"/>
      <c r="D121" s="17"/>
      <c r="E121" s="30"/>
      <c r="F121" s="30"/>
      <c r="BE121" s="8"/>
    </row>
    <row r="122" spans="1:57" ht="11.25" customHeight="1" x14ac:dyDescent="0.25">
      <c r="A122" s="220"/>
      <c r="B122" s="23"/>
      <c r="C122" s="8"/>
      <c r="D122" s="17"/>
      <c r="E122" s="30"/>
      <c r="F122" s="30"/>
      <c r="BE122" s="8"/>
    </row>
    <row r="123" spans="1:57" ht="11.25" customHeight="1" x14ac:dyDescent="0.25">
      <c r="A123" s="220"/>
      <c r="B123" s="23"/>
      <c r="C123" s="8"/>
      <c r="D123" s="17"/>
      <c r="E123" s="30"/>
      <c r="F123" s="30"/>
      <c r="BE123" s="8"/>
    </row>
    <row r="124" spans="1:57" ht="11.25" customHeight="1" x14ac:dyDescent="0.25">
      <c r="A124" s="220"/>
      <c r="B124" s="23"/>
      <c r="C124" s="8"/>
      <c r="D124" s="17"/>
      <c r="E124" s="30"/>
      <c r="F124" s="30"/>
      <c r="BE124" s="8"/>
    </row>
    <row r="125" spans="1:57" ht="11.25" customHeight="1" x14ac:dyDescent="0.25">
      <c r="A125" s="220"/>
      <c r="B125" s="23"/>
      <c r="C125" s="8"/>
      <c r="D125" s="17"/>
      <c r="E125" s="30"/>
      <c r="F125" s="30"/>
      <c r="BE125" s="8"/>
    </row>
    <row r="126" spans="1:57" ht="11.25" customHeight="1" x14ac:dyDescent="0.25">
      <c r="A126" s="220"/>
      <c r="B126" s="23"/>
      <c r="C126" s="8"/>
      <c r="D126" s="17"/>
      <c r="E126" s="30"/>
      <c r="F126" s="30"/>
      <c r="BE126" s="8"/>
    </row>
    <row r="127" spans="1:57" ht="11.25" customHeight="1" x14ac:dyDescent="0.25">
      <c r="A127" s="220"/>
      <c r="B127" s="23"/>
      <c r="C127" s="8"/>
      <c r="D127" s="17"/>
      <c r="E127" s="30"/>
      <c r="F127" s="30"/>
      <c r="BE127" s="8"/>
    </row>
    <row r="128" spans="1:57" ht="11.25" customHeight="1" x14ac:dyDescent="0.25">
      <c r="A128" s="220"/>
      <c r="B128" s="23"/>
      <c r="C128" s="8"/>
      <c r="D128" s="17"/>
      <c r="E128" s="30"/>
      <c r="F128" s="30"/>
      <c r="BE128" s="8"/>
    </row>
    <row r="129" spans="1:57" ht="11.25" customHeight="1" x14ac:dyDescent="0.25">
      <c r="A129" s="220"/>
      <c r="B129" s="23"/>
      <c r="C129" s="8"/>
      <c r="D129" s="17"/>
      <c r="E129" s="30"/>
      <c r="F129" s="30"/>
      <c r="BE129" s="8"/>
    </row>
    <row r="130" spans="1:57" ht="11.25" customHeight="1" x14ac:dyDescent="0.25">
      <c r="A130" s="220"/>
      <c r="B130" s="23"/>
      <c r="C130" s="8"/>
      <c r="D130" s="17"/>
      <c r="E130" s="30"/>
      <c r="F130" s="30"/>
      <c r="BE130" s="8"/>
    </row>
    <row r="131" spans="1:57" ht="11.25" customHeight="1" x14ac:dyDescent="0.25">
      <c r="A131" s="220"/>
      <c r="B131" s="23"/>
      <c r="C131" s="8"/>
      <c r="D131" s="17"/>
      <c r="E131" s="30"/>
      <c r="F131" s="30"/>
      <c r="BE131" s="8"/>
    </row>
    <row r="132" spans="1:57" ht="11.25" customHeight="1" x14ac:dyDescent="0.25">
      <c r="A132" s="220"/>
      <c r="B132" s="23"/>
      <c r="C132" s="8"/>
      <c r="D132" s="17"/>
      <c r="E132" s="30"/>
      <c r="F132" s="30"/>
      <c r="BE132" s="8"/>
    </row>
    <row r="133" spans="1:57" ht="11.25" customHeight="1" x14ac:dyDescent="0.25">
      <c r="A133" s="220"/>
      <c r="B133" s="23"/>
      <c r="C133" s="8"/>
      <c r="D133" s="17"/>
      <c r="E133" s="30"/>
      <c r="F133" s="30"/>
      <c r="BE133" s="8"/>
    </row>
    <row r="134" spans="1:57" ht="11.25" customHeight="1" x14ac:dyDescent="0.25">
      <c r="A134" s="220"/>
      <c r="B134" s="23"/>
      <c r="C134" s="8"/>
      <c r="D134" s="17"/>
      <c r="E134" s="30"/>
      <c r="F134" s="30"/>
      <c r="BE134" s="8"/>
    </row>
    <row r="135" spans="1:57" ht="11.25" customHeight="1" x14ac:dyDescent="0.25">
      <c r="A135" s="220"/>
      <c r="B135" s="23"/>
      <c r="C135" s="8"/>
      <c r="D135" s="17"/>
      <c r="E135" s="30"/>
      <c r="F135" s="30"/>
      <c r="BE135" s="8"/>
    </row>
    <row r="136" spans="1:57" ht="11.25" customHeight="1" x14ac:dyDescent="0.25">
      <c r="A136" s="220"/>
      <c r="B136" s="23"/>
      <c r="C136" s="8"/>
      <c r="D136" s="17"/>
      <c r="E136" s="30"/>
      <c r="F136" s="30"/>
      <c r="BE136" s="8"/>
    </row>
    <row r="137" spans="1:57" ht="11.25" customHeight="1" x14ac:dyDescent="0.25">
      <c r="A137" s="220"/>
      <c r="B137" s="23"/>
      <c r="C137" s="8"/>
      <c r="D137" s="17"/>
      <c r="E137" s="30"/>
      <c r="F137" s="30"/>
      <c r="BE137" s="8"/>
    </row>
    <row r="138" spans="1:57" ht="11.25" customHeight="1" x14ac:dyDescent="0.25">
      <c r="A138" s="220"/>
      <c r="B138" s="23"/>
      <c r="C138" s="8"/>
      <c r="D138" s="17"/>
      <c r="E138" s="30"/>
      <c r="F138" s="30"/>
      <c r="BE138" s="8"/>
    </row>
    <row r="139" spans="1:57" ht="11.25" customHeight="1" x14ac:dyDescent="0.25">
      <c r="A139" s="220"/>
      <c r="B139" s="23"/>
      <c r="C139" s="8"/>
      <c r="D139" s="17"/>
      <c r="E139" s="30"/>
      <c r="F139" s="30"/>
      <c r="BE139" s="8"/>
    </row>
    <row r="140" spans="1:57" ht="11.25" customHeight="1" x14ac:dyDescent="0.25">
      <c r="A140" s="220"/>
      <c r="B140" s="23"/>
      <c r="C140" s="8"/>
      <c r="D140" s="17"/>
      <c r="E140" s="30"/>
      <c r="F140" s="30"/>
      <c r="BE140" s="8"/>
    </row>
    <row r="141" spans="1:57" ht="11.25" customHeight="1" x14ac:dyDescent="0.25">
      <c r="A141" s="220"/>
      <c r="B141" s="23"/>
      <c r="C141" s="8"/>
      <c r="D141" s="17"/>
      <c r="E141" s="30"/>
      <c r="F141" s="30"/>
      <c r="BE141" s="8"/>
    </row>
    <row r="142" spans="1:57" ht="11.25" customHeight="1" x14ac:dyDescent="0.25">
      <c r="A142" s="220"/>
      <c r="B142" s="23"/>
      <c r="C142" s="8"/>
      <c r="D142" s="17"/>
      <c r="E142" s="30"/>
      <c r="F142" s="30"/>
      <c r="BE142" s="8"/>
    </row>
    <row r="143" spans="1:57" ht="11.25" customHeight="1" x14ac:dyDescent="0.25">
      <c r="A143" s="220"/>
      <c r="B143" s="23"/>
      <c r="C143" s="8"/>
      <c r="D143" s="17"/>
      <c r="E143" s="30"/>
      <c r="F143" s="30"/>
      <c r="BE143" s="8"/>
    </row>
    <row r="144" spans="1:57" ht="11.25" customHeight="1" x14ac:dyDescent="0.25">
      <c r="A144" s="220"/>
      <c r="B144" s="23"/>
      <c r="C144" s="8"/>
      <c r="D144" s="17"/>
      <c r="E144" s="30"/>
      <c r="F144" s="30"/>
      <c r="BE144" s="8"/>
    </row>
    <row r="145" spans="1:57" ht="11.25" customHeight="1" x14ac:dyDescent="0.25">
      <c r="A145" s="220"/>
      <c r="B145" s="23"/>
      <c r="C145" s="8"/>
      <c r="D145" s="17"/>
      <c r="E145" s="30"/>
      <c r="F145" s="30"/>
      <c r="BE145" s="8"/>
    </row>
    <row r="146" spans="1:57" ht="11.25" customHeight="1" x14ac:dyDescent="0.25">
      <c r="A146" s="220"/>
      <c r="B146" s="23"/>
      <c r="C146" s="8"/>
      <c r="D146" s="17"/>
      <c r="E146" s="30"/>
      <c r="F146" s="30"/>
      <c r="BE146" s="8"/>
    </row>
    <row r="147" spans="1:57" ht="11.25" customHeight="1" x14ac:dyDescent="0.25">
      <c r="A147" s="220"/>
      <c r="B147" s="23"/>
      <c r="C147" s="8"/>
      <c r="D147" s="17"/>
      <c r="E147" s="30"/>
      <c r="F147" s="30"/>
      <c r="BE147" s="8"/>
    </row>
    <row r="148" spans="1:57" ht="11.25" customHeight="1" x14ac:dyDescent="0.25">
      <c r="A148" s="220"/>
      <c r="B148" s="23"/>
      <c r="C148" s="8"/>
      <c r="D148" s="17"/>
      <c r="E148" s="30"/>
      <c r="F148" s="30"/>
      <c r="BE148" s="8"/>
    </row>
    <row r="149" spans="1:57" ht="11.25" customHeight="1" x14ac:dyDescent="0.25">
      <c r="A149" s="220"/>
      <c r="B149" s="23"/>
      <c r="C149" s="8"/>
      <c r="D149" s="17"/>
      <c r="E149" s="30"/>
      <c r="F149" s="30"/>
      <c r="BE149" s="8"/>
    </row>
    <row r="150" spans="1:57" ht="11.25" customHeight="1" x14ac:dyDescent="0.25">
      <c r="A150" s="220"/>
      <c r="B150" s="23"/>
      <c r="C150" s="8"/>
      <c r="D150" s="17"/>
      <c r="E150" s="30"/>
      <c r="F150" s="30"/>
      <c r="BE150" s="8"/>
    </row>
    <row r="151" spans="1:57" ht="11.25" customHeight="1" x14ac:dyDescent="0.25">
      <c r="A151" s="220"/>
      <c r="B151" s="23"/>
      <c r="C151" s="8"/>
      <c r="D151" s="17"/>
      <c r="E151" s="30"/>
      <c r="F151" s="30"/>
      <c r="BE151" s="8"/>
    </row>
    <row r="152" spans="1:57" ht="11.25" customHeight="1" x14ac:dyDescent="0.25">
      <c r="A152" s="220"/>
      <c r="B152" s="23"/>
      <c r="C152" s="8"/>
      <c r="D152" s="17"/>
      <c r="E152" s="30"/>
      <c r="F152" s="30"/>
      <c r="BE152" s="8"/>
    </row>
    <row r="153" spans="1:57" ht="11.25" customHeight="1" x14ac:dyDescent="0.25">
      <c r="A153" s="220"/>
      <c r="B153" s="23"/>
      <c r="C153" s="8"/>
      <c r="D153" s="17"/>
      <c r="E153" s="30"/>
      <c r="F153" s="30"/>
      <c r="BE153" s="8"/>
    </row>
    <row r="154" spans="1:57" ht="11.25" customHeight="1" x14ac:dyDescent="0.25">
      <c r="A154" s="220"/>
      <c r="B154" s="23"/>
      <c r="C154" s="8"/>
      <c r="D154" s="17"/>
      <c r="E154" s="30"/>
      <c r="F154" s="30"/>
      <c r="BE154" s="8"/>
    </row>
    <row r="155" spans="1:57" ht="11.25" customHeight="1" x14ac:dyDescent="0.25">
      <c r="A155" s="220"/>
      <c r="B155" s="23"/>
      <c r="C155" s="8"/>
      <c r="D155" s="17"/>
      <c r="E155" s="30"/>
      <c r="F155" s="30"/>
      <c r="BE155" s="8"/>
    </row>
    <row r="156" spans="1:57" ht="11.25" customHeight="1" x14ac:dyDescent="0.25">
      <c r="A156" s="220"/>
      <c r="B156" s="23"/>
      <c r="C156" s="8"/>
      <c r="D156" s="17"/>
      <c r="E156" s="30"/>
      <c r="F156" s="30"/>
      <c r="BE156" s="8"/>
    </row>
    <row r="157" spans="1:57" ht="11.25" customHeight="1" x14ac:dyDescent="0.25">
      <c r="A157" s="220"/>
      <c r="B157" s="23"/>
      <c r="C157" s="8"/>
      <c r="D157" s="17"/>
      <c r="E157" s="30"/>
      <c r="F157" s="30"/>
      <c r="BE157" s="8"/>
    </row>
    <row r="158" spans="1:57" ht="11.25" customHeight="1" x14ac:dyDescent="0.25">
      <c r="A158" s="220"/>
      <c r="B158" s="23"/>
      <c r="C158" s="8"/>
      <c r="D158" s="17"/>
      <c r="E158" s="30"/>
      <c r="F158" s="30"/>
      <c r="BE158" s="8"/>
    </row>
    <row r="159" spans="1:57" ht="11.25" customHeight="1" x14ac:dyDescent="0.25">
      <c r="A159" s="220"/>
      <c r="B159" s="23"/>
      <c r="C159" s="8"/>
      <c r="D159" s="17"/>
      <c r="E159" s="30"/>
      <c r="F159" s="30"/>
      <c r="BE159" s="8"/>
    </row>
    <row r="160" spans="1:57" ht="11.25" customHeight="1" x14ac:dyDescent="0.25">
      <c r="A160" s="220"/>
      <c r="B160" s="23"/>
      <c r="C160" s="8"/>
      <c r="D160" s="17"/>
      <c r="E160" s="30"/>
      <c r="F160" s="30"/>
      <c r="BE160" s="8"/>
    </row>
    <row r="161" spans="1:57" ht="11.25" customHeight="1" x14ac:dyDescent="0.25">
      <c r="A161" s="220"/>
      <c r="B161" s="23"/>
      <c r="C161" s="8"/>
      <c r="D161" s="17"/>
      <c r="E161" s="30"/>
      <c r="F161" s="30"/>
      <c r="BE161" s="8"/>
    </row>
    <row r="162" spans="1:57" ht="11.25" customHeight="1" x14ac:dyDescent="0.25">
      <c r="A162" s="220"/>
      <c r="B162" s="23"/>
      <c r="C162" s="8"/>
      <c r="D162" s="17"/>
      <c r="E162" s="30"/>
      <c r="F162" s="30"/>
      <c r="BE162" s="8"/>
    </row>
    <row r="163" spans="1:57" ht="11.25" customHeight="1" x14ac:dyDescent="0.25">
      <c r="A163" s="220"/>
      <c r="B163" s="23"/>
      <c r="C163" s="8"/>
      <c r="D163" s="17"/>
      <c r="E163" s="30"/>
      <c r="F163" s="30"/>
      <c r="BE163" s="8"/>
    </row>
    <row r="164" spans="1:57" ht="11.25" customHeight="1" x14ac:dyDescent="0.25">
      <c r="A164" s="220"/>
      <c r="B164" s="23"/>
      <c r="C164" s="8"/>
      <c r="D164" s="17"/>
      <c r="E164" s="30"/>
      <c r="F164" s="30"/>
      <c r="BE164" s="8"/>
    </row>
    <row r="165" spans="1:57" ht="11.25" customHeight="1" x14ac:dyDescent="0.25">
      <c r="A165" s="220"/>
      <c r="B165" s="23"/>
      <c r="C165" s="8"/>
      <c r="D165" s="17"/>
      <c r="E165" s="30"/>
      <c r="F165" s="30"/>
      <c r="BE165" s="8"/>
    </row>
    <row r="166" spans="1:57" ht="11.25" customHeight="1" x14ac:dyDescent="0.25">
      <c r="A166" s="220"/>
      <c r="B166" s="23"/>
      <c r="C166" s="8"/>
      <c r="D166" s="17"/>
      <c r="E166" s="30"/>
      <c r="F166" s="30"/>
      <c r="BE166" s="8"/>
    </row>
    <row r="167" spans="1:57" ht="11.25" customHeight="1" x14ac:dyDescent="0.25">
      <c r="A167" s="220"/>
      <c r="B167" s="23"/>
      <c r="C167" s="8"/>
      <c r="D167" s="17"/>
      <c r="E167" s="30"/>
      <c r="F167" s="30"/>
      <c r="BE167" s="8"/>
    </row>
    <row r="168" spans="1:57" ht="11.25" customHeight="1" x14ac:dyDescent="0.25">
      <c r="A168" s="220"/>
      <c r="B168" s="23"/>
      <c r="C168" s="8"/>
      <c r="D168" s="17"/>
      <c r="E168" s="30"/>
      <c r="F168" s="30"/>
      <c r="BE168" s="8"/>
    </row>
    <row r="169" spans="1:57" ht="11.25" customHeight="1" x14ac:dyDescent="0.25">
      <c r="A169" s="220"/>
      <c r="B169" s="23"/>
      <c r="C169" s="8"/>
      <c r="D169" s="17"/>
      <c r="E169" s="30"/>
      <c r="F169" s="30"/>
      <c r="BE169" s="8"/>
    </row>
    <row r="170" spans="1:57" ht="11.25" customHeight="1" x14ac:dyDescent="0.25">
      <c r="A170" s="220"/>
      <c r="B170" s="23"/>
      <c r="C170" s="8"/>
      <c r="D170" s="17"/>
      <c r="E170" s="30"/>
      <c r="F170" s="30"/>
      <c r="BE170" s="8"/>
    </row>
    <row r="171" spans="1:57" ht="11.25" customHeight="1" x14ac:dyDescent="0.25">
      <c r="A171" s="220"/>
      <c r="B171" s="23"/>
      <c r="C171" s="8"/>
      <c r="D171" s="17"/>
      <c r="E171" s="30"/>
      <c r="F171" s="30"/>
      <c r="BE171" s="8"/>
    </row>
    <row r="172" spans="1:57" ht="11.25" customHeight="1" x14ac:dyDescent="0.25">
      <c r="A172" s="220"/>
      <c r="B172" s="23"/>
      <c r="C172" s="8"/>
      <c r="D172" s="17"/>
      <c r="E172" s="30"/>
      <c r="F172" s="30"/>
      <c r="BE172" s="8"/>
    </row>
    <row r="173" spans="1:57" ht="11.25" customHeight="1" x14ac:dyDescent="0.25">
      <c r="A173" s="220"/>
      <c r="B173" s="23"/>
      <c r="C173" s="8"/>
      <c r="D173" s="17"/>
      <c r="E173" s="30"/>
      <c r="F173" s="30"/>
      <c r="BE173" s="8"/>
    </row>
    <row r="174" spans="1:57" ht="11.25" customHeight="1" x14ac:dyDescent="0.25">
      <c r="A174" s="220"/>
      <c r="B174" s="23"/>
      <c r="C174" s="8"/>
      <c r="D174" s="17"/>
      <c r="E174" s="30"/>
      <c r="F174" s="30"/>
      <c r="BE174" s="8"/>
    </row>
    <row r="175" spans="1:57" ht="11.25" customHeight="1" x14ac:dyDescent="0.25">
      <c r="A175" s="220"/>
      <c r="B175" s="23"/>
      <c r="C175" s="8"/>
      <c r="D175" s="17"/>
      <c r="E175" s="30"/>
      <c r="F175" s="30"/>
      <c r="BE175" s="8"/>
    </row>
    <row r="176" spans="1:57" ht="11.25" customHeight="1" x14ac:dyDescent="0.25">
      <c r="A176" s="220"/>
      <c r="B176" s="23"/>
      <c r="C176" s="8"/>
      <c r="D176" s="17"/>
      <c r="E176" s="30"/>
      <c r="F176" s="30"/>
      <c r="BE176" s="8"/>
    </row>
    <row r="177" spans="1:57" ht="11.25" customHeight="1" x14ac:dyDescent="0.25">
      <c r="A177" s="220"/>
      <c r="B177" s="23"/>
      <c r="C177" s="8"/>
      <c r="D177" s="17"/>
      <c r="E177" s="30"/>
      <c r="F177" s="30"/>
      <c r="BE177" s="8"/>
    </row>
    <row r="178" spans="1:57" ht="11.25" customHeight="1" x14ac:dyDescent="0.25">
      <c r="A178" s="220"/>
      <c r="B178" s="23"/>
      <c r="C178" s="8"/>
      <c r="D178" s="17"/>
      <c r="E178" s="30"/>
      <c r="F178" s="30"/>
      <c r="BE178" s="8"/>
    </row>
    <row r="179" spans="1:57" ht="11.25" customHeight="1" x14ac:dyDescent="0.25">
      <c r="A179" s="220"/>
      <c r="B179" s="23"/>
      <c r="C179" s="8"/>
      <c r="D179" s="17"/>
      <c r="E179" s="30"/>
      <c r="F179" s="30"/>
      <c r="BE179" s="8"/>
    </row>
    <row r="180" spans="1:57" ht="11.25" customHeight="1" x14ac:dyDescent="0.25">
      <c r="A180" s="220"/>
      <c r="B180" s="23"/>
      <c r="C180" s="8"/>
      <c r="D180" s="17"/>
      <c r="E180" s="30"/>
      <c r="F180" s="30"/>
      <c r="BE180" s="8"/>
    </row>
    <row r="181" spans="1:57" ht="11.25" customHeight="1" x14ac:dyDescent="0.25">
      <c r="A181" s="220"/>
      <c r="B181" s="23"/>
      <c r="C181" s="8"/>
      <c r="D181" s="17"/>
      <c r="E181" s="30"/>
      <c r="F181" s="30"/>
      <c r="BE181" s="8"/>
    </row>
    <row r="182" spans="1:57" ht="11.25" customHeight="1" x14ac:dyDescent="0.25">
      <c r="A182" s="220"/>
      <c r="B182" s="23"/>
      <c r="C182" s="8"/>
      <c r="D182" s="17"/>
      <c r="E182" s="30"/>
      <c r="F182" s="30"/>
      <c r="BE182" s="8"/>
    </row>
    <row r="183" spans="1:57" ht="11.25" customHeight="1" x14ac:dyDescent="0.25">
      <c r="A183" s="220"/>
      <c r="B183" s="23"/>
      <c r="C183" s="8"/>
      <c r="D183" s="17"/>
      <c r="E183" s="30"/>
      <c r="F183" s="30"/>
      <c r="BE183" s="8"/>
    </row>
    <row r="184" spans="1:57" ht="11.25" customHeight="1" x14ac:dyDescent="0.25">
      <c r="A184" s="220"/>
      <c r="B184" s="23"/>
      <c r="C184" s="8"/>
      <c r="D184" s="17"/>
      <c r="E184" s="30"/>
      <c r="F184" s="30"/>
      <c r="BE184" s="8"/>
    </row>
    <row r="185" spans="1:57" ht="11.25" customHeight="1" x14ac:dyDescent="0.25">
      <c r="A185" s="220"/>
      <c r="B185" s="23"/>
      <c r="C185" s="8"/>
      <c r="D185" s="17"/>
      <c r="E185" s="30"/>
      <c r="F185" s="30"/>
      <c r="BE185" s="8"/>
    </row>
    <row r="186" spans="1:57" ht="11.25" customHeight="1" x14ac:dyDescent="0.25">
      <c r="A186" s="220"/>
      <c r="B186" s="23"/>
      <c r="C186" s="8"/>
      <c r="D186" s="17"/>
      <c r="E186" s="30"/>
      <c r="F186" s="30"/>
      <c r="BE186" s="8"/>
    </row>
    <row r="187" spans="1:57" ht="11.25" customHeight="1" x14ac:dyDescent="0.25">
      <c r="A187" s="220"/>
      <c r="B187" s="23"/>
      <c r="C187" s="8"/>
      <c r="D187" s="17"/>
      <c r="E187" s="30"/>
      <c r="F187" s="30"/>
      <c r="BE187" s="8"/>
    </row>
    <row r="188" spans="1:57" ht="11.25" customHeight="1" x14ac:dyDescent="0.25">
      <c r="A188" s="220"/>
      <c r="B188" s="23"/>
      <c r="C188" s="8"/>
      <c r="D188" s="17"/>
      <c r="E188" s="30"/>
      <c r="F188" s="30"/>
      <c r="BE188" s="8"/>
    </row>
    <row r="189" spans="1:57" ht="11.25" customHeight="1" x14ac:dyDescent="0.25">
      <c r="A189" s="220"/>
      <c r="B189" s="23"/>
      <c r="C189" s="8"/>
      <c r="D189" s="17"/>
      <c r="E189" s="30"/>
      <c r="F189" s="30"/>
      <c r="BE189" s="8"/>
    </row>
    <row r="190" spans="1:57" ht="11.25" customHeight="1" x14ac:dyDescent="0.25">
      <c r="A190" s="220"/>
      <c r="B190" s="23"/>
      <c r="C190" s="8"/>
      <c r="D190" s="17"/>
      <c r="E190" s="30"/>
      <c r="F190" s="30"/>
      <c r="BE190" s="8"/>
    </row>
    <row r="191" spans="1:57" ht="11.25" customHeight="1" x14ac:dyDescent="0.25">
      <c r="A191" s="220"/>
      <c r="B191" s="23"/>
      <c r="C191" s="8"/>
      <c r="D191" s="17"/>
      <c r="E191" s="30"/>
      <c r="F191" s="30"/>
      <c r="BE191" s="8"/>
    </row>
    <row r="192" spans="1:57" ht="11.25" customHeight="1" x14ac:dyDescent="0.25">
      <c r="A192" s="220"/>
      <c r="B192" s="23"/>
      <c r="C192" s="8"/>
      <c r="D192" s="17"/>
      <c r="E192" s="30"/>
      <c r="F192" s="30"/>
      <c r="BE192" s="8"/>
    </row>
    <row r="193" spans="1:57" ht="11.25" customHeight="1" x14ac:dyDescent="0.25">
      <c r="A193" s="220"/>
      <c r="B193" s="23"/>
      <c r="C193" s="8"/>
      <c r="D193" s="17"/>
      <c r="E193" s="30"/>
      <c r="F193" s="30"/>
      <c r="BE193" s="8"/>
    </row>
    <row r="194" spans="1:57" ht="11.25" customHeight="1" x14ac:dyDescent="0.25">
      <c r="A194" s="220"/>
      <c r="B194" s="23"/>
      <c r="C194" s="8"/>
      <c r="D194" s="17"/>
      <c r="E194" s="30"/>
      <c r="F194" s="30"/>
      <c r="BE194" s="8"/>
    </row>
    <row r="195" spans="1:57" ht="11.25" customHeight="1" x14ac:dyDescent="0.25">
      <c r="A195" s="220"/>
      <c r="B195" s="23"/>
      <c r="C195" s="8"/>
      <c r="D195" s="17"/>
      <c r="E195" s="30"/>
      <c r="F195" s="30"/>
      <c r="BE195" s="8"/>
    </row>
    <row r="196" spans="1:57" ht="11.25" customHeight="1" x14ac:dyDescent="0.25">
      <c r="A196" s="220"/>
      <c r="B196" s="23"/>
      <c r="C196" s="8"/>
      <c r="D196" s="17"/>
      <c r="E196" s="30"/>
      <c r="F196" s="30"/>
      <c r="BE196" s="8"/>
    </row>
    <row r="197" spans="1:57" ht="11.25" customHeight="1" x14ac:dyDescent="0.25">
      <c r="A197" s="220"/>
      <c r="B197" s="23"/>
      <c r="C197" s="8"/>
      <c r="D197" s="17"/>
      <c r="E197" s="30"/>
      <c r="F197" s="30"/>
      <c r="BE197" s="8"/>
    </row>
    <row r="198" spans="1:57" ht="11.25" customHeight="1" x14ac:dyDescent="0.25">
      <c r="A198" s="220"/>
      <c r="B198" s="23"/>
      <c r="C198" s="8"/>
      <c r="D198" s="17"/>
      <c r="E198" s="30"/>
      <c r="F198" s="30"/>
      <c r="BE198" s="8"/>
    </row>
    <row r="199" spans="1:57" ht="11.25" customHeight="1" x14ac:dyDescent="0.25">
      <c r="A199" s="220"/>
      <c r="B199" s="23"/>
      <c r="C199" s="8"/>
      <c r="D199" s="17"/>
      <c r="E199" s="30"/>
      <c r="F199" s="30"/>
      <c r="BE199" s="8"/>
    </row>
    <row r="200" spans="1:57" ht="11.25" customHeight="1" x14ac:dyDescent="0.25">
      <c r="A200" s="220"/>
      <c r="B200" s="23"/>
      <c r="C200" s="8"/>
      <c r="D200" s="17"/>
      <c r="E200" s="30"/>
      <c r="F200" s="30"/>
      <c r="BE200" s="8"/>
    </row>
    <row r="201" spans="1:57" ht="11.25" customHeight="1" x14ac:dyDescent="0.25">
      <c r="A201" s="220"/>
      <c r="B201" s="23"/>
      <c r="C201" s="8"/>
      <c r="D201" s="17"/>
      <c r="E201" s="30"/>
      <c r="F201" s="30"/>
      <c r="BE201" s="8"/>
    </row>
    <row r="202" spans="1:57" ht="11.25" customHeight="1" x14ac:dyDescent="0.25">
      <c r="A202" s="220"/>
      <c r="B202" s="23"/>
      <c r="C202" s="8"/>
      <c r="D202" s="17"/>
      <c r="E202" s="30"/>
      <c r="F202" s="30"/>
      <c r="BE202" s="8"/>
    </row>
    <row r="203" spans="1:57" ht="11.25" customHeight="1" x14ac:dyDescent="0.25">
      <c r="A203" s="220"/>
      <c r="B203" s="23"/>
      <c r="C203" s="8"/>
      <c r="D203" s="17"/>
      <c r="E203" s="30"/>
      <c r="F203" s="30"/>
      <c r="BE203" s="8"/>
    </row>
    <row r="204" spans="1:57" ht="11.25" customHeight="1" x14ac:dyDescent="0.25">
      <c r="A204" s="220"/>
      <c r="B204" s="23"/>
      <c r="C204" s="8"/>
      <c r="D204" s="17"/>
      <c r="E204" s="30"/>
      <c r="F204" s="30"/>
      <c r="BE204" s="8"/>
    </row>
    <row r="205" spans="1:57" ht="11.25" customHeight="1" x14ac:dyDescent="0.25">
      <c r="A205" s="220"/>
      <c r="B205" s="23"/>
      <c r="C205" s="8"/>
      <c r="D205" s="17"/>
      <c r="E205" s="30"/>
      <c r="F205" s="30"/>
      <c r="BE205" s="8"/>
    </row>
    <row r="206" spans="1:57" ht="11.25" customHeight="1" x14ac:dyDescent="0.25">
      <c r="A206" s="220"/>
      <c r="B206" s="23"/>
      <c r="C206" s="8"/>
      <c r="D206" s="17"/>
      <c r="E206" s="30"/>
      <c r="F206" s="30"/>
      <c r="BE206" s="8"/>
    </row>
    <row r="207" spans="1:57" ht="11.25" customHeight="1" x14ac:dyDescent="0.25">
      <c r="A207" s="220"/>
      <c r="B207" s="23"/>
      <c r="C207" s="8"/>
      <c r="D207" s="17"/>
      <c r="E207" s="30"/>
      <c r="F207" s="30"/>
      <c r="BE207" s="8"/>
    </row>
    <row r="208" spans="1:57" ht="11.25" customHeight="1" x14ac:dyDescent="0.25">
      <c r="A208" s="220"/>
      <c r="B208" s="23"/>
      <c r="C208" s="8"/>
      <c r="D208" s="17"/>
      <c r="E208" s="30"/>
      <c r="F208" s="30"/>
      <c r="BE208" s="8"/>
    </row>
    <row r="209" spans="1:57" x14ac:dyDescent="0.25">
      <c r="A209" s="220"/>
      <c r="B209" s="23"/>
      <c r="C209" s="8"/>
      <c r="D209" s="17"/>
      <c r="E209" s="30"/>
      <c r="F209" s="30"/>
      <c r="BE209" s="8"/>
    </row>
    <row r="210" spans="1:57" x14ac:dyDescent="0.25">
      <c r="A210" s="220"/>
      <c r="B210" s="23"/>
      <c r="C210" s="8"/>
      <c r="D210" s="17"/>
      <c r="E210" s="30"/>
      <c r="F210" s="30"/>
      <c r="BE210" s="8"/>
    </row>
    <row r="211" spans="1:57" x14ac:dyDescent="0.25">
      <c r="A211" s="220"/>
      <c r="B211" s="23"/>
      <c r="C211" s="8"/>
      <c r="D211" s="17"/>
      <c r="E211" s="30"/>
      <c r="F211" s="30"/>
      <c r="BE211" s="8"/>
    </row>
    <row r="212" spans="1:57" x14ac:dyDescent="0.25">
      <c r="A212" s="220"/>
      <c r="B212" s="23"/>
      <c r="C212" s="8"/>
      <c r="D212" s="17"/>
      <c r="E212" s="30"/>
      <c r="F212" s="30"/>
      <c r="BE212" s="8"/>
    </row>
    <row r="213" spans="1:57" x14ac:dyDescent="0.25">
      <c r="A213" s="220"/>
      <c r="B213" s="23"/>
      <c r="C213" s="8"/>
      <c r="D213" s="17"/>
      <c r="E213" s="30"/>
      <c r="F213" s="30"/>
      <c r="BE213" s="8"/>
    </row>
    <row r="214" spans="1:57" x14ac:dyDescent="0.25">
      <c r="A214" s="220"/>
      <c r="B214" s="23"/>
      <c r="C214" s="8"/>
      <c r="D214" s="17"/>
      <c r="E214" s="30"/>
      <c r="F214" s="30"/>
      <c r="BE214" s="8"/>
    </row>
    <row r="215" spans="1:57" x14ac:dyDescent="0.25">
      <c r="A215" s="220"/>
      <c r="B215" s="23"/>
      <c r="C215" s="8"/>
      <c r="D215" s="17"/>
      <c r="E215" s="30"/>
      <c r="F215" s="30"/>
      <c r="BE215" s="8"/>
    </row>
    <row r="216" spans="1:57" x14ac:dyDescent="0.25">
      <c r="A216" s="220"/>
      <c r="B216" s="23"/>
      <c r="C216" s="8"/>
      <c r="D216" s="17"/>
      <c r="E216" s="30"/>
      <c r="F216" s="30"/>
      <c r="BE216" s="8"/>
    </row>
    <row r="217" spans="1:57" x14ac:dyDescent="0.25">
      <c r="A217" s="220"/>
      <c r="B217" s="23"/>
      <c r="C217" s="8"/>
      <c r="D217" s="17"/>
      <c r="E217" s="30"/>
      <c r="F217" s="30"/>
      <c r="BE217" s="8"/>
    </row>
    <row r="218" spans="1:57" x14ac:dyDescent="0.25">
      <c r="A218" s="220"/>
      <c r="B218" s="23"/>
      <c r="C218" s="8"/>
      <c r="D218" s="17"/>
      <c r="E218" s="30"/>
      <c r="F218" s="30"/>
      <c r="BE218" s="8"/>
    </row>
    <row r="219" spans="1:57" x14ac:dyDescent="0.25">
      <c r="A219" s="220"/>
      <c r="B219" s="23"/>
      <c r="C219" s="8"/>
      <c r="D219" s="17"/>
      <c r="E219" s="30"/>
      <c r="F219" s="30"/>
      <c r="BE219" s="8"/>
    </row>
    <row r="220" spans="1:57" x14ac:dyDescent="0.25">
      <c r="A220" s="220"/>
      <c r="B220" s="23"/>
      <c r="C220" s="8"/>
      <c r="D220" s="17"/>
      <c r="E220" s="30"/>
      <c r="F220" s="30"/>
      <c r="BE220" s="8"/>
    </row>
    <row r="221" spans="1:57" x14ac:dyDescent="0.25">
      <c r="A221" s="220"/>
      <c r="B221" s="23"/>
      <c r="C221" s="8"/>
      <c r="D221" s="17"/>
      <c r="E221" s="30"/>
      <c r="F221" s="30"/>
      <c r="BE221" s="8"/>
    </row>
    <row r="222" spans="1:57" x14ac:dyDescent="0.25">
      <c r="A222" s="220"/>
      <c r="B222" s="23"/>
      <c r="C222" s="8"/>
      <c r="D222" s="17"/>
      <c r="E222" s="30"/>
      <c r="F222" s="30"/>
      <c r="BE222" s="8"/>
    </row>
    <row r="223" spans="1:57" x14ac:dyDescent="0.25">
      <c r="A223" s="220"/>
      <c r="B223" s="23"/>
      <c r="C223" s="8"/>
      <c r="D223" s="17"/>
      <c r="E223" s="30"/>
      <c r="F223" s="30"/>
      <c r="BE223" s="8"/>
    </row>
    <row r="224" spans="1:57" x14ac:dyDescent="0.25">
      <c r="A224" s="220"/>
      <c r="B224" s="23"/>
      <c r="C224" s="8"/>
      <c r="D224" s="17"/>
      <c r="E224" s="30"/>
      <c r="F224" s="30"/>
      <c r="BE224" s="8"/>
    </row>
    <row r="225" spans="1:57" x14ac:dyDescent="0.25">
      <c r="A225" s="220"/>
      <c r="B225" s="23"/>
      <c r="C225" s="8"/>
      <c r="D225" s="17"/>
      <c r="E225" s="30"/>
      <c r="F225" s="30"/>
      <c r="BE225" s="8"/>
    </row>
    <row r="226" spans="1:57" x14ac:dyDescent="0.25">
      <c r="A226" s="220"/>
      <c r="B226" s="23"/>
      <c r="C226" s="8"/>
      <c r="D226" s="17"/>
      <c r="E226" s="30"/>
      <c r="F226" s="30"/>
      <c r="BE226" s="8"/>
    </row>
    <row r="227" spans="1:57" x14ac:dyDescent="0.25">
      <c r="A227" s="220"/>
      <c r="B227" s="23"/>
      <c r="C227" s="8"/>
      <c r="D227" s="17"/>
      <c r="E227" s="30"/>
      <c r="F227" s="30"/>
      <c r="BE227" s="8"/>
    </row>
    <row r="228" spans="1:57" x14ac:dyDescent="0.25">
      <c r="A228" s="220"/>
      <c r="B228" s="23"/>
      <c r="C228" s="8"/>
      <c r="D228" s="17"/>
      <c r="E228" s="30"/>
      <c r="F228" s="30"/>
      <c r="BE228" s="8"/>
    </row>
    <row r="229" spans="1:57" x14ac:dyDescent="0.25">
      <c r="A229" s="220"/>
      <c r="B229" s="23"/>
      <c r="C229" s="8"/>
      <c r="D229" s="17"/>
      <c r="E229" s="30"/>
      <c r="F229" s="30"/>
      <c r="BE229" s="8"/>
    </row>
    <row r="230" spans="1:57" x14ac:dyDescent="0.25">
      <c r="A230" s="220"/>
      <c r="B230" s="23"/>
      <c r="C230" s="8"/>
      <c r="D230" s="17"/>
      <c r="E230" s="30"/>
      <c r="F230" s="30"/>
      <c r="BE230" s="8"/>
    </row>
    <row r="231" spans="1:57" x14ac:dyDescent="0.25">
      <c r="A231" s="220"/>
      <c r="B231" s="23"/>
      <c r="C231" s="8"/>
      <c r="D231" s="17"/>
      <c r="E231" s="30"/>
      <c r="F231" s="30"/>
      <c r="BE231" s="8"/>
    </row>
    <row r="232" spans="1:57" x14ac:dyDescent="0.25">
      <c r="A232" s="220"/>
      <c r="B232" s="23"/>
      <c r="C232" s="8"/>
      <c r="D232" s="17"/>
      <c r="E232" s="30"/>
      <c r="F232" s="30"/>
      <c r="BE232" s="8"/>
    </row>
    <row r="233" spans="1:57" x14ac:dyDescent="0.25">
      <c r="A233" s="220"/>
      <c r="B233" s="23"/>
      <c r="C233" s="8"/>
      <c r="D233" s="17"/>
      <c r="E233" s="30"/>
      <c r="F233" s="30"/>
      <c r="BE233" s="8"/>
    </row>
    <row r="234" spans="1:57" x14ac:dyDescent="0.25">
      <c r="A234" s="220"/>
      <c r="B234" s="23"/>
      <c r="C234" s="8"/>
      <c r="D234" s="17"/>
      <c r="E234" s="30"/>
      <c r="F234" s="30"/>
      <c r="BE234" s="8"/>
    </row>
    <row r="235" spans="1:57" x14ac:dyDescent="0.25">
      <c r="A235" s="220"/>
      <c r="B235" s="23"/>
      <c r="C235" s="8"/>
      <c r="D235" s="17"/>
      <c r="E235" s="30"/>
      <c r="F235" s="30"/>
      <c r="BE235" s="8"/>
    </row>
    <row r="236" spans="1:57" x14ac:dyDescent="0.25">
      <c r="A236" s="220"/>
      <c r="B236" s="23"/>
      <c r="C236" s="8"/>
      <c r="D236" s="17"/>
      <c r="E236" s="30"/>
      <c r="F236" s="30"/>
      <c r="BE236" s="8"/>
    </row>
    <row r="237" spans="1:57" x14ac:dyDescent="0.25">
      <c r="A237" s="220"/>
      <c r="B237" s="23"/>
      <c r="C237" s="8"/>
      <c r="D237" s="17"/>
      <c r="E237" s="30"/>
      <c r="F237" s="30"/>
      <c r="BE237" s="8"/>
    </row>
    <row r="238" spans="1:57" x14ac:dyDescent="0.25">
      <c r="A238" s="220"/>
      <c r="B238" s="23"/>
      <c r="C238" s="8"/>
      <c r="D238" s="17"/>
      <c r="E238" s="30"/>
      <c r="F238" s="30"/>
      <c r="BE238" s="8"/>
    </row>
    <row r="239" spans="1:57" x14ac:dyDescent="0.25">
      <c r="A239" s="220"/>
      <c r="B239" s="23"/>
      <c r="C239" s="8"/>
      <c r="D239" s="17"/>
      <c r="E239" s="30"/>
      <c r="F239" s="30"/>
      <c r="BE239" s="8"/>
    </row>
    <row r="240" spans="1:57" x14ac:dyDescent="0.25">
      <c r="A240" s="220"/>
      <c r="B240" s="23"/>
      <c r="C240" s="8"/>
      <c r="D240" s="17"/>
      <c r="E240" s="30"/>
      <c r="F240" s="30"/>
      <c r="BE240" s="8"/>
    </row>
    <row r="241" spans="1:57" x14ac:dyDescent="0.25">
      <c r="A241" s="220"/>
      <c r="B241" s="23"/>
      <c r="C241" s="8"/>
      <c r="D241" s="17"/>
      <c r="E241" s="30"/>
      <c r="F241" s="30"/>
      <c r="BE241" s="8"/>
    </row>
    <row r="242" spans="1:57" x14ac:dyDescent="0.25">
      <c r="A242" s="220"/>
      <c r="B242" s="23"/>
      <c r="C242" s="8"/>
      <c r="D242" s="17"/>
      <c r="E242" s="30"/>
      <c r="F242" s="30"/>
      <c r="BE242" s="8"/>
    </row>
    <row r="243" spans="1:57" x14ac:dyDescent="0.25">
      <c r="A243" s="220"/>
      <c r="B243" s="23"/>
      <c r="C243" s="8"/>
      <c r="D243" s="17"/>
      <c r="E243" s="30"/>
      <c r="F243" s="30"/>
      <c r="BE243" s="8"/>
    </row>
    <row r="244" spans="1:57" x14ac:dyDescent="0.25">
      <c r="A244" s="220"/>
      <c r="B244" s="23"/>
      <c r="C244" s="8"/>
      <c r="D244" s="17"/>
      <c r="E244" s="30"/>
      <c r="F244" s="30"/>
      <c r="BE244" s="8"/>
    </row>
    <row r="245" spans="1:57" x14ac:dyDescent="0.25">
      <c r="A245" s="220"/>
      <c r="B245" s="23"/>
      <c r="C245" s="8"/>
      <c r="D245" s="17"/>
      <c r="E245" s="30"/>
      <c r="F245" s="30"/>
      <c r="BE245" s="8"/>
    </row>
    <row r="246" spans="1:57" x14ac:dyDescent="0.25">
      <c r="A246" s="220"/>
      <c r="B246" s="23"/>
      <c r="C246" s="8"/>
      <c r="D246" s="17"/>
      <c r="E246" s="30"/>
      <c r="F246" s="30"/>
      <c r="BE246" s="8"/>
    </row>
    <row r="247" spans="1:57" x14ac:dyDescent="0.25">
      <c r="A247" s="220"/>
      <c r="B247" s="23"/>
      <c r="C247" s="8"/>
      <c r="D247" s="17"/>
      <c r="E247" s="30"/>
      <c r="F247" s="30"/>
      <c r="BE247" s="8"/>
    </row>
    <row r="248" spans="1:57" x14ac:dyDescent="0.25">
      <c r="A248" s="220"/>
      <c r="B248" s="23"/>
      <c r="C248" s="8"/>
      <c r="D248" s="17"/>
      <c r="E248" s="30"/>
      <c r="F248" s="30"/>
      <c r="BE248" s="8"/>
    </row>
    <row r="249" spans="1:57" x14ac:dyDescent="0.25">
      <c r="A249" s="220"/>
      <c r="B249" s="23"/>
      <c r="C249" s="8"/>
      <c r="D249" s="17"/>
      <c r="E249" s="30"/>
      <c r="F249" s="30"/>
      <c r="BE249" s="8"/>
    </row>
    <row r="250" spans="1:57" x14ac:dyDescent="0.25">
      <c r="A250" s="220"/>
      <c r="B250" s="23"/>
      <c r="C250" s="8"/>
      <c r="D250" s="17"/>
      <c r="E250" s="30"/>
      <c r="F250" s="30"/>
      <c r="BE250" s="8"/>
    </row>
    <row r="251" spans="1:57" x14ac:dyDescent="0.25">
      <c r="A251" s="220"/>
      <c r="B251" s="23"/>
      <c r="C251" s="8"/>
      <c r="D251" s="17"/>
      <c r="E251" s="30"/>
      <c r="F251" s="30"/>
      <c r="BE251" s="8"/>
    </row>
    <row r="252" spans="1:57" x14ac:dyDescent="0.25">
      <c r="A252" s="220"/>
      <c r="B252" s="23"/>
      <c r="C252" s="8"/>
      <c r="D252" s="17"/>
      <c r="E252" s="30"/>
      <c r="F252" s="30"/>
      <c r="BE252" s="8"/>
    </row>
    <row r="253" spans="1:57" x14ac:dyDescent="0.25">
      <c r="A253" s="220"/>
      <c r="B253" s="23"/>
      <c r="C253" s="8"/>
      <c r="D253" s="17"/>
      <c r="E253" s="30"/>
      <c r="F253" s="30"/>
      <c r="BE253" s="8"/>
    </row>
    <row r="254" spans="1:57" x14ac:dyDescent="0.25">
      <c r="A254" s="220"/>
      <c r="B254" s="23"/>
      <c r="C254" s="8"/>
      <c r="D254" s="17"/>
      <c r="E254" s="30"/>
      <c r="F254" s="30"/>
      <c r="BE254" s="8"/>
    </row>
    <row r="255" spans="1:57" x14ac:dyDescent="0.25">
      <c r="A255" s="220"/>
      <c r="B255" s="23"/>
      <c r="C255" s="8"/>
      <c r="D255" s="17"/>
      <c r="E255" s="30"/>
      <c r="F255" s="30"/>
      <c r="BE255" s="8"/>
    </row>
    <row r="256" spans="1:57" x14ac:dyDescent="0.25">
      <c r="A256" s="220"/>
      <c r="B256" s="23"/>
      <c r="C256" s="8"/>
      <c r="D256" s="17"/>
      <c r="E256" s="30"/>
      <c r="F256" s="30"/>
      <c r="BE256" s="8"/>
    </row>
    <row r="257" spans="1:57" x14ac:dyDescent="0.25">
      <c r="A257" s="220"/>
      <c r="B257" s="23"/>
      <c r="C257" s="8"/>
      <c r="D257" s="17"/>
      <c r="E257" s="30"/>
      <c r="F257" s="30"/>
      <c r="BE257" s="8"/>
    </row>
    <row r="258" spans="1:57" x14ac:dyDescent="0.25">
      <c r="A258" s="220"/>
      <c r="B258" s="23"/>
      <c r="C258" s="8"/>
      <c r="D258" s="17"/>
      <c r="E258" s="30"/>
      <c r="F258" s="30"/>
      <c r="BE258" s="8"/>
    </row>
    <row r="259" spans="1:57" x14ac:dyDescent="0.25">
      <c r="A259" s="220"/>
      <c r="B259" s="23"/>
      <c r="C259" s="8"/>
      <c r="D259" s="17"/>
      <c r="E259" s="30"/>
      <c r="F259" s="30"/>
      <c r="BE259" s="8"/>
    </row>
    <row r="260" spans="1:57" x14ac:dyDescent="0.25">
      <c r="A260" s="220"/>
      <c r="B260" s="23"/>
      <c r="C260" s="8"/>
      <c r="D260" s="17"/>
      <c r="E260" s="30"/>
      <c r="F260" s="30"/>
      <c r="BE260" s="8"/>
    </row>
    <row r="261" spans="1:57" x14ac:dyDescent="0.25">
      <c r="A261" s="220"/>
      <c r="B261" s="23"/>
      <c r="C261" s="8"/>
      <c r="D261" s="17"/>
      <c r="E261" s="30"/>
      <c r="F261" s="30"/>
      <c r="BE261" s="8"/>
    </row>
    <row r="262" spans="1:57" x14ac:dyDescent="0.25">
      <c r="A262" s="220"/>
      <c r="B262" s="23"/>
      <c r="C262" s="8"/>
      <c r="D262" s="17"/>
      <c r="E262" s="30"/>
      <c r="F262" s="30"/>
      <c r="BE262" s="8"/>
    </row>
    <row r="263" spans="1:57" x14ac:dyDescent="0.25">
      <c r="A263" s="220"/>
      <c r="B263" s="23"/>
      <c r="C263" s="8"/>
      <c r="D263" s="17"/>
      <c r="E263" s="30"/>
      <c r="F263" s="30"/>
      <c r="BE263" s="8"/>
    </row>
    <row r="264" spans="1:57" x14ac:dyDescent="0.25">
      <c r="A264" s="220"/>
      <c r="B264" s="23"/>
      <c r="C264" s="8"/>
      <c r="D264" s="17"/>
      <c r="E264" s="30"/>
      <c r="F264" s="30"/>
      <c r="BE264" s="8"/>
    </row>
    <row r="265" spans="1:57" x14ac:dyDescent="0.25">
      <c r="A265" s="220"/>
      <c r="B265" s="23"/>
      <c r="C265" s="8"/>
      <c r="D265" s="17"/>
      <c r="E265" s="30"/>
      <c r="F265" s="30"/>
      <c r="BE265" s="8"/>
    </row>
    <row r="266" spans="1:57" x14ac:dyDescent="0.25">
      <c r="A266" s="220"/>
      <c r="B266" s="23"/>
      <c r="C266" s="8"/>
      <c r="D266" s="17"/>
      <c r="E266" s="30"/>
      <c r="F266" s="30"/>
      <c r="BE266" s="8"/>
    </row>
    <row r="267" spans="1:57" x14ac:dyDescent="0.25">
      <c r="A267" s="220"/>
      <c r="B267" s="23"/>
      <c r="C267" s="8"/>
      <c r="D267" s="17"/>
      <c r="E267" s="30"/>
      <c r="F267" s="30"/>
      <c r="BE267" s="8"/>
    </row>
    <row r="268" spans="1:57" x14ac:dyDescent="0.25">
      <c r="A268" s="220"/>
      <c r="B268" s="23"/>
      <c r="C268" s="8"/>
      <c r="D268" s="17"/>
      <c r="E268" s="30"/>
      <c r="F268" s="30"/>
      <c r="BE268" s="8"/>
    </row>
    <row r="269" spans="1:57" x14ac:dyDescent="0.25">
      <c r="A269" s="220"/>
      <c r="B269" s="23"/>
      <c r="C269" s="8"/>
      <c r="D269" s="17"/>
      <c r="E269" s="30"/>
      <c r="F269" s="30"/>
      <c r="BE269" s="8"/>
    </row>
    <row r="270" spans="1:57" x14ac:dyDescent="0.25">
      <c r="A270" s="220"/>
      <c r="B270" s="23"/>
      <c r="C270" s="8"/>
      <c r="D270" s="17"/>
      <c r="E270" s="30"/>
      <c r="F270" s="30"/>
      <c r="BE270" s="8"/>
    </row>
    <row r="271" spans="1:57" x14ac:dyDescent="0.25">
      <c r="A271" s="220"/>
      <c r="B271" s="23"/>
      <c r="C271" s="8"/>
      <c r="D271" s="17"/>
      <c r="E271" s="30"/>
      <c r="F271" s="30"/>
      <c r="BE271" s="8"/>
    </row>
    <row r="272" spans="1:57" x14ac:dyDescent="0.25">
      <c r="A272" s="220"/>
      <c r="B272" s="23"/>
      <c r="C272" s="8"/>
      <c r="D272" s="17"/>
      <c r="E272" s="30"/>
      <c r="F272" s="30"/>
      <c r="BE272" s="8"/>
    </row>
    <row r="273" spans="1:57" x14ac:dyDescent="0.25">
      <c r="A273" s="220"/>
      <c r="B273" s="23"/>
      <c r="C273" s="8"/>
      <c r="D273" s="17"/>
      <c r="E273" s="30"/>
      <c r="F273" s="30"/>
      <c r="BE273" s="8"/>
    </row>
    <row r="274" spans="1:57" x14ac:dyDescent="0.25">
      <c r="A274" s="220"/>
      <c r="B274" s="23"/>
      <c r="C274" s="8"/>
      <c r="D274" s="17"/>
      <c r="E274" s="30"/>
      <c r="F274" s="30"/>
      <c r="BE274" s="8"/>
    </row>
    <row r="275" spans="1:57" x14ac:dyDescent="0.25">
      <c r="A275" s="220"/>
      <c r="B275" s="23"/>
      <c r="C275" s="8"/>
      <c r="D275" s="17"/>
      <c r="E275" s="30"/>
      <c r="F275" s="30"/>
      <c r="BE275" s="8"/>
    </row>
    <row r="276" spans="1:57" x14ac:dyDescent="0.25">
      <c r="A276" s="220"/>
      <c r="B276" s="23"/>
      <c r="C276" s="8"/>
      <c r="D276" s="17"/>
      <c r="E276" s="30"/>
      <c r="F276" s="30"/>
      <c r="BE276" s="8"/>
    </row>
    <row r="277" spans="1:57" x14ac:dyDescent="0.25">
      <c r="A277" s="220"/>
      <c r="B277" s="23"/>
      <c r="C277" s="8"/>
      <c r="D277" s="17"/>
      <c r="E277" s="30"/>
      <c r="F277" s="30"/>
      <c r="BE277" s="8"/>
    </row>
    <row r="278" spans="1:57" x14ac:dyDescent="0.25">
      <c r="A278" s="220"/>
      <c r="B278" s="23"/>
      <c r="C278" s="8"/>
      <c r="D278" s="17"/>
      <c r="E278" s="30"/>
      <c r="F278" s="30"/>
      <c r="BE278" s="8"/>
    </row>
    <row r="279" spans="1:57" x14ac:dyDescent="0.25">
      <c r="A279" s="220"/>
      <c r="B279" s="23"/>
      <c r="C279" s="8"/>
      <c r="D279" s="17"/>
      <c r="E279" s="30"/>
      <c r="F279" s="30"/>
      <c r="BE279" s="8"/>
    </row>
    <row r="280" spans="1:57" x14ac:dyDescent="0.25">
      <c r="A280" s="220"/>
      <c r="B280" s="23"/>
      <c r="C280" s="8"/>
      <c r="D280" s="17"/>
      <c r="E280" s="30"/>
      <c r="F280" s="30"/>
      <c r="BE280" s="8"/>
    </row>
    <row r="281" spans="1:57" x14ac:dyDescent="0.25">
      <c r="A281" s="220"/>
      <c r="B281" s="23"/>
      <c r="C281" s="8"/>
      <c r="D281" s="17"/>
      <c r="E281" s="30"/>
      <c r="F281" s="30"/>
      <c r="BE281" s="8"/>
    </row>
    <row r="282" spans="1:57" x14ac:dyDescent="0.25">
      <c r="A282" s="220"/>
      <c r="B282" s="23"/>
      <c r="C282" s="8"/>
      <c r="D282" s="17"/>
      <c r="E282" s="30"/>
      <c r="F282" s="30"/>
      <c r="BE282" s="8"/>
    </row>
    <row r="283" spans="1:57" x14ac:dyDescent="0.25">
      <c r="A283" s="220"/>
      <c r="B283" s="23"/>
      <c r="C283" s="8"/>
      <c r="D283" s="17"/>
      <c r="E283" s="30"/>
      <c r="F283" s="30"/>
      <c r="BE283" s="8"/>
    </row>
    <row r="284" spans="1:57" x14ac:dyDescent="0.25">
      <c r="A284" s="220"/>
      <c r="B284" s="23"/>
      <c r="C284" s="8"/>
      <c r="D284" s="17"/>
      <c r="E284" s="30"/>
      <c r="F284" s="30"/>
      <c r="BE284" s="8"/>
    </row>
    <row r="285" spans="1:57" x14ac:dyDescent="0.25">
      <c r="A285" s="220"/>
      <c r="B285" s="23"/>
      <c r="C285" s="8"/>
      <c r="D285" s="17"/>
      <c r="E285" s="30"/>
      <c r="F285" s="30"/>
      <c r="BE285" s="8"/>
    </row>
    <row r="286" spans="1:57" x14ac:dyDescent="0.25">
      <c r="A286" s="220"/>
      <c r="B286" s="23"/>
      <c r="C286" s="8"/>
      <c r="D286" s="17"/>
      <c r="E286" s="30"/>
      <c r="F286" s="30"/>
      <c r="BE286" s="8"/>
    </row>
    <row r="287" spans="1:57" x14ac:dyDescent="0.25">
      <c r="A287" s="220"/>
      <c r="B287" s="23"/>
      <c r="C287" s="8"/>
      <c r="D287" s="17"/>
      <c r="E287" s="30"/>
      <c r="F287" s="30"/>
      <c r="BE287" s="8"/>
    </row>
    <row r="288" spans="1:57" x14ac:dyDescent="0.25">
      <c r="A288" s="220"/>
      <c r="B288" s="23"/>
      <c r="C288" s="8"/>
      <c r="D288" s="17"/>
      <c r="E288" s="30"/>
      <c r="F288" s="30"/>
      <c r="BE288" s="8"/>
    </row>
    <row r="289" spans="1:57" x14ac:dyDescent="0.25">
      <c r="A289" s="220"/>
      <c r="B289" s="23"/>
      <c r="C289" s="8"/>
      <c r="D289" s="17"/>
      <c r="E289" s="30"/>
      <c r="F289" s="30"/>
      <c r="BE289" s="8"/>
    </row>
    <row r="290" spans="1:57" x14ac:dyDescent="0.25">
      <c r="A290" s="220"/>
      <c r="B290" s="23"/>
      <c r="C290" s="8"/>
      <c r="D290" s="17"/>
      <c r="E290" s="30"/>
      <c r="F290" s="30"/>
      <c r="BE290" s="8"/>
    </row>
    <row r="291" spans="1:57" x14ac:dyDescent="0.25">
      <c r="A291" s="220"/>
      <c r="B291" s="23"/>
      <c r="C291" s="8"/>
      <c r="D291" s="17"/>
      <c r="E291" s="30"/>
      <c r="F291" s="30"/>
      <c r="BE291" s="8"/>
    </row>
    <row r="292" spans="1:57" x14ac:dyDescent="0.25">
      <c r="A292" s="220"/>
      <c r="B292" s="23"/>
      <c r="C292" s="8"/>
      <c r="D292" s="17"/>
      <c r="E292" s="30"/>
      <c r="F292" s="30"/>
      <c r="BE292" s="8"/>
    </row>
    <row r="293" spans="1:57" x14ac:dyDescent="0.25">
      <c r="A293" s="220"/>
      <c r="B293" s="23"/>
      <c r="C293" s="8"/>
      <c r="D293" s="17"/>
      <c r="E293" s="30"/>
      <c r="F293" s="30"/>
      <c r="BE293" s="8"/>
    </row>
    <row r="294" spans="1:57" x14ac:dyDescent="0.25">
      <c r="A294" s="220"/>
      <c r="B294" s="23"/>
      <c r="C294" s="8"/>
      <c r="D294" s="17"/>
      <c r="E294" s="30"/>
      <c r="F294" s="30"/>
      <c r="BE294" s="8"/>
    </row>
    <row r="295" spans="1:57" x14ac:dyDescent="0.25">
      <c r="A295" s="220"/>
      <c r="B295" s="23"/>
      <c r="C295" s="8"/>
      <c r="D295" s="17"/>
      <c r="E295" s="30"/>
      <c r="F295" s="30"/>
      <c r="BE295" s="8"/>
    </row>
    <row r="296" spans="1:57" x14ac:dyDescent="0.25">
      <c r="A296" s="220"/>
      <c r="B296" s="23"/>
      <c r="C296" s="8"/>
      <c r="D296" s="17"/>
      <c r="E296" s="30"/>
      <c r="F296" s="30"/>
      <c r="BE296" s="8"/>
    </row>
    <row r="297" spans="1:57" x14ac:dyDescent="0.25">
      <c r="A297" s="220"/>
      <c r="B297" s="23"/>
      <c r="C297" s="8"/>
      <c r="D297" s="17"/>
      <c r="E297" s="30"/>
      <c r="F297" s="30"/>
      <c r="BE297" s="8"/>
    </row>
    <row r="298" spans="1:57" x14ac:dyDescent="0.25">
      <c r="A298" s="220"/>
      <c r="B298" s="23"/>
      <c r="C298" s="8"/>
      <c r="D298" s="17"/>
      <c r="E298" s="30"/>
      <c r="F298" s="30"/>
      <c r="BE298" s="8"/>
    </row>
    <row r="299" spans="1:57" x14ac:dyDescent="0.25">
      <c r="A299" s="220"/>
      <c r="B299" s="23"/>
      <c r="C299" s="8"/>
      <c r="D299" s="17"/>
      <c r="E299" s="30"/>
      <c r="F299" s="30"/>
      <c r="BE299" s="8"/>
    </row>
    <row r="300" spans="1:57" x14ac:dyDescent="0.25">
      <c r="A300" s="220"/>
      <c r="B300" s="23"/>
      <c r="C300" s="8"/>
      <c r="D300" s="17"/>
      <c r="E300" s="30"/>
      <c r="F300" s="30"/>
      <c r="BE300" s="8"/>
    </row>
    <row r="301" spans="1:57" x14ac:dyDescent="0.25">
      <c r="A301" s="220"/>
      <c r="B301" s="23"/>
      <c r="C301" s="8"/>
      <c r="D301" s="17"/>
      <c r="E301" s="30"/>
      <c r="F301" s="30"/>
      <c r="BE301" s="8"/>
    </row>
    <row r="302" spans="1:57" x14ac:dyDescent="0.25">
      <c r="A302" s="220"/>
      <c r="B302" s="23"/>
      <c r="C302" s="8"/>
      <c r="D302" s="17"/>
      <c r="E302" s="30"/>
      <c r="F302" s="30"/>
      <c r="BE302" s="8"/>
    </row>
    <row r="303" spans="1:57" x14ac:dyDescent="0.25">
      <c r="A303" s="220"/>
      <c r="B303" s="23"/>
      <c r="C303" s="8"/>
      <c r="D303" s="17"/>
      <c r="E303" s="30"/>
      <c r="F303" s="30"/>
      <c r="BE303" s="8"/>
    </row>
    <row r="304" spans="1:57" x14ac:dyDescent="0.25">
      <c r="A304" s="220"/>
      <c r="B304" s="23"/>
      <c r="C304" s="8"/>
      <c r="D304" s="17"/>
      <c r="E304" s="30"/>
      <c r="F304" s="30"/>
      <c r="BE304" s="8"/>
    </row>
    <row r="305" spans="1:57" x14ac:dyDescent="0.25">
      <c r="A305" s="220"/>
      <c r="B305" s="23"/>
      <c r="C305" s="8"/>
      <c r="D305" s="17"/>
      <c r="E305" s="30"/>
      <c r="F305" s="30"/>
      <c r="BE305" s="8"/>
    </row>
    <row r="306" spans="1:57" x14ac:dyDescent="0.25">
      <c r="A306" s="220"/>
      <c r="B306" s="23"/>
      <c r="C306" s="8"/>
      <c r="D306" s="17"/>
      <c r="E306" s="30"/>
      <c r="F306" s="30"/>
      <c r="BE306" s="8"/>
    </row>
    <row r="307" spans="1:57" x14ac:dyDescent="0.25">
      <c r="A307" s="220"/>
      <c r="B307" s="23"/>
      <c r="C307" s="8"/>
      <c r="D307" s="17"/>
      <c r="E307" s="30"/>
      <c r="F307" s="30"/>
      <c r="BE307" s="8"/>
    </row>
    <row r="308" spans="1:57" x14ac:dyDescent="0.25">
      <c r="A308" s="220"/>
      <c r="B308" s="23"/>
      <c r="C308" s="8"/>
      <c r="D308" s="17"/>
      <c r="E308" s="30"/>
      <c r="F308" s="30"/>
      <c r="BE308" s="8"/>
    </row>
    <row r="309" spans="1:57" x14ac:dyDescent="0.25">
      <c r="A309" s="220"/>
      <c r="B309" s="23"/>
      <c r="C309" s="8"/>
      <c r="D309" s="17"/>
      <c r="E309" s="30"/>
      <c r="F309" s="30"/>
      <c r="BE309" s="8"/>
    </row>
    <row r="310" spans="1:57" x14ac:dyDescent="0.25">
      <c r="A310" s="220"/>
      <c r="B310" s="23"/>
      <c r="C310" s="8"/>
      <c r="D310" s="17"/>
      <c r="E310" s="30"/>
      <c r="F310" s="30"/>
      <c r="BE310" s="8"/>
    </row>
    <row r="311" spans="1:57" x14ac:dyDescent="0.25">
      <c r="A311" s="220"/>
      <c r="B311" s="23"/>
      <c r="C311" s="8"/>
      <c r="D311" s="17"/>
      <c r="E311" s="30"/>
      <c r="F311" s="30"/>
      <c r="BE311" s="8"/>
    </row>
    <row r="312" spans="1:57" x14ac:dyDescent="0.25">
      <c r="A312" s="220"/>
      <c r="B312" s="23"/>
      <c r="C312" s="8"/>
      <c r="D312" s="17"/>
      <c r="E312" s="30"/>
      <c r="F312" s="30"/>
      <c r="BE312" s="8"/>
    </row>
    <row r="313" spans="1:57" x14ac:dyDescent="0.25">
      <c r="A313" s="220"/>
      <c r="B313" s="23"/>
      <c r="C313" s="8"/>
      <c r="D313" s="17"/>
      <c r="E313" s="30"/>
      <c r="F313" s="30"/>
      <c r="BE313" s="8"/>
    </row>
    <row r="314" spans="1:57" x14ac:dyDescent="0.25">
      <c r="A314" s="220"/>
      <c r="B314" s="23"/>
      <c r="C314" s="8"/>
      <c r="D314" s="17"/>
      <c r="E314" s="30"/>
      <c r="F314" s="30"/>
      <c r="BE314" s="8"/>
    </row>
    <row r="315" spans="1:57" x14ac:dyDescent="0.25">
      <c r="A315" s="220"/>
      <c r="B315" s="23"/>
      <c r="C315" s="8"/>
      <c r="D315" s="17"/>
      <c r="E315" s="30"/>
      <c r="F315" s="30"/>
      <c r="BE315" s="8"/>
    </row>
    <row r="316" spans="1:57" x14ac:dyDescent="0.25">
      <c r="A316" s="220"/>
      <c r="B316" s="23"/>
      <c r="C316" s="8"/>
      <c r="D316" s="17"/>
      <c r="E316" s="30"/>
      <c r="F316" s="30"/>
      <c r="BE316" s="8"/>
    </row>
    <row r="317" spans="1:57" x14ac:dyDescent="0.25">
      <c r="A317" s="220"/>
      <c r="B317" s="23"/>
      <c r="C317" s="8"/>
      <c r="D317" s="17"/>
      <c r="E317" s="30"/>
      <c r="F317" s="30"/>
      <c r="BE317" s="8"/>
    </row>
    <row r="318" spans="1:57" x14ac:dyDescent="0.25">
      <c r="A318" s="220"/>
      <c r="B318" s="23"/>
      <c r="C318" s="8"/>
      <c r="D318" s="17"/>
      <c r="E318" s="30"/>
      <c r="F318" s="30"/>
      <c r="BE318" s="8"/>
    </row>
    <row r="319" spans="1:57" x14ac:dyDescent="0.25">
      <c r="A319" s="220"/>
      <c r="B319" s="23"/>
      <c r="C319" s="8"/>
      <c r="D319" s="17"/>
      <c r="E319" s="30"/>
      <c r="F319" s="30"/>
      <c r="BE319" s="8"/>
    </row>
    <row r="320" spans="1:57" x14ac:dyDescent="0.25">
      <c r="A320" s="220"/>
      <c r="B320" s="23"/>
      <c r="C320" s="8"/>
      <c r="D320" s="17"/>
      <c r="E320" s="30"/>
      <c r="F320" s="30"/>
      <c r="BE320" s="8"/>
    </row>
    <row r="321" spans="1:57" x14ac:dyDescent="0.25">
      <c r="A321" s="220"/>
      <c r="B321" s="23"/>
      <c r="C321" s="8"/>
      <c r="D321" s="17"/>
      <c r="E321" s="30"/>
      <c r="F321" s="30"/>
      <c r="BE321" s="8"/>
    </row>
    <row r="322" spans="1:57" x14ac:dyDescent="0.25">
      <c r="A322" s="220"/>
      <c r="B322" s="23"/>
      <c r="C322" s="8"/>
      <c r="D322" s="17"/>
      <c r="E322" s="30"/>
      <c r="F322" s="30"/>
      <c r="BE322" s="8"/>
    </row>
    <row r="323" spans="1:57" x14ac:dyDescent="0.25">
      <c r="A323" s="220"/>
      <c r="B323" s="23"/>
      <c r="C323" s="8"/>
      <c r="D323" s="17"/>
      <c r="E323" s="30"/>
      <c r="F323" s="30"/>
      <c r="BE323" s="8"/>
    </row>
    <row r="324" spans="1:57" x14ac:dyDescent="0.25">
      <c r="A324" s="220"/>
      <c r="B324" s="23"/>
      <c r="C324" s="8"/>
      <c r="D324" s="17"/>
      <c r="E324" s="30"/>
      <c r="F324" s="30"/>
      <c r="BE324" s="8"/>
    </row>
    <row r="325" spans="1:57" x14ac:dyDescent="0.25">
      <c r="A325" s="220"/>
      <c r="B325" s="23"/>
      <c r="C325" s="8"/>
      <c r="D325" s="17"/>
      <c r="E325" s="30"/>
      <c r="F325" s="30"/>
      <c r="BE325" s="8"/>
    </row>
    <row r="326" spans="1:57" x14ac:dyDescent="0.25">
      <c r="A326" s="220"/>
      <c r="B326" s="23"/>
      <c r="C326" s="8"/>
      <c r="D326" s="17"/>
      <c r="E326" s="30"/>
      <c r="F326" s="30"/>
      <c r="BE326" s="8"/>
    </row>
    <row r="327" spans="1:57" x14ac:dyDescent="0.25">
      <c r="A327" s="220"/>
      <c r="B327" s="23"/>
      <c r="C327" s="8"/>
      <c r="D327" s="17"/>
      <c r="E327" s="30"/>
      <c r="F327" s="30"/>
      <c r="BE327" s="8"/>
    </row>
    <row r="328" spans="1:57" x14ac:dyDescent="0.25">
      <c r="A328" s="220"/>
      <c r="B328" s="23"/>
      <c r="C328" s="8"/>
      <c r="D328" s="17"/>
      <c r="E328" s="30"/>
      <c r="F328" s="30"/>
      <c r="BE328" s="8"/>
    </row>
    <row r="329" spans="1:57" x14ac:dyDescent="0.25">
      <c r="A329" s="220"/>
      <c r="B329" s="23"/>
      <c r="C329" s="8"/>
      <c r="D329" s="17"/>
      <c r="E329" s="30"/>
      <c r="F329" s="30"/>
      <c r="BE329" s="8"/>
    </row>
    <row r="330" spans="1:57" x14ac:dyDescent="0.25">
      <c r="A330" s="220"/>
      <c r="B330" s="23"/>
      <c r="C330" s="8"/>
      <c r="D330" s="17"/>
      <c r="E330" s="30"/>
      <c r="F330" s="30"/>
      <c r="BE330" s="8"/>
    </row>
    <row r="331" spans="1:57" x14ac:dyDescent="0.25">
      <c r="A331" s="220"/>
      <c r="B331" s="23"/>
      <c r="C331" s="8"/>
      <c r="D331" s="17"/>
      <c r="E331" s="30"/>
      <c r="F331" s="30"/>
      <c r="BE331" s="8"/>
    </row>
    <row r="332" spans="1:57" x14ac:dyDescent="0.25">
      <c r="A332" s="220"/>
      <c r="B332" s="23"/>
      <c r="C332" s="8"/>
      <c r="D332" s="17"/>
      <c r="E332" s="30"/>
      <c r="F332" s="30"/>
      <c r="BE332" s="8"/>
    </row>
    <row r="333" spans="1:57" x14ac:dyDescent="0.25">
      <c r="A333" s="220"/>
      <c r="B333" s="23"/>
      <c r="C333" s="8"/>
      <c r="D333" s="17"/>
      <c r="E333" s="30"/>
      <c r="F333" s="30"/>
      <c r="BE333" s="8"/>
    </row>
    <row r="334" spans="1:57" x14ac:dyDescent="0.25">
      <c r="A334" s="220"/>
      <c r="B334" s="23"/>
      <c r="C334" s="8"/>
      <c r="D334" s="17"/>
      <c r="E334" s="30"/>
      <c r="F334" s="30"/>
      <c r="BE334" s="8"/>
    </row>
    <row r="335" spans="1:57" x14ac:dyDescent="0.25">
      <c r="A335" s="220"/>
      <c r="B335" s="23"/>
      <c r="C335" s="8"/>
      <c r="D335" s="17"/>
      <c r="E335" s="30"/>
      <c r="F335" s="30"/>
      <c r="BE335" s="8"/>
    </row>
    <row r="336" spans="1:57" x14ac:dyDescent="0.25">
      <c r="A336" s="220"/>
      <c r="B336" s="23"/>
      <c r="C336" s="8"/>
      <c r="D336" s="17"/>
      <c r="E336" s="30"/>
      <c r="F336" s="30"/>
      <c r="BE336" s="8"/>
    </row>
    <row r="337" spans="1:57" x14ac:dyDescent="0.25">
      <c r="A337" s="220"/>
      <c r="B337" s="23"/>
      <c r="C337" s="8"/>
      <c r="D337" s="17"/>
      <c r="E337" s="30"/>
      <c r="F337" s="30"/>
      <c r="BE337" s="8"/>
    </row>
    <row r="338" spans="1:57" x14ac:dyDescent="0.25">
      <c r="A338" s="220"/>
      <c r="B338" s="23"/>
      <c r="C338" s="8"/>
      <c r="D338" s="17"/>
      <c r="E338" s="30"/>
      <c r="F338" s="30"/>
      <c r="BE338" s="8"/>
    </row>
    <row r="339" spans="1:57" x14ac:dyDescent="0.25">
      <c r="A339" s="220"/>
      <c r="B339" s="23"/>
      <c r="C339" s="8"/>
      <c r="D339" s="17"/>
      <c r="E339" s="30"/>
      <c r="F339" s="30"/>
      <c r="BE339" s="8"/>
    </row>
    <row r="340" spans="1:57" x14ac:dyDescent="0.25">
      <c r="A340" s="220"/>
      <c r="B340" s="23"/>
      <c r="C340" s="8"/>
      <c r="D340" s="17"/>
      <c r="E340" s="30"/>
      <c r="F340" s="30"/>
      <c r="BE340" s="8"/>
    </row>
    <row r="341" spans="1:57" x14ac:dyDescent="0.25">
      <c r="A341" s="220"/>
      <c r="B341" s="23"/>
      <c r="C341" s="8"/>
      <c r="D341" s="17"/>
      <c r="E341" s="30"/>
      <c r="F341" s="30"/>
      <c r="BE341" s="8"/>
    </row>
    <row r="342" spans="1:57" x14ac:dyDescent="0.25">
      <c r="A342" s="220"/>
      <c r="B342" s="23"/>
      <c r="C342" s="8"/>
      <c r="D342" s="17"/>
      <c r="E342" s="30"/>
      <c r="F342" s="30"/>
      <c r="BE342" s="8"/>
    </row>
    <row r="343" spans="1:57" x14ac:dyDescent="0.25">
      <c r="A343" s="220"/>
      <c r="B343" s="23"/>
      <c r="C343" s="8"/>
      <c r="D343" s="17"/>
      <c r="E343" s="30"/>
      <c r="F343" s="30"/>
      <c r="BE343" s="8"/>
    </row>
    <row r="344" spans="1:57" x14ac:dyDescent="0.25">
      <c r="A344" s="220"/>
      <c r="B344" s="23"/>
      <c r="C344" s="8"/>
      <c r="D344" s="17"/>
      <c r="E344" s="30"/>
      <c r="F344" s="30"/>
      <c r="BE344" s="8"/>
    </row>
    <row r="345" spans="1:57" x14ac:dyDescent="0.25">
      <c r="A345" s="220"/>
      <c r="B345" s="23"/>
      <c r="C345" s="8"/>
      <c r="D345" s="17"/>
      <c r="E345" s="30"/>
      <c r="F345" s="30"/>
      <c r="BE345" s="8"/>
    </row>
    <row r="346" spans="1:57" x14ac:dyDescent="0.25">
      <c r="A346" s="220"/>
      <c r="B346" s="23"/>
      <c r="C346" s="8"/>
      <c r="D346" s="17"/>
      <c r="E346" s="30"/>
      <c r="F346" s="30"/>
      <c r="BE346" s="8"/>
    </row>
    <row r="347" spans="1:57" x14ac:dyDescent="0.25">
      <c r="A347" s="220"/>
      <c r="B347" s="23"/>
      <c r="C347" s="8"/>
      <c r="D347" s="17"/>
      <c r="E347" s="30"/>
      <c r="F347" s="30"/>
      <c r="BE347" s="8"/>
    </row>
    <row r="348" spans="1:57" x14ac:dyDescent="0.25">
      <c r="A348" s="220"/>
      <c r="B348" s="23"/>
      <c r="C348" s="8"/>
      <c r="D348" s="17"/>
      <c r="E348" s="30"/>
      <c r="F348" s="30"/>
      <c r="BE348" s="8"/>
    </row>
    <row r="349" spans="1:57" x14ac:dyDescent="0.25">
      <c r="A349" s="220"/>
      <c r="B349" s="23"/>
      <c r="C349" s="8"/>
      <c r="D349" s="17"/>
      <c r="E349" s="30"/>
      <c r="F349" s="30"/>
      <c r="BE349" s="8"/>
    </row>
    <row r="350" spans="1:57" x14ac:dyDescent="0.25">
      <c r="A350" s="220"/>
      <c r="B350" s="23"/>
      <c r="C350" s="8"/>
      <c r="D350" s="17"/>
      <c r="E350" s="30"/>
      <c r="F350" s="30"/>
      <c r="BE350" s="8"/>
    </row>
    <row r="351" spans="1:57" x14ac:dyDescent="0.25">
      <c r="A351" s="220"/>
      <c r="B351" s="23"/>
      <c r="C351" s="8"/>
      <c r="D351" s="17"/>
      <c r="E351" s="30"/>
      <c r="F351" s="30"/>
      <c r="BE351" s="8"/>
    </row>
    <row r="352" spans="1:57" x14ac:dyDescent="0.25">
      <c r="A352" s="220"/>
      <c r="B352" s="23"/>
      <c r="C352" s="8"/>
      <c r="D352" s="17"/>
      <c r="E352" s="30"/>
      <c r="F352" s="30"/>
      <c r="BE352" s="8"/>
    </row>
    <row r="353" spans="1:57" x14ac:dyDescent="0.25">
      <c r="A353" s="220"/>
      <c r="B353" s="23"/>
      <c r="C353" s="8"/>
      <c r="D353" s="17"/>
      <c r="E353" s="30"/>
      <c r="F353" s="30"/>
      <c r="BE353" s="8"/>
    </row>
    <row r="354" spans="1:57" x14ac:dyDescent="0.25">
      <c r="A354" s="220"/>
      <c r="B354" s="23"/>
      <c r="C354" s="8"/>
      <c r="D354" s="17"/>
      <c r="E354" s="30"/>
      <c r="F354" s="30"/>
      <c r="BE354" s="8"/>
    </row>
    <row r="355" spans="1:57" x14ac:dyDescent="0.25">
      <c r="A355" s="220"/>
      <c r="B355" s="23"/>
      <c r="C355" s="8"/>
      <c r="D355" s="17"/>
      <c r="E355" s="30"/>
      <c r="F355" s="30"/>
      <c r="BE355" s="8"/>
    </row>
    <row r="356" spans="1:57" x14ac:dyDescent="0.25">
      <c r="A356" s="220"/>
      <c r="B356" s="23"/>
      <c r="C356" s="8"/>
      <c r="D356" s="17"/>
      <c r="E356" s="30"/>
      <c r="F356" s="30"/>
      <c r="BE356" s="8"/>
    </row>
    <row r="357" spans="1:57" x14ac:dyDescent="0.25">
      <c r="A357" s="220"/>
      <c r="B357" s="23"/>
      <c r="C357" s="8"/>
      <c r="D357" s="17"/>
      <c r="E357" s="30"/>
      <c r="F357" s="30"/>
      <c r="BE357" s="8"/>
    </row>
    <row r="358" spans="1:57" x14ac:dyDescent="0.25">
      <c r="A358" s="220"/>
      <c r="B358" s="23"/>
      <c r="C358" s="8"/>
      <c r="D358" s="17"/>
      <c r="E358" s="30"/>
      <c r="F358" s="30"/>
      <c r="BE358" s="8"/>
    </row>
    <row r="359" spans="1:57" x14ac:dyDescent="0.25">
      <c r="A359" s="220"/>
      <c r="B359" s="23"/>
      <c r="C359" s="8"/>
      <c r="D359" s="17"/>
      <c r="E359" s="30"/>
      <c r="F359" s="30"/>
      <c r="BE359" s="8"/>
    </row>
    <row r="360" spans="1:57" x14ac:dyDescent="0.25">
      <c r="A360" s="220"/>
      <c r="B360" s="23"/>
      <c r="C360" s="8"/>
      <c r="D360" s="17"/>
      <c r="E360" s="30"/>
      <c r="F360" s="30"/>
      <c r="BE360" s="8"/>
    </row>
    <row r="361" spans="1:57" x14ac:dyDescent="0.25">
      <c r="A361" s="220"/>
      <c r="B361" s="23"/>
      <c r="C361" s="8"/>
      <c r="D361" s="17"/>
      <c r="E361" s="30"/>
      <c r="F361" s="30"/>
      <c r="BE361" s="8"/>
    </row>
    <row r="362" spans="1:57" x14ac:dyDescent="0.25">
      <c r="A362" s="220"/>
      <c r="B362" s="23"/>
      <c r="C362" s="8"/>
      <c r="D362" s="17"/>
      <c r="E362" s="30"/>
      <c r="F362" s="30"/>
      <c r="BE362" s="8"/>
    </row>
    <row r="363" spans="1:57" x14ac:dyDescent="0.25">
      <c r="A363" s="220"/>
      <c r="B363" s="23"/>
      <c r="C363" s="8"/>
      <c r="D363" s="17"/>
      <c r="E363" s="30"/>
      <c r="F363" s="30"/>
      <c r="BE363" s="8"/>
    </row>
    <row r="364" spans="1:57" x14ac:dyDescent="0.25">
      <c r="A364" s="220"/>
      <c r="B364" s="23"/>
      <c r="C364" s="8"/>
      <c r="D364" s="17"/>
      <c r="E364" s="30"/>
      <c r="F364" s="30"/>
      <c r="BE364" s="8"/>
    </row>
    <row r="365" spans="1:57" x14ac:dyDescent="0.25">
      <c r="A365" s="220"/>
      <c r="B365" s="23"/>
      <c r="C365" s="8"/>
      <c r="D365" s="17"/>
      <c r="E365" s="30"/>
      <c r="F365" s="30"/>
      <c r="BE365" s="8"/>
    </row>
    <row r="366" spans="1:57" x14ac:dyDescent="0.25">
      <c r="A366" s="220"/>
      <c r="B366" s="23"/>
      <c r="C366" s="8"/>
      <c r="D366" s="17"/>
      <c r="E366" s="30"/>
      <c r="F366" s="30"/>
      <c r="BE366" s="8"/>
    </row>
    <row r="367" spans="1:57" x14ac:dyDescent="0.25">
      <c r="A367" s="220"/>
      <c r="B367" s="23"/>
      <c r="C367" s="8"/>
      <c r="D367" s="17"/>
      <c r="E367" s="30"/>
      <c r="F367" s="30"/>
      <c r="BE367" s="8"/>
    </row>
    <row r="368" spans="1:57" x14ac:dyDescent="0.25">
      <c r="A368" s="220"/>
      <c r="B368" s="23"/>
      <c r="C368" s="8"/>
      <c r="D368" s="17"/>
      <c r="E368" s="30"/>
      <c r="F368" s="30"/>
      <c r="BE368" s="8"/>
    </row>
    <row r="369" spans="1:57" x14ac:dyDescent="0.25">
      <c r="A369" s="220"/>
      <c r="B369" s="23"/>
      <c r="C369" s="8"/>
      <c r="D369" s="17"/>
      <c r="E369" s="30"/>
      <c r="F369" s="30"/>
      <c r="BE369" s="8"/>
    </row>
    <row r="370" spans="1:57" x14ac:dyDescent="0.25">
      <c r="A370" s="220"/>
      <c r="B370" s="23"/>
      <c r="C370" s="8"/>
      <c r="D370" s="17"/>
      <c r="E370" s="30"/>
      <c r="F370" s="30"/>
      <c r="BE370" s="8"/>
    </row>
    <row r="371" spans="1:57" x14ac:dyDescent="0.25">
      <c r="A371" s="220"/>
      <c r="B371" s="23"/>
      <c r="C371" s="8"/>
      <c r="D371" s="17"/>
      <c r="E371" s="30"/>
      <c r="F371" s="30"/>
      <c r="BE371" s="8"/>
    </row>
    <row r="372" spans="1:57" x14ac:dyDescent="0.25">
      <c r="A372" s="220"/>
      <c r="B372" s="23"/>
      <c r="C372" s="8"/>
      <c r="D372" s="17"/>
      <c r="E372" s="30"/>
      <c r="F372" s="30"/>
      <c r="BE372" s="8"/>
    </row>
    <row r="373" spans="1:57" x14ac:dyDescent="0.25">
      <c r="A373" s="220"/>
      <c r="B373" s="23"/>
      <c r="C373" s="8"/>
      <c r="D373" s="17"/>
      <c r="E373" s="30"/>
      <c r="F373" s="30"/>
      <c r="BE373" s="8"/>
    </row>
    <row r="374" spans="1:57" x14ac:dyDescent="0.25">
      <c r="A374" s="220"/>
      <c r="B374" s="23"/>
      <c r="C374" s="8"/>
      <c r="D374" s="17"/>
      <c r="E374" s="30"/>
      <c r="F374" s="30"/>
      <c r="BE374" s="8"/>
    </row>
    <row r="375" spans="1:57" x14ac:dyDescent="0.25">
      <c r="A375" s="220"/>
      <c r="B375" s="23"/>
      <c r="C375" s="8"/>
      <c r="D375" s="17"/>
      <c r="E375" s="30"/>
      <c r="F375" s="30"/>
      <c r="BE375" s="8"/>
    </row>
    <row r="376" spans="1:57" x14ac:dyDescent="0.25">
      <c r="A376" s="220"/>
      <c r="B376" s="23"/>
      <c r="C376" s="8"/>
      <c r="D376" s="17"/>
      <c r="E376" s="30"/>
      <c r="F376" s="30"/>
      <c r="BE376" s="8"/>
    </row>
    <row r="377" spans="1:57" x14ac:dyDescent="0.25">
      <c r="A377" s="220"/>
      <c r="B377" s="23"/>
      <c r="C377" s="8"/>
      <c r="D377" s="17"/>
      <c r="E377" s="30"/>
      <c r="F377" s="30"/>
      <c r="BE377" s="8"/>
    </row>
    <row r="378" spans="1:57" x14ac:dyDescent="0.25">
      <c r="A378" s="220"/>
      <c r="B378" s="23"/>
      <c r="C378" s="8"/>
      <c r="D378" s="17"/>
      <c r="E378" s="30"/>
      <c r="F378" s="30"/>
      <c r="BE378" s="8"/>
    </row>
    <row r="379" spans="1:57" x14ac:dyDescent="0.25">
      <c r="A379" s="220"/>
      <c r="B379" s="23"/>
      <c r="C379" s="8"/>
      <c r="D379" s="17"/>
      <c r="E379" s="30"/>
      <c r="F379" s="30"/>
      <c r="BE379" s="8"/>
    </row>
    <row r="380" spans="1:57" x14ac:dyDescent="0.25">
      <c r="A380" s="220"/>
      <c r="B380" s="23"/>
      <c r="C380" s="8"/>
      <c r="D380" s="17"/>
      <c r="E380" s="30"/>
      <c r="F380" s="30"/>
      <c r="BE380" s="8"/>
    </row>
    <row r="381" spans="1:57" x14ac:dyDescent="0.25">
      <c r="A381" s="220"/>
      <c r="B381" s="23"/>
      <c r="C381" s="8"/>
      <c r="D381" s="17"/>
      <c r="E381" s="30"/>
      <c r="F381" s="30"/>
      <c r="BE381" s="8"/>
    </row>
    <row r="382" spans="1:57" x14ac:dyDescent="0.25">
      <c r="A382" s="220"/>
      <c r="B382" s="23"/>
      <c r="C382" s="8"/>
      <c r="D382" s="17"/>
      <c r="E382" s="30"/>
      <c r="F382" s="30"/>
      <c r="BE382" s="8"/>
    </row>
    <row r="383" spans="1:57" x14ac:dyDescent="0.25">
      <c r="A383" s="220"/>
      <c r="B383" s="23"/>
      <c r="C383" s="8"/>
      <c r="D383" s="17"/>
      <c r="E383" s="30"/>
      <c r="F383" s="30"/>
      <c r="BE383" s="8"/>
    </row>
    <row r="384" spans="1:57" x14ac:dyDescent="0.25">
      <c r="A384" s="220"/>
      <c r="B384" s="23"/>
      <c r="C384" s="8"/>
      <c r="D384" s="17"/>
      <c r="E384" s="30"/>
      <c r="F384" s="30"/>
      <c r="BE384" s="8"/>
    </row>
    <row r="385" spans="1:57" x14ac:dyDescent="0.25">
      <c r="A385" s="220"/>
      <c r="B385" s="23"/>
      <c r="C385" s="8"/>
      <c r="D385" s="17"/>
      <c r="E385" s="30"/>
      <c r="F385" s="30"/>
      <c r="BE385" s="8"/>
    </row>
    <row r="386" spans="1:57" x14ac:dyDescent="0.25">
      <c r="A386" s="220"/>
      <c r="B386" s="23"/>
      <c r="C386" s="8"/>
      <c r="D386" s="17"/>
      <c r="E386" s="30"/>
      <c r="F386" s="30"/>
      <c r="BE386" s="8"/>
    </row>
    <row r="387" spans="1:57" x14ac:dyDescent="0.25">
      <c r="A387" s="220"/>
      <c r="B387" s="23"/>
      <c r="C387" s="8"/>
      <c r="D387" s="17"/>
      <c r="E387" s="30"/>
      <c r="F387" s="30"/>
      <c r="BE387" s="8"/>
    </row>
    <row r="388" spans="1:57" x14ac:dyDescent="0.25">
      <c r="A388" s="220"/>
      <c r="B388" s="23"/>
      <c r="C388" s="8"/>
      <c r="D388" s="17"/>
      <c r="E388" s="30"/>
      <c r="F388" s="30"/>
      <c r="BE388" s="8"/>
    </row>
    <row r="389" spans="1:57" x14ac:dyDescent="0.25">
      <c r="A389" s="220"/>
      <c r="B389" s="23"/>
      <c r="C389" s="8"/>
      <c r="D389" s="17"/>
      <c r="E389" s="30"/>
      <c r="F389" s="30"/>
      <c r="BE389" s="8"/>
    </row>
    <row r="390" spans="1:57" x14ac:dyDescent="0.25">
      <c r="A390" s="220"/>
      <c r="B390" s="23"/>
      <c r="C390" s="8"/>
      <c r="D390" s="17"/>
      <c r="E390" s="30"/>
      <c r="F390" s="30"/>
      <c r="BE390" s="8"/>
    </row>
    <row r="391" spans="1:57" x14ac:dyDescent="0.25">
      <c r="A391" s="220"/>
      <c r="B391" s="23"/>
      <c r="C391" s="8"/>
      <c r="D391" s="17"/>
      <c r="E391" s="30"/>
      <c r="F391" s="30"/>
      <c r="BE391" s="8"/>
    </row>
    <row r="392" spans="1:57" x14ac:dyDescent="0.25">
      <c r="A392" s="220"/>
      <c r="B392" s="23"/>
      <c r="C392" s="8"/>
      <c r="D392" s="17"/>
      <c r="E392" s="30"/>
      <c r="F392" s="30"/>
      <c r="BE392" s="8"/>
    </row>
    <row r="393" spans="1:57" x14ac:dyDescent="0.25">
      <c r="A393" s="220"/>
      <c r="B393" s="23"/>
      <c r="C393" s="8"/>
      <c r="D393" s="17"/>
      <c r="E393" s="30"/>
      <c r="F393" s="30"/>
      <c r="BE393" s="8"/>
    </row>
    <row r="394" spans="1:57" x14ac:dyDescent="0.25">
      <c r="A394" s="220"/>
      <c r="B394" s="23"/>
      <c r="C394" s="8"/>
      <c r="D394" s="17"/>
      <c r="E394" s="30"/>
      <c r="F394" s="30"/>
      <c r="BE394" s="8"/>
    </row>
    <row r="395" spans="1:57" x14ac:dyDescent="0.25">
      <c r="A395" s="220"/>
      <c r="B395" s="23"/>
      <c r="C395" s="8"/>
      <c r="D395" s="17"/>
      <c r="E395" s="30"/>
      <c r="F395" s="30"/>
      <c r="BE395" s="8"/>
    </row>
    <row r="396" spans="1:57" x14ac:dyDescent="0.25">
      <c r="A396" s="220"/>
      <c r="B396" s="23"/>
      <c r="C396" s="8"/>
      <c r="D396" s="17"/>
      <c r="E396" s="30"/>
      <c r="F396" s="30"/>
      <c r="BE396" s="8"/>
    </row>
    <row r="397" spans="1:57" x14ac:dyDescent="0.25">
      <c r="A397" s="220"/>
      <c r="B397" s="23"/>
      <c r="C397" s="8"/>
      <c r="D397" s="17"/>
      <c r="E397" s="30"/>
      <c r="F397" s="30"/>
      <c r="BE397" s="8"/>
    </row>
    <row r="398" spans="1:57" x14ac:dyDescent="0.25">
      <c r="A398" s="220"/>
      <c r="B398" s="23"/>
      <c r="C398" s="8"/>
      <c r="D398" s="17"/>
      <c r="E398" s="30"/>
      <c r="F398" s="30"/>
      <c r="BE398" s="8"/>
    </row>
    <row r="399" spans="1:57" x14ac:dyDescent="0.25">
      <c r="A399" s="220"/>
      <c r="B399" s="23"/>
      <c r="C399" s="8"/>
      <c r="D399" s="17"/>
      <c r="E399" s="30"/>
      <c r="F399" s="30"/>
      <c r="BE399" s="8"/>
    </row>
    <row r="400" spans="1:57" x14ac:dyDescent="0.25">
      <c r="A400" s="220"/>
      <c r="B400" s="23"/>
      <c r="C400" s="8"/>
      <c r="D400" s="17"/>
      <c r="E400" s="30"/>
      <c r="F400" s="30"/>
      <c r="BE400" s="8"/>
    </row>
    <row r="401" spans="1:57" x14ac:dyDescent="0.25">
      <c r="A401" s="220"/>
      <c r="B401" s="23"/>
      <c r="C401" s="8"/>
      <c r="D401" s="17"/>
      <c r="E401" s="30"/>
      <c r="F401" s="30"/>
      <c r="BE401" s="8"/>
    </row>
    <row r="402" spans="1:57" x14ac:dyDescent="0.25">
      <c r="A402" s="220"/>
      <c r="B402" s="23"/>
      <c r="C402" s="8"/>
      <c r="D402" s="17"/>
      <c r="E402" s="30"/>
      <c r="F402" s="30"/>
      <c r="BE402" s="8"/>
    </row>
    <row r="403" spans="1:57" x14ac:dyDescent="0.25">
      <c r="A403" s="220"/>
      <c r="B403" s="23"/>
      <c r="C403" s="8"/>
      <c r="D403" s="17"/>
      <c r="E403" s="30"/>
      <c r="F403" s="30"/>
      <c r="BE403" s="8"/>
    </row>
    <row r="404" spans="1:57" x14ac:dyDescent="0.25">
      <c r="A404" s="220"/>
      <c r="B404" s="23"/>
      <c r="C404" s="8"/>
      <c r="D404" s="17"/>
      <c r="E404" s="30"/>
      <c r="F404" s="30"/>
      <c r="BE404" s="8"/>
    </row>
    <row r="405" spans="1:57" x14ac:dyDescent="0.25">
      <c r="A405" s="220"/>
      <c r="B405" s="23"/>
      <c r="C405" s="8"/>
      <c r="D405" s="17"/>
      <c r="E405" s="30"/>
      <c r="F405" s="30"/>
      <c r="BE405" s="8"/>
    </row>
    <row r="406" spans="1:57" x14ac:dyDescent="0.25">
      <c r="A406" s="220"/>
      <c r="B406" s="23"/>
      <c r="C406" s="8"/>
      <c r="D406" s="17"/>
      <c r="E406" s="30"/>
      <c r="F406" s="30"/>
      <c r="BE406" s="8"/>
    </row>
    <row r="407" spans="1:57" x14ac:dyDescent="0.25">
      <c r="A407" s="220"/>
      <c r="B407" s="23"/>
      <c r="C407" s="8"/>
      <c r="D407" s="17"/>
      <c r="E407" s="30"/>
      <c r="F407" s="30"/>
      <c r="BE407" s="8"/>
    </row>
    <row r="408" spans="1:57" x14ac:dyDescent="0.25">
      <c r="A408" s="220"/>
      <c r="B408" s="23"/>
      <c r="C408" s="8"/>
      <c r="D408" s="17"/>
      <c r="E408" s="30"/>
      <c r="F408" s="30"/>
      <c r="BE408" s="8"/>
    </row>
    <row r="409" spans="1:57" x14ac:dyDescent="0.25">
      <c r="A409" s="220"/>
      <c r="B409" s="23"/>
      <c r="C409" s="8"/>
      <c r="D409" s="17"/>
      <c r="E409" s="30"/>
      <c r="F409" s="30"/>
      <c r="BE409" s="8"/>
    </row>
    <row r="410" spans="1:57" x14ac:dyDescent="0.25">
      <c r="A410" s="220"/>
      <c r="B410" s="23"/>
      <c r="C410" s="8"/>
      <c r="D410" s="17"/>
      <c r="E410" s="30"/>
      <c r="F410" s="30"/>
      <c r="BE410" s="8"/>
    </row>
    <row r="411" spans="1:57" x14ac:dyDescent="0.25">
      <c r="A411" s="220"/>
      <c r="B411" s="23"/>
      <c r="C411" s="8"/>
      <c r="D411" s="17"/>
      <c r="E411" s="30"/>
      <c r="F411" s="30"/>
      <c r="BE411" s="8"/>
    </row>
    <row r="412" spans="1:57" x14ac:dyDescent="0.25">
      <c r="A412" s="220"/>
      <c r="B412" s="23"/>
      <c r="C412" s="8"/>
      <c r="D412" s="17"/>
      <c r="E412" s="30"/>
      <c r="F412" s="30"/>
      <c r="BE412" s="8"/>
    </row>
    <row r="413" spans="1:57" x14ac:dyDescent="0.25">
      <c r="A413" s="220"/>
      <c r="B413" s="23"/>
      <c r="C413" s="8"/>
      <c r="D413" s="17"/>
      <c r="E413" s="30"/>
      <c r="F413" s="30"/>
      <c r="BE413" s="8"/>
    </row>
    <row r="414" spans="1:57" x14ac:dyDescent="0.25">
      <c r="A414" s="220"/>
      <c r="B414" s="23"/>
      <c r="C414" s="8"/>
      <c r="D414" s="17"/>
      <c r="E414" s="30"/>
      <c r="F414" s="30"/>
      <c r="BE414" s="8"/>
    </row>
    <row r="415" spans="1:57" x14ac:dyDescent="0.25">
      <c r="A415" s="220"/>
      <c r="B415" s="23"/>
      <c r="C415" s="8"/>
      <c r="D415" s="17"/>
      <c r="E415" s="30"/>
      <c r="F415" s="30"/>
      <c r="BE415" s="8"/>
    </row>
    <row r="416" spans="1:57" x14ac:dyDescent="0.25">
      <c r="A416" s="220"/>
      <c r="B416" s="23"/>
      <c r="C416" s="8"/>
      <c r="D416" s="17"/>
      <c r="E416" s="30"/>
      <c r="F416" s="30"/>
      <c r="BE416" s="8"/>
    </row>
    <row r="417" spans="1:57" x14ac:dyDescent="0.25">
      <c r="A417" s="220"/>
      <c r="B417" s="23"/>
      <c r="C417" s="8"/>
      <c r="D417" s="17"/>
      <c r="E417" s="30"/>
      <c r="F417" s="30"/>
      <c r="BE417" s="8"/>
    </row>
    <row r="418" spans="1:57" x14ac:dyDescent="0.25">
      <c r="A418" s="220"/>
      <c r="B418" s="23"/>
      <c r="C418" s="8"/>
      <c r="D418" s="17"/>
      <c r="E418" s="30"/>
      <c r="F418" s="30"/>
      <c r="BE418" s="8"/>
    </row>
    <row r="419" spans="1:57" x14ac:dyDescent="0.25">
      <c r="A419" s="220"/>
      <c r="B419" s="23"/>
      <c r="C419" s="8"/>
      <c r="D419" s="17"/>
      <c r="E419" s="30"/>
      <c r="F419" s="30"/>
      <c r="BE419" s="8"/>
    </row>
    <row r="420" spans="1:57" x14ac:dyDescent="0.25">
      <c r="A420" s="220"/>
      <c r="B420" s="23"/>
      <c r="C420" s="8"/>
      <c r="D420" s="17"/>
      <c r="E420" s="30"/>
      <c r="F420" s="30"/>
      <c r="BE420" s="8"/>
    </row>
    <row r="421" spans="1:57" x14ac:dyDescent="0.25">
      <c r="A421" s="220"/>
      <c r="B421" s="23"/>
      <c r="C421" s="8"/>
      <c r="D421" s="17"/>
      <c r="E421" s="30"/>
      <c r="F421" s="30"/>
      <c r="BE421" s="8"/>
    </row>
    <row r="422" spans="1:57" x14ac:dyDescent="0.25">
      <c r="A422" s="220"/>
      <c r="B422" s="23"/>
      <c r="C422" s="8"/>
      <c r="D422" s="17"/>
      <c r="E422" s="30"/>
      <c r="F422" s="30"/>
      <c r="BE422" s="8"/>
    </row>
    <row r="423" spans="1:57" x14ac:dyDescent="0.25">
      <c r="A423" s="220"/>
      <c r="B423" s="23"/>
      <c r="C423" s="8"/>
      <c r="D423" s="17"/>
      <c r="E423" s="30"/>
      <c r="F423" s="30"/>
      <c r="BE423" s="8"/>
    </row>
    <row r="424" spans="1:57" x14ac:dyDescent="0.25">
      <c r="A424" s="220"/>
      <c r="B424" s="23"/>
      <c r="C424" s="8"/>
      <c r="D424" s="17"/>
      <c r="E424" s="30"/>
      <c r="F424" s="30"/>
      <c r="BE424" s="8"/>
    </row>
    <row r="425" spans="1:57" x14ac:dyDescent="0.25">
      <c r="A425" s="220"/>
      <c r="B425" s="23"/>
      <c r="C425" s="8"/>
      <c r="D425" s="17"/>
      <c r="E425" s="30"/>
      <c r="F425" s="30"/>
      <c r="BE425" s="8"/>
    </row>
    <row r="426" spans="1:57" x14ac:dyDescent="0.25">
      <c r="A426" s="220"/>
      <c r="B426" s="23"/>
      <c r="C426" s="8"/>
      <c r="D426" s="17"/>
      <c r="E426" s="30"/>
      <c r="F426" s="30"/>
      <c r="BE426" s="8"/>
    </row>
    <row r="427" spans="1:57" x14ac:dyDescent="0.25">
      <c r="A427" s="220"/>
      <c r="B427" s="23"/>
      <c r="C427" s="8"/>
      <c r="D427" s="17"/>
      <c r="E427" s="30"/>
      <c r="F427" s="30"/>
      <c r="BE427" s="8"/>
    </row>
    <row r="428" spans="1:57" x14ac:dyDescent="0.25">
      <c r="A428" s="220"/>
      <c r="B428" s="23"/>
      <c r="C428" s="8"/>
      <c r="D428" s="17"/>
      <c r="E428" s="30"/>
      <c r="F428" s="30"/>
      <c r="BE428" s="8"/>
    </row>
    <row r="429" spans="1:57" x14ac:dyDescent="0.25">
      <c r="A429" s="220"/>
      <c r="B429" s="23"/>
      <c r="C429" s="8"/>
      <c r="D429" s="17"/>
      <c r="E429" s="30"/>
      <c r="F429" s="30"/>
      <c r="BE429" s="8"/>
    </row>
    <row r="430" spans="1:57" x14ac:dyDescent="0.25">
      <c r="A430" s="220"/>
      <c r="B430" s="23"/>
      <c r="C430" s="8"/>
      <c r="D430" s="17"/>
      <c r="E430" s="30"/>
      <c r="F430" s="30"/>
      <c r="BE430" s="8"/>
    </row>
    <row r="431" spans="1:57" x14ac:dyDescent="0.25">
      <c r="A431" s="220"/>
      <c r="B431" s="23"/>
      <c r="C431" s="8"/>
      <c r="D431" s="17"/>
      <c r="E431" s="30"/>
      <c r="F431" s="30"/>
      <c r="BE431" s="8"/>
    </row>
    <row r="432" spans="1:57" x14ac:dyDescent="0.25">
      <c r="A432" s="220"/>
      <c r="B432" s="23"/>
      <c r="C432" s="8"/>
      <c r="D432" s="17"/>
      <c r="E432" s="30"/>
      <c r="F432" s="30"/>
      <c r="BE432" s="8"/>
    </row>
    <row r="433" spans="1:57" x14ac:dyDescent="0.25">
      <c r="A433" s="220"/>
      <c r="B433" s="23"/>
      <c r="C433" s="8"/>
      <c r="D433" s="17"/>
      <c r="E433" s="30"/>
      <c r="F433" s="30"/>
      <c r="BE433" s="8"/>
    </row>
    <row r="434" spans="1:57" x14ac:dyDescent="0.25">
      <c r="A434" s="220"/>
      <c r="B434" s="23"/>
      <c r="C434" s="8"/>
      <c r="D434" s="17"/>
      <c r="E434" s="30"/>
      <c r="F434" s="30"/>
      <c r="BE434" s="8"/>
    </row>
    <row r="435" spans="1:57" x14ac:dyDescent="0.25">
      <c r="A435" s="220"/>
      <c r="B435" s="23"/>
      <c r="C435" s="8"/>
      <c r="D435" s="17"/>
      <c r="E435" s="30"/>
      <c r="F435" s="30"/>
      <c r="BE435" s="8"/>
    </row>
    <row r="436" spans="1:57" x14ac:dyDescent="0.25">
      <c r="A436" s="220"/>
      <c r="B436" s="23"/>
      <c r="C436" s="8"/>
      <c r="D436" s="17"/>
      <c r="E436" s="30"/>
      <c r="F436" s="30"/>
      <c r="BE436" s="8"/>
    </row>
    <row r="437" spans="1:57" x14ac:dyDescent="0.25">
      <c r="A437" s="220"/>
      <c r="B437" s="23"/>
      <c r="C437" s="8"/>
      <c r="D437" s="17"/>
      <c r="E437" s="30"/>
      <c r="F437" s="30"/>
      <c r="BE437" s="8"/>
    </row>
    <row r="438" spans="1:57" x14ac:dyDescent="0.25">
      <c r="A438" s="220"/>
      <c r="B438" s="23"/>
      <c r="C438" s="8"/>
      <c r="D438" s="17"/>
      <c r="E438" s="30"/>
      <c r="F438" s="30"/>
      <c r="BE438" s="8"/>
    </row>
    <row r="439" spans="1:57" x14ac:dyDescent="0.25">
      <c r="A439" s="220"/>
      <c r="B439" s="23"/>
      <c r="C439" s="8"/>
      <c r="D439" s="17"/>
      <c r="E439" s="30"/>
      <c r="F439" s="30"/>
      <c r="BE439" s="8"/>
    </row>
    <row r="440" spans="1:57" hidden="1" x14ac:dyDescent="0.25">
      <c r="A440" s="220"/>
      <c r="B440" s="23"/>
      <c r="C440" s="8"/>
      <c r="D440" s="17"/>
      <c r="E440" s="30"/>
      <c r="F440" s="30"/>
      <c r="BE440" s="8"/>
    </row>
    <row r="441" spans="1:57" hidden="1" x14ac:dyDescent="0.25">
      <c r="A441" s="220"/>
      <c r="B441" s="23"/>
      <c r="C441" s="8"/>
      <c r="D441" s="17"/>
      <c r="E441" s="30"/>
      <c r="F441" s="30"/>
      <c r="BE441" s="8"/>
    </row>
    <row r="442" spans="1:57" hidden="1" x14ac:dyDescent="0.25">
      <c r="A442" s="220"/>
      <c r="B442" s="23"/>
      <c r="C442" s="8"/>
      <c r="D442" s="17"/>
      <c r="E442" s="30"/>
      <c r="F442" s="30"/>
      <c r="BE442" s="8"/>
    </row>
    <row r="443" spans="1:57" hidden="1" x14ac:dyDescent="0.25">
      <c r="A443" s="220"/>
      <c r="B443" s="23"/>
      <c r="C443" s="8"/>
      <c r="D443" s="17"/>
      <c r="E443" s="30"/>
      <c r="F443" s="30"/>
      <c r="BE443" s="8"/>
    </row>
    <row r="444" spans="1:57" hidden="1" x14ac:dyDescent="0.25">
      <c r="A444" s="220"/>
      <c r="B444" s="23"/>
      <c r="C444" s="8"/>
      <c r="D444" s="17"/>
      <c r="E444" s="30"/>
      <c r="F444" s="30"/>
      <c r="BE444" s="8"/>
    </row>
    <row r="445" spans="1:57" hidden="1" x14ac:dyDescent="0.25">
      <c r="A445" s="220"/>
      <c r="B445" s="23"/>
      <c r="C445" s="8"/>
      <c r="D445" s="17"/>
      <c r="E445" s="30"/>
      <c r="F445" s="30"/>
      <c r="BE445" s="8"/>
    </row>
    <row r="446" spans="1:57" hidden="1" x14ac:dyDescent="0.25">
      <c r="A446" s="220"/>
      <c r="B446" s="23"/>
      <c r="C446" s="8"/>
      <c r="D446" s="17"/>
      <c r="E446" s="30"/>
      <c r="F446" s="30"/>
      <c r="BE446" s="8"/>
    </row>
    <row r="447" spans="1:57" hidden="1" x14ac:dyDescent="0.25">
      <c r="A447" s="220"/>
      <c r="B447" s="23"/>
      <c r="C447" s="8"/>
      <c r="D447" s="17"/>
      <c r="E447" s="30"/>
      <c r="F447" s="30"/>
      <c r="BE447" s="8"/>
    </row>
    <row r="448" spans="1:57" hidden="1" x14ac:dyDescent="0.25">
      <c r="A448" s="220"/>
      <c r="B448" s="23"/>
      <c r="C448" s="8"/>
      <c r="D448" s="17"/>
      <c r="E448" s="30"/>
      <c r="F448" s="30"/>
      <c r="BE448" s="8"/>
    </row>
    <row r="449" spans="1:57" hidden="1" x14ac:dyDescent="0.25">
      <c r="A449" s="220"/>
      <c r="B449" s="23"/>
      <c r="C449" s="8"/>
      <c r="D449" s="17"/>
      <c r="E449" s="30"/>
      <c r="F449" s="30"/>
      <c r="BE449" s="8"/>
    </row>
    <row r="450" spans="1:57" hidden="1" x14ac:dyDescent="0.25">
      <c r="A450" s="220"/>
      <c r="B450" s="23"/>
      <c r="C450" s="8"/>
      <c r="D450" s="17"/>
      <c r="E450" s="30"/>
      <c r="F450" s="30"/>
      <c r="BE450" s="8"/>
    </row>
    <row r="451" spans="1:57" hidden="1" x14ac:dyDescent="0.25">
      <c r="A451" s="220"/>
      <c r="B451" s="23"/>
      <c r="C451" s="8"/>
      <c r="D451" s="17"/>
      <c r="E451" s="30"/>
      <c r="F451" s="30"/>
      <c r="BE451" s="8"/>
    </row>
    <row r="452" spans="1:57" hidden="1" x14ac:dyDescent="0.25">
      <c r="A452" s="220"/>
      <c r="B452" s="23"/>
      <c r="C452" s="8"/>
      <c r="D452" s="17"/>
      <c r="E452" s="30"/>
      <c r="F452" s="30"/>
      <c r="BE452" s="8"/>
    </row>
    <row r="453" spans="1:57" hidden="1" x14ac:dyDescent="0.25">
      <c r="A453" s="220"/>
      <c r="B453" s="23"/>
      <c r="C453" s="8"/>
      <c r="D453" s="17"/>
      <c r="E453" s="30"/>
      <c r="F453" s="30"/>
      <c r="BE453" s="8"/>
    </row>
    <row r="454" spans="1:57" hidden="1" x14ac:dyDescent="0.25">
      <c r="A454" s="220"/>
      <c r="B454" s="23"/>
      <c r="C454" s="8"/>
      <c r="D454" s="17"/>
      <c r="E454" s="30"/>
      <c r="F454" s="30"/>
      <c r="BE454" s="8"/>
    </row>
    <row r="455" spans="1:57" hidden="1" x14ac:dyDescent="0.25">
      <c r="A455" s="220"/>
      <c r="B455" s="23"/>
      <c r="C455" s="8"/>
      <c r="D455" s="17"/>
      <c r="E455" s="30"/>
      <c r="F455" s="30"/>
      <c r="BE455" s="8"/>
    </row>
    <row r="456" spans="1:57" hidden="1" x14ac:dyDescent="0.25">
      <c r="A456" s="220"/>
      <c r="B456" s="23"/>
      <c r="C456" s="8"/>
      <c r="D456" s="17"/>
      <c r="E456" s="30"/>
      <c r="F456" s="30"/>
      <c r="BE456" s="8"/>
    </row>
    <row r="457" spans="1:57" hidden="1" x14ac:dyDescent="0.25">
      <c r="A457" s="220"/>
      <c r="B457" s="23"/>
      <c r="C457" s="8"/>
      <c r="D457" s="17"/>
      <c r="E457" s="30"/>
      <c r="F457" s="30"/>
      <c r="BE457" s="8"/>
    </row>
    <row r="458" spans="1:57" hidden="1" x14ac:dyDescent="0.25">
      <c r="A458" s="220"/>
      <c r="B458" s="23"/>
      <c r="C458" s="8"/>
      <c r="D458" s="17"/>
      <c r="E458" s="30"/>
      <c r="F458" s="30"/>
      <c r="BE458" s="8"/>
    </row>
    <row r="459" spans="1:57" hidden="1" x14ac:dyDescent="0.25">
      <c r="A459" s="220"/>
      <c r="B459" s="23"/>
      <c r="C459" s="8"/>
      <c r="D459" s="17"/>
      <c r="E459" s="30"/>
      <c r="F459" s="30"/>
      <c r="BE459" s="8"/>
    </row>
    <row r="460" spans="1:57" hidden="1" x14ac:dyDescent="0.25">
      <c r="A460" s="220"/>
      <c r="B460" s="23"/>
      <c r="C460" s="8"/>
      <c r="D460" s="17"/>
      <c r="E460" s="30"/>
      <c r="F460" s="30"/>
      <c r="BE460" s="8"/>
    </row>
    <row r="461" spans="1:57" hidden="1" x14ac:dyDescent="0.25">
      <c r="A461" s="220"/>
      <c r="B461" s="23"/>
      <c r="C461" s="8"/>
      <c r="D461" s="17"/>
      <c r="E461" s="30"/>
      <c r="F461" s="30"/>
      <c r="BE461" s="8"/>
    </row>
    <row r="462" spans="1:57" hidden="1" x14ac:dyDescent="0.25">
      <c r="A462" s="220"/>
      <c r="B462" s="23"/>
      <c r="C462" s="8"/>
      <c r="D462" s="17"/>
      <c r="E462" s="30"/>
      <c r="F462" s="30"/>
      <c r="BE462" s="8"/>
    </row>
    <row r="463" spans="1:57" hidden="1" x14ac:dyDescent="0.25">
      <c r="A463" s="220"/>
      <c r="B463" s="23"/>
      <c r="C463" s="8"/>
      <c r="D463" s="17"/>
      <c r="E463" s="30"/>
      <c r="F463" s="30"/>
      <c r="BE463" s="8"/>
    </row>
    <row r="464" spans="1:57" hidden="1" x14ac:dyDescent="0.25">
      <c r="A464" s="220"/>
      <c r="B464" s="23"/>
      <c r="C464" s="8"/>
      <c r="D464" s="17"/>
      <c r="E464" s="30"/>
      <c r="F464" s="30"/>
      <c r="BE464" s="8"/>
    </row>
    <row r="465" spans="1:57" hidden="1" x14ac:dyDescent="0.25">
      <c r="A465" s="220"/>
      <c r="B465" s="23"/>
      <c r="C465" s="8"/>
      <c r="D465" s="17"/>
      <c r="E465" s="30"/>
      <c r="F465" s="30"/>
      <c r="BE465" s="8"/>
    </row>
    <row r="466" spans="1:57" hidden="1" x14ac:dyDescent="0.25">
      <c r="A466" s="220"/>
      <c r="B466" s="23"/>
      <c r="C466" s="8"/>
      <c r="D466" s="17"/>
      <c r="E466" s="30"/>
      <c r="F466" s="30"/>
      <c r="BE466" s="8"/>
    </row>
    <row r="467" spans="1:57" hidden="1" x14ac:dyDescent="0.25">
      <c r="A467" s="220"/>
      <c r="B467" s="23"/>
      <c r="C467" s="8"/>
      <c r="D467" s="17"/>
      <c r="E467" s="30"/>
      <c r="F467" s="30"/>
      <c r="BE467" s="8"/>
    </row>
    <row r="468" spans="1:57" hidden="1" x14ac:dyDescent="0.25">
      <c r="A468" s="220"/>
      <c r="B468" s="23"/>
      <c r="C468" s="8"/>
      <c r="D468" s="17"/>
      <c r="E468" s="30"/>
      <c r="F468" s="30"/>
      <c r="BE468" s="8"/>
    </row>
    <row r="469" spans="1:57" hidden="1" x14ac:dyDescent="0.25">
      <c r="A469" s="220"/>
      <c r="B469" s="23"/>
      <c r="C469" s="8"/>
      <c r="D469" s="17"/>
      <c r="E469" s="30"/>
      <c r="F469" s="30"/>
      <c r="BE469" s="8"/>
    </row>
    <row r="470" spans="1:57" hidden="1" x14ac:dyDescent="0.25">
      <c r="A470" s="220"/>
      <c r="B470" s="23"/>
      <c r="C470" s="8"/>
      <c r="D470" s="17"/>
      <c r="E470" s="30"/>
      <c r="F470" s="30"/>
      <c r="BE470" s="8"/>
    </row>
    <row r="471" spans="1:57" hidden="1" x14ac:dyDescent="0.25">
      <c r="A471" s="220"/>
      <c r="B471" s="23"/>
      <c r="C471" s="8"/>
      <c r="D471" s="17"/>
      <c r="E471" s="30"/>
      <c r="F471" s="30"/>
      <c r="BE471" s="8"/>
    </row>
    <row r="472" spans="1:57" hidden="1" x14ac:dyDescent="0.25">
      <c r="A472" s="220"/>
      <c r="B472" s="23"/>
      <c r="C472" s="8"/>
      <c r="D472" s="17"/>
      <c r="E472" s="30"/>
      <c r="F472" s="30"/>
      <c r="BE472" s="8"/>
    </row>
    <row r="473" spans="1:57" hidden="1" x14ac:dyDescent="0.25">
      <c r="A473" s="220"/>
      <c r="B473" s="23"/>
      <c r="C473" s="8"/>
      <c r="D473" s="17"/>
      <c r="E473" s="30"/>
      <c r="F473" s="30"/>
      <c r="BE473" s="8"/>
    </row>
    <row r="474" spans="1:57" hidden="1" x14ac:dyDescent="0.25">
      <c r="A474" s="220"/>
      <c r="B474" s="23"/>
      <c r="C474" s="8"/>
      <c r="D474" s="17"/>
      <c r="E474" s="30"/>
      <c r="F474" s="30"/>
      <c r="BE474" s="8"/>
    </row>
    <row r="475" spans="1:57" hidden="1" x14ac:dyDescent="0.25">
      <c r="A475" s="220"/>
      <c r="B475" s="23"/>
      <c r="C475" s="8"/>
      <c r="D475" s="17"/>
      <c r="E475" s="30"/>
      <c r="F475" s="30"/>
      <c r="BE475" s="8"/>
    </row>
    <row r="476" spans="1:57" hidden="1" x14ac:dyDescent="0.25">
      <c r="A476" s="220"/>
      <c r="B476" s="23"/>
      <c r="C476" s="8"/>
      <c r="D476" s="17"/>
      <c r="E476" s="30"/>
      <c r="F476" s="30"/>
      <c r="BE476" s="8"/>
    </row>
    <row r="477" spans="1:57" hidden="1" x14ac:dyDescent="0.25">
      <c r="A477" s="220"/>
      <c r="B477" s="23"/>
      <c r="C477" s="8"/>
      <c r="D477" s="17"/>
      <c r="E477" s="30"/>
      <c r="F477" s="30"/>
      <c r="BE477" s="8"/>
    </row>
    <row r="478" spans="1:57" hidden="1" x14ac:dyDescent="0.25">
      <c r="A478" s="220"/>
      <c r="B478" s="23"/>
      <c r="C478" s="8"/>
      <c r="D478" s="17"/>
      <c r="E478" s="30"/>
      <c r="F478" s="30"/>
      <c r="BE478" s="8"/>
    </row>
    <row r="479" spans="1:57" hidden="1" x14ac:dyDescent="0.25">
      <c r="A479" s="220"/>
      <c r="B479" s="23"/>
      <c r="C479" s="8"/>
      <c r="D479" s="17"/>
      <c r="E479" s="30"/>
      <c r="F479" s="30"/>
      <c r="BE479" s="8"/>
    </row>
    <row r="480" spans="1:57" hidden="1" x14ac:dyDescent="0.25">
      <c r="A480" s="220"/>
      <c r="B480" s="23"/>
      <c r="C480" s="8"/>
      <c r="D480" s="17"/>
      <c r="E480" s="30"/>
      <c r="F480" s="30"/>
      <c r="BE480" s="8"/>
    </row>
    <row r="481" spans="1:57" hidden="1" x14ac:dyDescent="0.25">
      <c r="A481" s="220"/>
      <c r="B481" s="23"/>
      <c r="C481" s="8"/>
      <c r="D481" s="17"/>
      <c r="E481" s="30"/>
      <c r="F481" s="30"/>
      <c r="BE481" s="8"/>
    </row>
    <row r="482" spans="1:57" hidden="1" x14ac:dyDescent="0.25">
      <c r="A482" s="220"/>
      <c r="B482" s="23"/>
      <c r="C482" s="8"/>
      <c r="D482" s="17"/>
      <c r="E482" s="30"/>
      <c r="F482" s="30"/>
      <c r="BE482" s="8"/>
    </row>
    <row r="483" spans="1:57" hidden="1" x14ac:dyDescent="0.25">
      <c r="A483" s="220"/>
      <c r="B483" s="23"/>
      <c r="C483" s="8"/>
      <c r="D483" s="17"/>
      <c r="E483" s="30"/>
      <c r="F483" s="30"/>
      <c r="BE483" s="8"/>
    </row>
    <row r="484" spans="1:57" hidden="1" x14ac:dyDescent="0.25">
      <c r="A484" s="220"/>
      <c r="B484" s="23"/>
      <c r="C484" s="8"/>
      <c r="D484" s="17"/>
      <c r="E484" s="30"/>
      <c r="F484" s="30"/>
      <c r="BE484" s="8"/>
    </row>
    <row r="485" spans="1:57" hidden="1" x14ac:dyDescent="0.25">
      <c r="A485" s="220"/>
      <c r="B485" s="23"/>
      <c r="C485" s="8"/>
      <c r="D485" s="17"/>
      <c r="E485" s="30"/>
      <c r="F485" s="30"/>
      <c r="BE485" s="8"/>
    </row>
    <row r="486" spans="1:57" hidden="1" x14ac:dyDescent="0.25">
      <c r="A486" s="220"/>
      <c r="B486" s="23"/>
      <c r="C486" s="8"/>
      <c r="D486" s="17"/>
      <c r="E486" s="30"/>
      <c r="F486" s="30"/>
      <c r="BE486" s="8"/>
    </row>
    <row r="487" spans="1:57" hidden="1" x14ac:dyDescent="0.25">
      <c r="A487" s="220"/>
      <c r="B487" s="23"/>
      <c r="C487" s="8"/>
      <c r="D487" s="17"/>
      <c r="E487" s="30"/>
      <c r="F487" s="30"/>
      <c r="BE487" s="8"/>
    </row>
    <row r="488" spans="1:57" hidden="1" x14ac:dyDescent="0.25">
      <c r="A488" s="220"/>
      <c r="B488" s="23"/>
      <c r="C488" s="8"/>
      <c r="D488" s="17"/>
      <c r="E488" s="30"/>
      <c r="F488" s="30"/>
      <c r="BE488" s="8"/>
    </row>
    <row r="489" spans="1:57" hidden="1" x14ac:dyDescent="0.25">
      <c r="A489" s="220"/>
      <c r="B489" s="23"/>
      <c r="C489" s="8"/>
      <c r="D489" s="17"/>
      <c r="E489" s="30"/>
      <c r="F489" s="30"/>
      <c r="BE489" s="8"/>
    </row>
    <row r="490" spans="1:57" hidden="1" x14ac:dyDescent="0.25">
      <c r="A490" s="220"/>
      <c r="B490" s="23"/>
      <c r="C490" s="8"/>
      <c r="D490" s="17"/>
      <c r="E490" s="30"/>
      <c r="F490" s="30"/>
      <c r="BE490" s="8"/>
    </row>
    <row r="491" spans="1:57" hidden="1" x14ac:dyDescent="0.25">
      <c r="A491" s="220"/>
      <c r="B491" s="23"/>
      <c r="C491" s="8"/>
      <c r="D491" s="17"/>
      <c r="E491" s="30"/>
      <c r="F491" s="30"/>
      <c r="BE491" s="8"/>
    </row>
    <row r="492" spans="1:57" hidden="1" x14ac:dyDescent="0.25">
      <c r="A492" s="220"/>
      <c r="B492" s="23"/>
      <c r="C492" s="8"/>
      <c r="D492" s="17"/>
      <c r="E492" s="30"/>
      <c r="F492" s="30"/>
      <c r="BE492" s="8"/>
    </row>
    <row r="493" spans="1:57" hidden="1" x14ac:dyDescent="0.25">
      <c r="A493" s="220"/>
      <c r="B493" s="23"/>
      <c r="C493" s="8"/>
      <c r="D493" s="17"/>
      <c r="E493" s="30"/>
      <c r="F493" s="30"/>
      <c r="BE493" s="8"/>
    </row>
    <row r="494" spans="1:57" hidden="1" x14ac:dyDescent="0.25">
      <c r="A494" s="220"/>
      <c r="B494" s="23"/>
      <c r="C494" s="8"/>
      <c r="D494" s="17"/>
      <c r="E494" s="30"/>
      <c r="F494" s="30"/>
      <c r="BE494" s="8"/>
    </row>
    <row r="495" spans="1:57" hidden="1" x14ac:dyDescent="0.25">
      <c r="A495" s="220"/>
      <c r="B495" s="23"/>
      <c r="C495" s="8"/>
      <c r="D495" s="17"/>
      <c r="E495" s="30"/>
      <c r="F495" s="30"/>
      <c r="BE495" s="8"/>
    </row>
    <row r="496" spans="1:57" hidden="1" x14ac:dyDescent="0.25">
      <c r="A496" s="220"/>
      <c r="B496" s="23"/>
      <c r="C496" s="8"/>
      <c r="D496" s="17"/>
      <c r="E496" s="30"/>
      <c r="F496" s="30"/>
      <c r="BE496" s="8"/>
    </row>
    <row r="497" spans="1:57" hidden="1" x14ac:dyDescent="0.25">
      <c r="A497" s="220"/>
      <c r="B497" s="23"/>
      <c r="C497" s="8"/>
      <c r="D497" s="17"/>
      <c r="E497" s="30"/>
      <c r="F497" s="30"/>
      <c r="BE497" s="8"/>
    </row>
    <row r="498" spans="1:57" hidden="1" x14ac:dyDescent="0.25">
      <c r="A498" s="220"/>
      <c r="B498" s="23"/>
      <c r="C498" s="8"/>
      <c r="D498" s="17"/>
      <c r="E498" s="30"/>
      <c r="F498" s="30"/>
      <c r="BE498" s="8"/>
    </row>
    <row r="499" spans="1:57" hidden="1" x14ac:dyDescent="0.25">
      <c r="A499" s="220"/>
      <c r="B499" s="23"/>
      <c r="C499" s="8"/>
      <c r="D499" s="17"/>
      <c r="E499" s="30"/>
      <c r="F499" s="30"/>
      <c r="BE499" s="8"/>
    </row>
    <row r="500" spans="1:57" hidden="1" x14ac:dyDescent="0.25">
      <c r="A500" s="220"/>
      <c r="B500" s="23"/>
      <c r="C500" s="8"/>
      <c r="D500" s="17"/>
      <c r="E500" s="30"/>
      <c r="F500" s="30"/>
      <c r="BE500" s="8"/>
    </row>
    <row r="501" spans="1:57" hidden="1" x14ac:dyDescent="0.25">
      <c r="A501" s="220"/>
      <c r="B501" s="23"/>
      <c r="C501" s="8"/>
      <c r="D501" s="17"/>
      <c r="E501" s="30"/>
      <c r="F501" s="30"/>
      <c r="BE501" s="8"/>
    </row>
    <row r="502" spans="1:57" hidden="1" x14ac:dyDescent="0.25">
      <c r="A502" s="220"/>
      <c r="B502" s="23"/>
      <c r="C502" s="8"/>
      <c r="D502" s="17"/>
      <c r="E502" s="30"/>
      <c r="F502" s="30"/>
      <c r="BE502" s="8"/>
    </row>
    <row r="503" spans="1:57" hidden="1" x14ac:dyDescent="0.25">
      <c r="A503" s="220"/>
      <c r="B503" s="23"/>
      <c r="C503" s="8"/>
      <c r="D503" s="17"/>
      <c r="E503" s="30"/>
      <c r="F503" s="30"/>
      <c r="BE503" s="8"/>
    </row>
    <row r="504" spans="1:57" hidden="1" x14ac:dyDescent="0.25">
      <c r="A504" s="220"/>
      <c r="B504" s="23"/>
      <c r="C504" s="8"/>
      <c r="D504" s="17"/>
      <c r="E504" s="30"/>
      <c r="F504" s="30"/>
      <c r="BE504" s="8"/>
    </row>
    <row r="505" spans="1:57" hidden="1" x14ac:dyDescent="0.25">
      <c r="A505" s="220"/>
      <c r="B505" s="23"/>
      <c r="C505" s="8"/>
      <c r="D505" s="17"/>
      <c r="E505" s="30"/>
      <c r="F505" s="30"/>
      <c r="BE505" s="8"/>
    </row>
    <row r="506" spans="1:57" hidden="1" x14ac:dyDescent="0.25">
      <c r="A506" s="220"/>
      <c r="B506" s="23"/>
      <c r="C506" s="8"/>
      <c r="D506" s="17"/>
      <c r="E506" s="30"/>
      <c r="F506" s="30"/>
      <c r="BE506" s="8"/>
    </row>
    <row r="507" spans="1:57" hidden="1" x14ac:dyDescent="0.25">
      <c r="A507" s="220"/>
      <c r="B507" s="23"/>
      <c r="C507" s="8"/>
      <c r="D507" s="17"/>
      <c r="E507" s="30"/>
      <c r="F507" s="30"/>
      <c r="BE507" s="8"/>
    </row>
    <row r="508" spans="1:57" hidden="1" x14ac:dyDescent="0.25">
      <c r="A508" s="220"/>
      <c r="B508" s="23"/>
      <c r="C508" s="8"/>
      <c r="D508" s="17"/>
      <c r="E508" s="30"/>
      <c r="F508" s="30"/>
      <c r="BE508" s="8"/>
    </row>
    <row r="509" spans="1:57" hidden="1" x14ac:dyDescent="0.25">
      <c r="A509" s="220"/>
      <c r="B509" s="23"/>
      <c r="C509" s="8"/>
      <c r="D509" s="17"/>
      <c r="E509" s="30"/>
      <c r="F509" s="30"/>
      <c r="BE509" s="8"/>
    </row>
    <row r="510" spans="1:57" hidden="1" x14ac:dyDescent="0.25">
      <c r="A510" s="220"/>
      <c r="B510" s="23"/>
      <c r="C510" s="8"/>
      <c r="D510" s="17"/>
      <c r="E510" s="30"/>
      <c r="F510" s="30"/>
      <c r="BE510" s="8"/>
    </row>
    <row r="511" spans="1:57" hidden="1" x14ac:dyDescent="0.25">
      <c r="A511" s="220"/>
      <c r="B511" s="23"/>
      <c r="C511" s="8"/>
      <c r="D511" s="17"/>
      <c r="E511" s="30"/>
      <c r="F511" s="30"/>
      <c r="BE511" s="8"/>
    </row>
    <row r="512" spans="1:57" hidden="1" x14ac:dyDescent="0.25">
      <c r="A512" s="220"/>
      <c r="B512" s="23"/>
      <c r="C512" s="8"/>
      <c r="D512" s="17"/>
      <c r="E512" s="30"/>
      <c r="F512" s="30"/>
      <c r="BE512" s="8"/>
    </row>
    <row r="513" spans="1:57" hidden="1" x14ac:dyDescent="0.25">
      <c r="A513" s="220"/>
      <c r="B513" s="23"/>
      <c r="C513" s="8"/>
      <c r="D513" s="17"/>
      <c r="E513" s="30"/>
      <c r="F513" s="30"/>
      <c r="BE513" s="8"/>
    </row>
    <row r="514" spans="1:57" hidden="1" x14ac:dyDescent="0.25">
      <c r="A514" s="220"/>
      <c r="B514" s="23"/>
      <c r="C514" s="8"/>
      <c r="D514" s="17"/>
      <c r="E514" s="30"/>
      <c r="F514" s="30"/>
      <c r="BE514" s="8"/>
    </row>
    <row r="515" spans="1:57" hidden="1" x14ac:dyDescent="0.25">
      <c r="A515" s="220"/>
      <c r="B515" s="23"/>
      <c r="C515" s="8"/>
      <c r="D515" s="17"/>
      <c r="E515" s="30"/>
      <c r="F515" s="30"/>
      <c r="BE515" s="8"/>
    </row>
    <row r="516" spans="1:57" hidden="1" x14ac:dyDescent="0.25">
      <c r="A516" s="220"/>
      <c r="B516" s="23"/>
      <c r="C516" s="8"/>
      <c r="D516" s="17"/>
      <c r="E516" s="30"/>
      <c r="F516" s="30"/>
      <c r="BE516" s="8"/>
    </row>
    <row r="517" spans="1:57" hidden="1" x14ac:dyDescent="0.25">
      <c r="A517" s="220"/>
      <c r="B517" s="23"/>
      <c r="C517" s="8"/>
      <c r="D517" s="17"/>
      <c r="E517" s="30"/>
      <c r="F517" s="30"/>
      <c r="BE517" s="8"/>
    </row>
    <row r="518" spans="1:57" hidden="1" x14ac:dyDescent="0.25">
      <c r="A518" s="220"/>
      <c r="B518" s="23"/>
      <c r="C518" s="8"/>
      <c r="D518" s="17"/>
      <c r="E518" s="30"/>
      <c r="F518" s="30"/>
      <c r="BE518" s="8"/>
    </row>
    <row r="519" spans="1:57" hidden="1" x14ac:dyDescent="0.25">
      <c r="A519" s="220"/>
      <c r="B519" s="23"/>
      <c r="C519" s="8"/>
      <c r="D519" s="17"/>
      <c r="E519" s="30"/>
      <c r="F519" s="30"/>
      <c r="BE519" s="8"/>
    </row>
    <row r="520" spans="1:57" hidden="1" x14ac:dyDescent="0.25">
      <c r="A520" s="220"/>
      <c r="B520" s="23"/>
      <c r="C520" s="8"/>
      <c r="D520" s="17"/>
      <c r="E520" s="30"/>
      <c r="F520" s="30"/>
      <c r="BE520" s="8"/>
    </row>
    <row r="521" spans="1:57" hidden="1" x14ac:dyDescent="0.25">
      <c r="A521" s="220"/>
      <c r="B521" s="23"/>
      <c r="C521" s="8"/>
      <c r="D521" s="17"/>
      <c r="E521" s="30"/>
      <c r="F521" s="30"/>
      <c r="BE521" s="8"/>
    </row>
    <row r="522" spans="1:57" hidden="1" x14ac:dyDescent="0.25">
      <c r="A522" s="220"/>
      <c r="B522" s="23"/>
      <c r="C522" s="8"/>
      <c r="D522" s="17"/>
      <c r="E522" s="30"/>
      <c r="F522" s="30"/>
      <c r="BE522" s="8"/>
    </row>
    <row r="523" spans="1:57" hidden="1" x14ac:dyDescent="0.25">
      <c r="A523" s="220"/>
      <c r="B523" s="23"/>
      <c r="C523" s="8"/>
      <c r="D523" s="17"/>
      <c r="E523" s="30"/>
      <c r="F523" s="30"/>
      <c r="BE523" s="8"/>
    </row>
    <row r="524" spans="1:57" hidden="1" x14ac:dyDescent="0.25">
      <c r="A524" s="220"/>
      <c r="B524" s="23"/>
      <c r="C524" s="8"/>
      <c r="D524" s="17"/>
      <c r="E524" s="30"/>
      <c r="F524" s="30"/>
      <c r="BE524" s="8"/>
    </row>
    <row r="525" spans="1:57" hidden="1" x14ac:dyDescent="0.25">
      <c r="A525" s="220"/>
      <c r="B525" s="23"/>
      <c r="C525" s="8"/>
      <c r="D525" s="17"/>
      <c r="E525" s="30"/>
      <c r="F525" s="30"/>
      <c r="BE525" s="8"/>
    </row>
    <row r="526" spans="1:57" hidden="1" x14ac:dyDescent="0.25">
      <c r="A526" s="220"/>
      <c r="B526" s="23"/>
      <c r="C526" s="8"/>
      <c r="D526" s="17"/>
      <c r="E526" s="30"/>
      <c r="F526" s="30"/>
      <c r="BE526" s="8"/>
    </row>
    <row r="527" spans="1:57" hidden="1" x14ac:dyDescent="0.25">
      <c r="A527" s="220"/>
      <c r="B527" s="23"/>
      <c r="C527" s="8"/>
      <c r="D527" s="17"/>
      <c r="E527" s="30"/>
      <c r="F527" s="30"/>
      <c r="BE527" s="8"/>
    </row>
    <row r="528" spans="1:57" hidden="1" x14ac:dyDescent="0.25">
      <c r="A528" s="220"/>
      <c r="B528" s="23"/>
      <c r="C528" s="8"/>
      <c r="D528" s="17"/>
      <c r="E528" s="30"/>
      <c r="F528" s="30"/>
      <c r="BE528" s="8"/>
    </row>
    <row r="529" spans="1:57" hidden="1" x14ac:dyDescent="0.25">
      <c r="A529" s="220"/>
      <c r="B529" s="23"/>
      <c r="C529" s="8"/>
      <c r="D529" s="17"/>
      <c r="E529" s="30"/>
      <c r="F529" s="30"/>
      <c r="BE529" s="8"/>
    </row>
    <row r="530" spans="1:57" hidden="1" x14ac:dyDescent="0.25">
      <c r="A530" s="220"/>
      <c r="B530" s="23"/>
      <c r="C530" s="8"/>
      <c r="D530" s="17"/>
      <c r="E530" s="30"/>
      <c r="F530" s="30"/>
      <c r="BE530" s="8"/>
    </row>
    <row r="531" spans="1:57" hidden="1" x14ac:dyDescent="0.25">
      <c r="A531" s="220"/>
      <c r="B531" s="23"/>
      <c r="C531" s="8"/>
      <c r="D531" s="17"/>
      <c r="E531" s="30"/>
      <c r="F531" s="30"/>
      <c r="BE531" s="8"/>
    </row>
    <row r="532" spans="1:57" hidden="1" x14ac:dyDescent="0.25">
      <c r="A532" s="220"/>
      <c r="B532" s="23"/>
      <c r="C532" s="8"/>
      <c r="D532" s="17"/>
      <c r="E532" s="30"/>
      <c r="F532" s="30"/>
      <c r="BE532" s="8"/>
    </row>
    <row r="533" spans="1:57" hidden="1" x14ac:dyDescent="0.25">
      <c r="A533" s="220"/>
      <c r="B533" s="23"/>
      <c r="C533" s="8"/>
      <c r="D533" s="17"/>
      <c r="E533" s="30"/>
      <c r="F533" s="30"/>
      <c r="BE533" s="8"/>
    </row>
    <row r="534" spans="1:57" hidden="1" x14ac:dyDescent="0.25">
      <c r="A534" s="220"/>
      <c r="B534" s="23"/>
      <c r="C534" s="8"/>
      <c r="D534" s="17"/>
      <c r="E534" s="30"/>
      <c r="F534" s="30"/>
      <c r="BE534" s="8"/>
    </row>
    <row r="535" spans="1:57" hidden="1" x14ac:dyDescent="0.25">
      <c r="A535" s="220"/>
      <c r="B535" s="23"/>
      <c r="C535" s="8"/>
      <c r="D535" s="17"/>
      <c r="E535" s="30"/>
      <c r="F535" s="30"/>
      <c r="BE535" s="8"/>
    </row>
    <row r="536" spans="1:57" hidden="1" x14ac:dyDescent="0.25">
      <c r="A536" s="220"/>
      <c r="B536" s="23"/>
      <c r="C536" s="8"/>
      <c r="D536" s="17"/>
      <c r="E536" s="30"/>
      <c r="F536" s="30"/>
      <c r="BE536" s="8"/>
    </row>
    <row r="537" spans="1:57" hidden="1" x14ac:dyDescent="0.25">
      <c r="A537" s="220"/>
      <c r="B537" s="23"/>
      <c r="C537" s="8"/>
      <c r="D537" s="17"/>
      <c r="E537" s="30"/>
      <c r="F537" s="30"/>
      <c r="BE537" s="8"/>
    </row>
    <row r="538" spans="1:57" hidden="1" x14ac:dyDescent="0.25">
      <c r="A538" s="220"/>
      <c r="B538" s="23"/>
      <c r="C538" s="8"/>
      <c r="D538" s="17"/>
      <c r="E538" s="30"/>
      <c r="F538" s="30"/>
      <c r="BE538" s="8"/>
    </row>
    <row r="539" spans="1:57" hidden="1" x14ac:dyDescent="0.25">
      <c r="A539" s="220"/>
      <c r="B539" s="23"/>
      <c r="C539" s="8"/>
      <c r="D539" s="17"/>
      <c r="E539" s="30"/>
      <c r="F539" s="30"/>
      <c r="BE539" s="8"/>
    </row>
    <row r="540" spans="1:57" hidden="1" x14ac:dyDescent="0.25">
      <c r="A540" s="220"/>
      <c r="B540" s="23"/>
      <c r="C540" s="8"/>
      <c r="D540" s="17"/>
      <c r="E540" s="30"/>
      <c r="F540" s="30"/>
      <c r="BE540" s="8"/>
    </row>
    <row r="541" spans="1:57" hidden="1" x14ac:dyDescent="0.25">
      <c r="A541" s="220"/>
      <c r="B541" s="23"/>
      <c r="C541" s="8"/>
      <c r="D541" s="17"/>
      <c r="E541" s="30"/>
      <c r="F541" s="30"/>
      <c r="BE541" s="8"/>
    </row>
    <row r="542" spans="1:57" hidden="1" x14ac:dyDescent="0.25">
      <c r="A542" s="220"/>
      <c r="B542" s="23"/>
      <c r="C542" s="8"/>
      <c r="D542" s="17"/>
      <c r="E542" s="30"/>
      <c r="F542" s="30"/>
      <c r="BE542" s="8"/>
    </row>
    <row r="543" spans="1:57" hidden="1" x14ac:dyDescent="0.25">
      <c r="A543" s="220"/>
      <c r="B543" s="23"/>
      <c r="C543" s="8"/>
      <c r="D543" s="17"/>
      <c r="E543" s="30"/>
      <c r="F543" s="30"/>
      <c r="BE543" s="8"/>
    </row>
    <row r="544" spans="1:57" hidden="1" x14ac:dyDescent="0.25">
      <c r="A544" s="220"/>
      <c r="B544" s="23"/>
      <c r="C544" s="8"/>
      <c r="D544" s="17"/>
      <c r="E544" s="30"/>
      <c r="F544" s="30"/>
      <c r="BE544" s="8"/>
    </row>
    <row r="545" spans="1:57" hidden="1" x14ac:dyDescent="0.25">
      <c r="A545" s="220"/>
      <c r="B545" s="23"/>
      <c r="C545" s="8"/>
      <c r="D545" s="17"/>
      <c r="E545" s="30"/>
      <c r="F545" s="30"/>
      <c r="BE545" s="8"/>
    </row>
    <row r="546" spans="1:57" hidden="1" x14ac:dyDescent="0.25">
      <c r="A546" s="220"/>
      <c r="B546" s="23"/>
      <c r="C546" s="8"/>
      <c r="D546" s="17"/>
      <c r="E546" s="30"/>
      <c r="F546" s="30"/>
      <c r="BE546" s="8"/>
    </row>
    <row r="547" spans="1:57" hidden="1" x14ac:dyDescent="0.25">
      <c r="A547" s="220"/>
      <c r="B547" s="23"/>
      <c r="C547" s="8"/>
      <c r="D547" s="17"/>
      <c r="E547" s="30"/>
      <c r="F547" s="30"/>
      <c r="BE547" s="8"/>
    </row>
    <row r="548" spans="1:57" hidden="1" x14ac:dyDescent="0.25">
      <c r="A548" s="220"/>
      <c r="B548" s="23"/>
      <c r="C548" s="8"/>
      <c r="D548" s="17"/>
      <c r="E548" s="30"/>
      <c r="F548" s="30"/>
      <c r="BE548" s="8"/>
    </row>
    <row r="549" spans="1:57" hidden="1" x14ac:dyDescent="0.25">
      <c r="A549" s="220"/>
      <c r="B549" s="23"/>
      <c r="C549" s="8"/>
      <c r="D549" s="17"/>
      <c r="E549" s="30"/>
      <c r="F549" s="30"/>
      <c r="BE549" s="8"/>
    </row>
    <row r="550" spans="1:57" hidden="1" x14ac:dyDescent="0.25">
      <c r="A550" s="220"/>
      <c r="B550" s="23"/>
      <c r="C550" s="8"/>
      <c r="D550" s="17"/>
      <c r="E550" s="30"/>
      <c r="F550" s="30"/>
      <c r="BE550" s="8"/>
    </row>
    <row r="551" spans="1:57" hidden="1" x14ac:dyDescent="0.25">
      <c r="A551" s="220"/>
      <c r="B551" s="23"/>
      <c r="C551" s="8"/>
      <c r="D551" s="17"/>
      <c r="E551" s="30"/>
      <c r="F551" s="30"/>
      <c r="BE551" s="8"/>
    </row>
    <row r="552" spans="1:57" hidden="1" x14ac:dyDescent="0.25">
      <c r="A552" s="220"/>
      <c r="B552" s="23"/>
      <c r="C552" s="8"/>
      <c r="D552" s="17"/>
      <c r="E552" s="30"/>
      <c r="F552" s="30"/>
      <c r="BE552" s="8"/>
    </row>
    <row r="553" spans="1:57" hidden="1" x14ac:dyDescent="0.25">
      <c r="A553" s="220"/>
      <c r="B553" s="23"/>
      <c r="C553" s="8"/>
      <c r="D553" s="17"/>
      <c r="E553" s="30"/>
      <c r="F553" s="30"/>
      <c r="BE553" s="8"/>
    </row>
    <row r="554" spans="1:57" hidden="1" x14ac:dyDescent="0.25">
      <c r="A554" s="220"/>
      <c r="B554" s="23"/>
      <c r="C554" s="8"/>
      <c r="D554" s="17"/>
      <c r="E554" s="30"/>
      <c r="F554" s="30"/>
      <c r="BE554" s="8"/>
    </row>
    <row r="555" spans="1:57" hidden="1" x14ac:dyDescent="0.25">
      <c r="A555" s="220"/>
      <c r="B555" s="23"/>
      <c r="C555" s="8"/>
      <c r="D555" s="17"/>
      <c r="E555" s="30"/>
      <c r="F555" s="30"/>
      <c r="BE555" s="8"/>
    </row>
    <row r="556" spans="1:57" hidden="1" x14ac:dyDescent="0.25">
      <c r="A556" s="220"/>
      <c r="B556" s="23"/>
      <c r="C556" s="8"/>
      <c r="D556" s="17"/>
      <c r="E556" s="30"/>
      <c r="F556" s="30"/>
      <c r="BE556" s="8"/>
    </row>
    <row r="557" spans="1:57" hidden="1" x14ac:dyDescent="0.25">
      <c r="A557" s="220"/>
      <c r="B557" s="23"/>
      <c r="C557" s="8"/>
      <c r="D557" s="17"/>
      <c r="E557" s="30"/>
      <c r="F557" s="30"/>
      <c r="BE557" s="8"/>
    </row>
    <row r="558" spans="1:57" hidden="1" x14ac:dyDescent="0.25">
      <c r="A558" s="220"/>
      <c r="B558" s="23"/>
      <c r="C558" s="8"/>
      <c r="D558" s="17"/>
      <c r="E558" s="30"/>
      <c r="F558" s="30"/>
      <c r="BE558" s="8"/>
    </row>
    <row r="559" spans="1:57" hidden="1" x14ac:dyDescent="0.25">
      <c r="A559" s="220"/>
      <c r="B559" s="23"/>
      <c r="C559" s="8"/>
      <c r="D559" s="17"/>
      <c r="E559" s="30"/>
      <c r="F559" s="30"/>
      <c r="BE559" s="8"/>
    </row>
    <row r="560" spans="1:57" hidden="1" x14ac:dyDescent="0.25">
      <c r="A560" s="220"/>
      <c r="B560" s="23"/>
      <c r="C560" s="8"/>
      <c r="D560" s="17"/>
      <c r="E560" s="30"/>
      <c r="F560" s="30"/>
      <c r="BE560" s="8"/>
    </row>
    <row r="561" spans="1:57" hidden="1" x14ac:dyDescent="0.25">
      <c r="A561" s="220"/>
      <c r="B561" s="23"/>
      <c r="C561" s="8"/>
      <c r="D561" s="17"/>
      <c r="E561" s="30"/>
      <c r="F561" s="30"/>
      <c r="BE561" s="8"/>
    </row>
    <row r="562" spans="1:57" hidden="1" x14ac:dyDescent="0.25">
      <c r="A562" s="220"/>
      <c r="B562" s="23"/>
      <c r="C562" s="8"/>
      <c r="D562" s="17"/>
      <c r="E562" s="30"/>
      <c r="F562" s="30"/>
      <c r="BE562" s="8"/>
    </row>
    <row r="563" spans="1:57" hidden="1" x14ac:dyDescent="0.25">
      <c r="A563" s="220"/>
      <c r="B563" s="23"/>
      <c r="C563" s="8"/>
      <c r="D563" s="17"/>
      <c r="E563" s="30"/>
      <c r="F563" s="30"/>
      <c r="BE563" s="8"/>
    </row>
    <row r="564" spans="1:57" hidden="1" x14ac:dyDescent="0.25">
      <c r="A564" s="220"/>
      <c r="B564" s="23"/>
      <c r="C564" s="8"/>
      <c r="D564" s="17"/>
      <c r="E564" s="30"/>
      <c r="F564" s="30"/>
      <c r="BE564" s="8"/>
    </row>
    <row r="565" spans="1:57" hidden="1" x14ac:dyDescent="0.25">
      <c r="A565" s="220"/>
      <c r="B565" s="23"/>
      <c r="C565" s="8"/>
      <c r="D565" s="17"/>
      <c r="E565" s="30"/>
      <c r="F565" s="30"/>
      <c r="BE565" s="8"/>
    </row>
    <row r="566" spans="1:57" hidden="1" x14ac:dyDescent="0.25">
      <c r="A566" s="220"/>
      <c r="B566" s="23"/>
      <c r="C566" s="8"/>
      <c r="D566" s="17"/>
      <c r="E566" s="30"/>
      <c r="F566" s="30"/>
      <c r="BE566" s="8"/>
    </row>
    <row r="567" spans="1:57" hidden="1" x14ac:dyDescent="0.25">
      <c r="A567" s="220"/>
      <c r="B567" s="23"/>
      <c r="C567" s="8"/>
      <c r="D567" s="17"/>
      <c r="E567" s="30"/>
      <c r="F567" s="30"/>
      <c r="BE567" s="8"/>
    </row>
    <row r="568" spans="1:57" hidden="1" x14ac:dyDescent="0.25">
      <c r="A568" s="220"/>
      <c r="B568" s="23"/>
      <c r="C568" s="8"/>
      <c r="D568" s="17"/>
      <c r="E568" s="30"/>
      <c r="F568" s="30"/>
      <c r="BE568" s="8"/>
    </row>
    <row r="569" spans="1:57" hidden="1" x14ac:dyDescent="0.25">
      <c r="A569" s="220"/>
      <c r="B569" s="23"/>
      <c r="C569" s="8"/>
      <c r="D569" s="17"/>
      <c r="E569" s="30"/>
      <c r="F569" s="30"/>
      <c r="BE569" s="8"/>
    </row>
    <row r="570" spans="1:57" hidden="1" x14ac:dyDescent="0.25">
      <c r="A570" s="220"/>
      <c r="B570" s="23"/>
      <c r="C570" s="8"/>
      <c r="D570" s="17"/>
      <c r="E570" s="30"/>
      <c r="F570" s="30"/>
      <c r="BE570" s="8"/>
    </row>
    <row r="571" spans="1:57" hidden="1" x14ac:dyDescent="0.25">
      <c r="A571" s="220"/>
      <c r="B571" s="23"/>
      <c r="C571" s="8"/>
      <c r="D571" s="17"/>
      <c r="E571" s="30"/>
      <c r="F571" s="30"/>
      <c r="BE571" s="8"/>
    </row>
    <row r="572" spans="1:57" hidden="1" x14ac:dyDescent="0.25">
      <c r="A572" s="220"/>
      <c r="B572" s="23"/>
      <c r="C572" s="8"/>
      <c r="D572" s="17"/>
      <c r="E572" s="30"/>
      <c r="F572" s="30"/>
      <c r="BE572" s="8"/>
    </row>
    <row r="573" spans="1:57" hidden="1" x14ac:dyDescent="0.25">
      <c r="A573" s="220"/>
      <c r="B573" s="23"/>
      <c r="C573" s="8"/>
      <c r="D573" s="17"/>
      <c r="E573" s="30"/>
      <c r="F573" s="30"/>
      <c r="BE573" s="8"/>
    </row>
    <row r="574" spans="1:57" hidden="1" x14ac:dyDescent="0.25">
      <c r="A574" s="220"/>
      <c r="B574" s="23"/>
      <c r="C574" s="8"/>
      <c r="D574" s="17"/>
      <c r="E574" s="30"/>
      <c r="F574" s="30"/>
      <c r="BE574" s="8"/>
    </row>
    <row r="575" spans="1:57" hidden="1" x14ac:dyDescent="0.25">
      <c r="A575" s="220"/>
      <c r="B575" s="23"/>
      <c r="C575" s="8"/>
      <c r="D575" s="17"/>
      <c r="E575" s="30"/>
      <c r="F575" s="30"/>
      <c r="BE575" s="8"/>
    </row>
    <row r="576" spans="1:57" hidden="1" x14ac:dyDescent="0.25">
      <c r="A576" s="220"/>
      <c r="B576" s="23"/>
      <c r="C576" s="8"/>
      <c r="D576" s="17"/>
      <c r="E576" s="30"/>
      <c r="F576" s="30"/>
      <c r="BE576" s="8"/>
    </row>
    <row r="577" spans="1:57" hidden="1" x14ac:dyDescent="0.25">
      <c r="A577" s="220"/>
      <c r="B577" s="23"/>
      <c r="C577" s="8"/>
      <c r="D577" s="17"/>
      <c r="E577" s="30"/>
      <c r="F577" s="30"/>
      <c r="BE577" s="8"/>
    </row>
    <row r="578" spans="1:57" hidden="1" x14ac:dyDescent="0.25">
      <c r="A578" s="220"/>
      <c r="B578" s="23"/>
      <c r="C578" s="8"/>
      <c r="D578" s="17"/>
      <c r="E578" s="30"/>
      <c r="F578" s="30"/>
      <c r="BE578" s="8"/>
    </row>
    <row r="579" spans="1:57" hidden="1" x14ac:dyDescent="0.25">
      <c r="A579" s="220"/>
      <c r="B579" s="23"/>
      <c r="C579" s="8"/>
      <c r="D579" s="17"/>
      <c r="E579" s="30"/>
      <c r="F579" s="30"/>
      <c r="BE579" s="8"/>
    </row>
    <row r="580" spans="1:57" hidden="1" x14ac:dyDescent="0.25">
      <c r="A580" s="220"/>
      <c r="B580" s="23"/>
      <c r="C580" s="8"/>
      <c r="D580" s="17"/>
      <c r="E580" s="30"/>
      <c r="F580" s="30"/>
      <c r="BE580" s="8"/>
    </row>
    <row r="581" spans="1:57" hidden="1" x14ac:dyDescent="0.25">
      <c r="A581" s="220"/>
      <c r="B581" s="23"/>
      <c r="C581" s="8"/>
      <c r="D581" s="17"/>
      <c r="E581" s="30"/>
      <c r="F581" s="30"/>
      <c r="BE581" s="8"/>
    </row>
    <row r="582" spans="1:57" hidden="1" x14ac:dyDescent="0.25">
      <c r="A582" s="220"/>
      <c r="B582" s="23"/>
      <c r="C582" s="8"/>
      <c r="D582" s="17"/>
      <c r="E582" s="30"/>
      <c r="F582" s="30"/>
      <c r="BE582" s="8"/>
    </row>
    <row r="583" spans="1:57" hidden="1" x14ac:dyDescent="0.25">
      <c r="A583" s="220"/>
      <c r="B583" s="23"/>
      <c r="C583" s="8"/>
      <c r="D583" s="17"/>
      <c r="E583" s="30"/>
      <c r="F583" s="30"/>
      <c r="BE583" s="8"/>
    </row>
    <row r="584" spans="1:57" hidden="1" x14ac:dyDescent="0.25">
      <c r="A584" s="220"/>
      <c r="B584" s="23"/>
      <c r="C584" s="8"/>
      <c r="D584" s="17"/>
      <c r="E584" s="30"/>
      <c r="F584" s="30"/>
      <c r="BE584" s="8"/>
    </row>
    <row r="585" spans="1:57" hidden="1" x14ac:dyDescent="0.25">
      <c r="A585" s="220"/>
      <c r="B585" s="23"/>
      <c r="C585" s="8"/>
      <c r="D585" s="17"/>
      <c r="E585" s="30"/>
      <c r="F585" s="30"/>
      <c r="BE585" s="8"/>
    </row>
    <row r="586" spans="1:57" hidden="1" x14ac:dyDescent="0.25">
      <c r="A586" s="220"/>
      <c r="B586" s="23"/>
      <c r="C586" s="8"/>
      <c r="D586" s="17"/>
      <c r="E586" s="30"/>
      <c r="F586" s="30"/>
      <c r="BE586" s="8"/>
    </row>
    <row r="587" spans="1:57" hidden="1" x14ac:dyDescent="0.25">
      <c r="A587" s="220"/>
      <c r="B587" s="23"/>
      <c r="C587" s="8"/>
      <c r="D587" s="17"/>
      <c r="E587" s="30"/>
      <c r="F587" s="30"/>
      <c r="BE587" s="8"/>
    </row>
    <row r="588" spans="1:57" hidden="1" x14ac:dyDescent="0.25">
      <c r="A588" s="220"/>
      <c r="B588" s="23"/>
      <c r="C588" s="8"/>
      <c r="D588" s="17"/>
      <c r="E588" s="30"/>
      <c r="F588" s="30"/>
      <c r="BE588" s="8"/>
    </row>
    <row r="589" spans="1:57" hidden="1" x14ac:dyDescent="0.25">
      <c r="A589" s="220"/>
      <c r="B589" s="23"/>
      <c r="C589" s="8"/>
      <c r="D589" s="17"/>
      <c r="E589" s="30"/>
      <c r="F589" s="30"/>
      <c r="BE589" s="8"/>
    </row>
    <row r="590" spans="1:57" hidden="1" x14ac:dyDescent="0.25">
      <c r="A590" s="220"/>
      <c r="B590" s="23"/>
      <c r="C590" s="8"/>
      <c r="D590" s="17"/>
      <c r="E590" s="30"/>
      <c r="F590" s="30"/>
      <c r="BE590" s="8"/>
    </row>
    <row r="591" spans="1:57" hidden="1" x14ac:dyDescent="0.25">
      <c r="A591" s="220"/>
      <c r="B591" s="23"/>
      <c r="C591" s="8"/>
      <c r="D591" s="17"/>
      <c r="E591" s="30"/>
      <c r="F591" s="30"/>
      <c r="BE591" s="8"/>
    </row>
    <row r="592" spans="1:57" hidden="1" x14ac:dyDescent="0.25">
      <c r="A592" s="220"/>
      <c r="B592" s="23"/>
      <c r="C592" s="8"/>
      <c r="D592" s="17"/>
      <c r="E592" s="30"/>
      <c r="F592" s="30"/>
      <c r="BE592" s="8"/>
    </row>
    <row r="593" spans="1:57" hidden="1" x14ac:dyDescent="0.25">
      <c r="A593" s="220"/>
      <c r="B593" s="23"/>
      <c r="C593" s="8"/>
      <c r="D593" s="17"/>
      <c r="E593" s="30"/>
      <c r="F593" s="30"/>
      <c r="BE593" s="8"/>
    </row>
    <row r="594" spans="1:57" hidden="1" x14ac:dyDescent="0.25">
      <c r="A594" s="220"/>
      <c r="B594" s="23"/>
      <c r="C594" s="8"/>
      <c r="D594" s="17"/>
      <c r="E594" s="30"/>
      <c r="F594" s="30"/>
      <c r="BE594" s="8"/>
    </row>
    <row r="595" spans="1:57" hidden="1" x14ac:dyDescent="0.25">
      <c r="A595" s="220"/>
      <c r="B595" s="23"/>
      <c r="C595" s="8"/>
      <c r="D595" s="17"/>
      <c r="E595" s="30"/>
      <c r="F595" s="30"/>
      <c r="BE595" s="8"/>
    </row>
    <row r="596" spans="1:57" hidden="1" x14ac:dyDescent="0.25">
      <c r="A596" s="220"/>
      <c r="B596" s="23"/>
      <c r="C596" s="8"/>
      <c r="D596" s="17"/>
      <c r="E596" s="30"/>
      <c r="F596" s="30"/>
      <c r="BE596" s="8"/>
    </row>
    <row r="597" spans="1:57" hidden="1" x14ac:dyDescent="0.25">
      <c r="A597" s="220"/>
      <c r="B597" s="23"/>
      <c r="C597" s="8"/>
      <c r="D597" s="17"/>
      <c r="E597" s="30"/>
      <c r="F597" s="30"/>
      <c r="BE597" s="8"/>
    </row>
    <row r="598" spans="1:57" hidden="1" x14ac:dyDescent="0.25">
      <c r="A598" s="220"/>
      <c r="B598" s="23"/>
      <c r="C598" s="8"/>
      <c r="D598" s="17"/>
      <c r="E598" s="30"/>
      <c r="F598" s="30"/>
      <c r="BE598" s="8"/>
    </row>
    <row r="599" spans="1:57" hidden="1" x14ac:dyDescent="0.25">
      <c r="A599" s="220"/>
      <c r="B599" s="23"/>
      <c r="C599" s="8"/>
      <c r="D599" s="17"/>
      <c r="E599" s="30"/>
      <c r="F599" s="30"/>
      <c r="BE599" s="8"/>
    </row>
    <row r="600" spans="1:57" hidden="1" x14ac:dyDescent="0.25">
      <c r="A600" s="220"/>
      <c r="B600" s="23"/>
      <c r="C600" s="8"/>
      <c r="D600" s="17"/>
      <c r="E600" s="30"/>
      <c r="F600" s="30"/>
      <c r="BE600" s="8"/>
    </row>
    <row r="601" spans="1:57" hidden="1" x14ac:dyDescent="0.25">
      <c r="A601" s="220"/>
      <c r="B601" s="23"/>
      <c r="C601" s="8"/>
      <c r="D601" s="17"/>
      <c r="E601" s="30"/>
      <c r="F601" s="30"/>
      <c r="BE601" s="8"/>
    </row>
    <row r="602" spans="1:57" hidden="1" x14ac:dyDescent="0.25">
      <c r="A602" s="220"/>
      <c r="B602" s="23"/>
      <c r="C602" s="8"/>
      <c r="D602" s="17"/>
      <c r="E602" s="30"/>
      <c r="F602" s="30"/>
      <c r="BE602" s="8"/>
    </row>
    <row r="603" spans="1:57" hidden="1" x14ac:dyDescent="0.25">
      <c r="A603" s="220"/>
      <c r="B603" s="23"/>
      <c r="C603" s="8"/>
      <c r="D603" s="17"/>
      <c r="E603" s="30"/>
      <c r="F603" s="30"/>
      <c r="BE603" s="8"/>
    </row>
    <row r="604" spans="1:57" hidden="1" x14ac:dyDescent="0.25">
      <c r="A604" s="220"/>
      <c r="B604" s="23"/>
      <c r="C604" s="8"/>
      <c r="D604" s="17"/>
      <c r="E604" s="30"/>
      <c r="F604" s="30"/>
      <c r="BE604" s="8"/>
    </row>
    <row r="605" spans="1:57" hidden="1" x14ac:dyDescent="0.25">
      <c r="A605" s="220"/>
      <c r="B605" s="23"/>
      <c r="C605" s="8"/>
      <c r="D605" s="17"/>
      <c r="E605" s="30"/>
      <c r="F605" s="30"/>
      <c r="BE605" s="8"/>
    </row>
    <row r="606" spans="1:57" hidden="1" x14ac:dyDescent="0.25">
      <c r="A606" s="220"/>
      <c r="B606" s="23"/>
      <c r="C606" s="8"/>
      <c r="D606" s="17"/>
      <c r="E606" s="30"/>
      <c r="F606" s="30"/>
      <c r="BE606" s="8"/>
    </row>
    <row r="607" spans="1:57" hidden="1" x14ac:dyDescent="0.25">
      <c r="A607" s="220"/>
      <c r="B607" s="23"/>
      <c r="C607" s="8"/>
      <c r="D607" s="17"/>
      <c r="E607" s="30"/>
      <c r="F607" s="30"/>
      <c r="BE607" s="8"/>
    </row>
    <row r="608" spans="1:57" hidden="1" x14ac:dyDescent="0.25">
      <c r="A608" s="220"/>
      <c r="B608" s="23"/>
      <c r="C608" s="8"/>
      <c r="D608" s="17"/>
      <c r="E608" s="30"/>
      <c r="F608" s="30"/>
      <c r="BE608" s="8"/>
    </row>
    <row r="609" spans="1:57" hidden="1" x14ac:dyDescent="0.25">
      <c r="A609" s="220"/>
      <c r="B609" s="23"/>
      <c r="C609" s="8"/>
      <c r="D609" s="17"/>
      <c r="E609" s="30"/>
      <c r="F609" s="30"/>
      <c r="BE609" s="8"/>
    </row>
    <row r="610" spans="1:57" hidden="1" x14ac:dyDescent="0.25">
      <c r="A610" s="220"/>
      <c r="B610" s="23"/>
      <c r="C610" s="8"/>
      <c r="D610" s="17"/>
      <c r="E610" s="30"/>
      <c r="F610" s="30"/>
      <c r="BE610" s="8"/>
    </row>
    <row r="611" spans="1:57" hidden="1" x14ac:dyDescent="0.25">
      <c r="A611" s="220"/>
      <c r="B611" s="23"/>
      <c r="C611" s="8"/>
      <c r="D611" s="17"/>
      <c r="E611" s="30"/>
      <c r="F611" s="30"/>
      <c r="BE611" s="8"/>
    </row>
    <row r="612" spans="1:57" hidden="1" x14ac:dyDescent="0.25">
      <c r="A612" s="220"/>
      <c r="B612" s="23"/>
      <c r="C612" s="8"/>
      <c r="D612" s="17"/>
      <c r="E612" s="30"/>
      <c r="F612" s="30"/>
      <c r="BE612" s="8"/>
    </row>
    <row r="613" spans="1:57" hidden="1" x14ac:dyDescent="0.25">
      <c r="A613" s="220"/>
      <c r="B613" s="23"/>
      <c r="C613" s="8"/>
      <c r="D613" s="17"/>
      <c r="E613" s="30"/>
      <c r="F613" s="30"/>
      <c r="BE613" s="8"/>
    </row>
    <row r="614" spans="1:57" hidden="1" x14ac:dyDescent="0.25">
      <c r="A614" s="220"/>
      <c r="B614" s="23"/>
      <c r="C614" s="8"/>
      <c r="D614" s="17"/>
      <c r="E614" s="30"/>
      <c r="F614" s="30"/>
      <c r="BE614" s="8"/>
    </row>
    <row r="615" spans="1:57" hidden="1" x14ac:dyDescent="0.25">
      <c r="A615" s="220"/>
      <c r="B615" s="23"/>
      <c r="C615" s="8"/>
      <c r="D615" s="17"/>
      <c r="E615" s="30"/>
      <c r="F615" s="30"/>
      <c r="BE615" s="8"/>
    </row>
    <row r="616" spans="1:57" hidden="1" x14ac:dyDescent="0.25">
      <c r="A616" s="220"/>
      <c r="B616" s="23"/>
      <c r="C616" s="8"/>
      <c r="D616" s="17"/>
      <c r="E616" s="30"/>
      <c r="F616" s="30"/>
      <c r="BE616" s="8"/>
    </row>
    <row r="617" spans="1:57" hidden="1" x14ac:dyDescent="0.25">
      <c r="A617" s="220"/>
      <c r="B617" s="23"/>
      <c r="C617" s="8"/>
      <c r="D617" s="17"/>
      <c r="E617" s="30"/>
      <c r="F617" s="30"/>
      <c r="BE617" s="8"/>
    </row>
    <row r="618" spans="1:57" hidden="1" x14ac:dyDescent="0.25">
      <c r="A618" s="220"/>
      <c r="B618" s="23"/>
      <c r="C618" s="8"/>
      <c r="D618" s="17"/>
      <c r="E618" s="30"/>
      <c r="F618" s="30"/>
      <c r="BE618" s="8"/>
    </row>
    <row r="619" spans="1:57" hidden="1" x14ac:dyDescent="0.25">
      <c r="A619" s="220"/>
      <c r="B619" s="23"/>
      <c r="C619" s="8"/>
      <c r="D619" s="17"/>
      <c r="E619" s="30"/>
      <c r="F619" s="30"/>
      <c r="BE619" s="8"/>
    </row>
    <row r="620" spans="1:57" hidden="1" x14ac:dyDescent="0.25">
      <c r="A620" s="220"/>
      <c r="B620" s="23"/>
      <c r="C620" s="8"/>
      <c r="D620" s="17"/>
      <c r="E620" s="30"/>
      <c r="F620" s="30"/>
      <c r="BE620" s="8"/>
    </row>
    <row r="621" spans="1:57" hidden="1" x14ac:dyDescent="0.25">
      <c r="A621" s="220"/>
      <c r="B621" s="23"/>
      <c r="C621" s="8"/>
      <c r="D621" s="17"/>
      <c r="E621" s="30"/>
      <c r="F621" s="30"/>
      <c r="BE621" s="8"/>
    </row>
    <row r="622" spans="1:57" hidden="1" x14ac:dyDescent="0.25">
      <c r="A622" s="220"/>
      <c r="B622" s="23"/>
      <c r="C622" s="8"/>
      <c r="D622" s="17"/>
      <c r="E622" s="30"/>
      <c r="F622" s="30"/>
      <c r="BE622" s="8"/>
    </row>
    <row r="623" spans="1:57" hidden="1" x14ac:dyDescent="0.25">
      <c r="A623" s="220"/>
      <c r="B623" s="23"/>
      <c r="C623" s="8"/>
      <c r="D623" s="17"/>
      <c r="E623" s="30"/>
      <c r="F623" s="30"/>
      <c r="BE623" s="8"/>
    </row>
    <row r="624" spans="1:57" hidden="1" x14ac:dyDescent="0.25">
      <c r="A624" s="220"/>
      <c r="B624" s="23"/>
      <c r="C624" s="8"/>
      <c r="D624" s="17"/>
      <c r="E624" s="30"/>
      <c r="F624" s="30"/>
      <c r="BE624" s="8"/>
    </row>
    <row r="625" spans="1:57" hidden="1" x14ac:dyDescent="0.25">
      <c r="A625" s="220"/>
      <c r="B625" s="23"/>
      <c r="C625" s="8"/>
      <c r="D625" s="17"/>
      <c r="E625" s="30"/>
      <c r="F625" s="30"/>
      <c r="BE625" s="8"/>
    </row>
    <row r="626" spans="1:57" hidden="1" x14ac:dyDescent="0.25">
      <c r="A626" s="220"/>
      <c r="B626" s="23"/>
      <c r="C626" s="8"/>
      <c r="D626" s="17"/>
      <c r="E626" s="30"/>
      <c r="F626" s="30"/>
      <c r="BE626" s="8"/>
    </row>
    <row r="627" spans="1:57" hidden="1" x14ac:dyDescent="0.25">
      <c r="A627" s="220"/>
      <c r="B627" s="23"/>
      <c r="C627" s="8"/>
      <c r="D627" s="17"/>
      <c r="E627" s="30"/>
      <c r="F627" s="30"/>
      <c r="BE627" s="8"/>
    </row>
    <row r="628" spans="1:57" hidden="1" x14ac:dyDescent="0.25">
      <c r="A628" s="220"/>
      <c r="B628" s="23"/>
      <c r="C628" s="8"/>
      <c r="D628" s="17"/>
      <c r="E628" s="30"/>
      <c r="F628" s="30"/>
      <c r="BE628" s="8"/>
    </row>
    <row r="629" spans="1:57" hidden="1" x14ac:dyDescent="0.25">
      <c r="A629" s="220"/>
      <c r="B629" s="23"/>
      <c r="C629" s="8"/>
      <c r="D629" s="17"/>
      <c r="E629" s="30"/>
      <c r="F629" s="30"/>
      <c r="BE629" s="8"/>
    </row>
    <row r="630" spans="1:57" hidden="1" x14ac:dyDescent="0.25">
      <c r="A630" s="220"/>
      <c r="B630" s="23"/>
      <c r="C630" s="8"/>
      <c r="D630" s="17"/>
      <c r="E630" s="30"/>
      <c r="F630" s="30"/>
      <c r="BE630" s="8"/>
    </row>
    <row r="631" spans="1:57" hidden="1" x14ac:dyDescent="0.25">
      <c r="A631" s="220"/>
      <c r="B631" s="23"/>
      <c r="C631" s="8"/>
      <c r="D631" s="17"/>
      <c r="E631" s="30"/>
      <c r="F631" s="30"/>
      <c r="BE631" s="8"/>
    </row>
    <row r="632" spans="1:57" hidden="1" x14ac:dyDescent="0.25">
      <c r="A632" s="220"/>
      <c r="B632" s="23"/>
      <c r="C632" s="8"/>
      <c r="D632" s="17"/>
      <c r="E632" s="30"/>
      <c r="F632" s="30"/>
      <c r="BE632" s="8"/>
    </row>
    <row r="633" spans="1:57" hidden="1" x14ac:dyDescent="0.25">
      <c r="A633" s="220"/>
      <c r="B633" s="23"/>
      <c r="C633" s="8"/>
      <c r="D633" s="17"/>
      <c r="E633" s="30"/>
      <c r="F633" s="30"/>
      <c r="BE633" s="8"/>
    </row>
    <row r="634" spans="1:57" hidden="1" x14ac:dyDescent="0.25">
      <c r="A634" s="220"/>
      <c r="B634" s="23"/>
      <c r="C634" s="8"/>
      <c r="D634" s="17"/>
      <c r="E634" s="30"/>
      <c r="F634" s="30"/>
      <c r="BE634" s="8"/>
    </row>
    <row r="635" spans="1:57" hidden="1" x14ac:dyDescent="0.25">
      <c r="A635" s="220"/>
      <c r="B635" s="23"/>
      <c r="C635" s="8"/>
      <c r="D635" s="17"/>
      <c r="E635" s="30"/>
      <c r="F635" s="30"/>
      <c r="BE635" s="8"/>
    </row>
    <row r="636" spans="1:57" hidden="1" x14ac:dyDescent="0.25">
      <c r="A636" s="220"/>
      <c r="B636" s="23"/>
      <c r="C636" s="8"/>
      <c r="D636" s="17"/>
      <c r="E636" s="30"/>
      <c r="F636" s="30"/>
      <c r="BE636" s="8"/>
    </row>
    <row r="637" spans="1:57" hidden="1" x14ac:dyDescent="0.25">
      <c r="A637" s="220"/>
      <c r="B637" s="23"/>
      <c r="C637" s="8"/>
      <c r="D637" s="17"/>
      <c r="E637" s="30"/>
      <c r="F637" s="30"/>
      <c r="BE637" s="8"/>
    </row>
    <row r="638" spans="1:57" hidden="1" x14ac:dyDescent="0.25">
      <c r="A638" s="220"/>
      <c r="B638" s="23"/>
      <c r="C638" s="8"/>
      <c r="D638" s="17"/>
      <c r="E638" s="30"/>
      <c r="F638" s="30"/>
      <c r="BE638" s="8"/>
    </row>
    <row r="639" spans="1:57" hidden="1" x14ac:dyDescent="0.25">
      <c r="A639" s="220"/>
      <c r="B639" s="23"/>
      <c r="C639" s="8"/>
      <c r="D639" s="17"/>
      <c r="E639" s="30"/>
      <c r="F639" s="30"/>
      <c r="BE639" s="8"/>
    </row>
    <row r="640" spans="1:57" hidden="1" x14ac:dyDescent="0.25">
      <c r="A640" s="220"/>
      <c r="B640" s="23"/>
      <c r="C640" s="8"/>
      <c r="D640" s="17"/>
      <c r="E640" s="30"/>
      <c r="F640" s="30"/>
      <c r="BE640" s="8"/>
    </row>
    <row r="641" spans="1:57" hidden="1" x14ac:dyDescent="0.25">
      <c r="A641" s="220"/>
      <c r="B641" s="23"/>
      <c r="C641" s="8"/>
      <c r="D641" s="17"/>
      <c r="E641" s="30"/>
      <c r="F641" s="30"/>
      <c r="BE641" s="8"/>
    </row>
    <row r="642" spans="1:57" hidden="1" x14ac:dyDescent="0.25">
      <c r="A642" s="220"/>
      <c r="B642" s="23"/>
      <c r="C642" s="8"/>
      <c r="D642" s="17"/>
      <c r="E642" s="30"/>
      <c r="F642" s="30"/>
      <c r="BE642" s="8"/>
    </row>
    <row r="643" spans="1:57" hidden="1" x14ac:dyDescent="0.25">
      <c r="A643" s="220"/>
      <c r="B643" s="23"/>
      <c r="C643" s="8"/>
      <c r="D643" s="17"/>
      <c r="E643" s="30"/>
      <c r="F643" s="30"/>
      <c r="BE643" s="8"/>
    </row>
    <row r="644" spans="1:57" hidden="1" x14ac:dyDescent="0.25">
      <c r="A644" s="220"/>
      <c r="B644" s="23"/>
      <c r="C644" s="8"/>
      <c r="D644" s="17"/>
      <c r="E644" s="30"/>
      <c r="F644" s="30"/>
      <c r="BE644" s="8"/>
    </row>
    <row r="645" spans="1:57" hidden="1" x14ac:dyDescent="0.25">
      <c r="A645" s="220"/>
      <c r="B645" s="23"/>
      <c r="C645" s="8"/>
      <c r="D645" s="17"/>
      <c r="E645" s="30"/>
      <c r="F645" s="30"/>
      <c r="BE645" s="8"/>
    </row>
    <row r="646" spans="1:57" hidden="1" x14ac:dyDescent="0.25">
      <c r="A646" s="220"/>
      <c r="B646" s="23"/>
      <c r="C646" s="8"/>
      <c r="D646" s="17"/>
      <c r="E646" s="30"/>
      <c r="F646" s="30"/>
      <c r="BE646" s="8"/>
    </row>
    <row r="647" spans="1:57" hidden="1" x14ac:dyDescent="0.25">
      <c r="A647" s="220"/>
      <c r="B647" s="23"/>
      <c r="C647" s="8"/>
      <c r="D647" s="17"/>
      <c r="E647" s="30"/>
      <c r="F647" s="30"/>
      <c r="BE647" s="8"/>
    </row>
    <row r="648" spans="1:57" hidden="1" x14ac:dyDescent="0.25">
      <c r="A648" s="220"/>
      <c r="B648" s="23"/>
      <c r="C648" s="8"/>
      <c r="D648" s="17"/>
      <c r="E648" s="30"/>
      <c r="F648" s="30"/>
      <c r="BE648" s="8"/>
    </row>
    <row r="649" spans="1:57" hidden="1" x14ac:dyDescent="0.25">
      <c r="A649" s="220"/>
      <c r="B649" s="23"/>
      <c r="C649" s="8"/>
      <c r="D649" s="17"/>
      <c r="E649" s="30"/>
      <c r="F649" s="30"/>
      <c r="BE649" s="8"/>
    </row>
    <row r="650" spans="1:57" hidden="1" x14ac:dyDescent="0.25">
      <c r="A650" s="220"/>
      <c r="B650" s="23"/>
      <c r="C650" s="8"/>
      <c r="D650" s="17"/>
      <c r="E650" s="30"/>
      <c r="F650" s="30"/>
      <c r="BE650" s="8"/>
    </row>
    <row r="651" spans="1:57" hidden="1" x14ac:dyDescent="0.25">
      <c r="A651" s="220"/>
      <c r="B651" s="23"/>
      <c r="C651" s="8"/>
      <c r="D651" s="17"/>
      <c r="E651" s="30"/>
      <c r="F651" s="30"/>
      <c r="BE651" s="8"/>
    </row>
    <row r="652" spans="1:57" hidden="1" x14ac:dyDescent="0.25">
      <c r="A652" s="220"/>
      <c r="B652" s="23"/>
      <c r="C652" s="8"/>
      <c r="D652" s="17"/>
      <c r="E652" s="30"/>
      <c r="F652" s="30"/>
      <c r="BE652" s="8"/>
    </row>
    <row r="653" spans="1:57" hidden="1" x14ac:dyDescent="0.25">
      <c r="A653" s="220"/>
      <c r="B653" s="23"/>
      <c r="C653" s="8"/>
      <c r="D653" s="17"/>
      <c r="E653" s="30"/>
      <c r="F653" s="30"/>
      <c r="BE653" s="8"/>
    </row>
    <row r="654" spans="1:57" hidden="1" x14ac:dyDescent="0.25">
      <c r="A654" s="220"/>
      <c r="B654" s="23"/>
      <c r="C654" s="8"/>
      <c r="D654" s="17"/>
      <c r="E654" s="30"/>
      <c r="F654" s="30"/>
      <c r="BE654" s="8"/>
    </row>
    <row r="655" spans="1:57" hidden="1" x14ac:dyDescent="0.25">
      <c r="A655" s="220"/>
      <c r="B655" s="23"/>
      <c r="C655" s="8"/>
      <c r="D655" s="17"/>
      <c r="E655" s="30"/>
      <c r="F655" s="30"/>
      <c r="BE655" s="8"/>
    </row>
    <row r="656" spans="1:57" hidden="1" x14ac:dyDescent="0.25">
      <c r="A656" s="220"/>
      <c r="B656" s="23"/>
      <c r="C656" s="8"/>
      <c r="D656" s="17"/>
      <c r="E656" s="30"/>
      <c r="F656" s="30"/>
      <c r="BE656" s="8"/>
    </row>
    <row r="657" spans="1:57" hidden="1" x14ac:dyDescent="0.25">
      <c r="A657" s="220"/>
      <c r="B657" s="23"/>
      <c r="C657" s="8"/>
      <c r="D657" s="17"/>
      <c r="E657" s="30"/>
      <c r="F657" s="30"/>
      <c r="BE657" s="8"/>
    </row>
    <row r="658" spans="1:57" hidden="1" x14ac:dyDescent="0.25">
      <c r="A658" s="220"/>
      <c r="B658" s="23"/>
      <c r="C658" s="8"/>
      <c r="D658" s="17"/>
      <c r="E658" s="30"/>
      <c r="F658" s="30"/>
      <c r="BE658" s="8"/>
    </row>
    <row r="659" spans="1:57" hidden="1" x14ac:dyDescent="0.25">
      <c r="A659" s="220"/>
      <c r="B659" s="23"/>
      <c r="C659" s="8"/>
      <c r="D659" s="17"/>
      <c r="E659" s="30"/>
      <c r="F659" s="30"/>
      <c r="BE659" s="8"/>
    </row>
    <row r="660" spans="1:57" hidden="1" x14ac:dyDescent="0.25">
      <c r="A660" s="220"/>
      <c r="B660" s="23"/>
      <c r="C660" s="8"/>
      <c r="D660" s="17"/>
      <c r="E660" s="30"/>
      <c r="F660" s="30"/>
      <c r="BE660" s="8"/>
    </row>
    <row r="661" spans="1:57" hidden="1" x14ac:dyDescent="0.25">
      <c r="A661" s="220"/>
      <c r="B661" s="23"/>
      <c r="C661" s="8"/>
      <c r="D661" s="17"/>
      <c r="E661" s="30"/>
      <c r="F661" s="30"/>
      <c r="BE661" s="8"/>
    </row>
    <row r="662" spans="1:57" hidden="1" x14ac:dyDescent="0.25">
      <c r="A662" s="220"/>
      <c r="B662" s="23"/>
      <c r="C662" s="8"/>
      <c r="D662" s="17"/>
      <c r="E662" s="30"/>
      <c r="F662" s="30"/>
      <c r="BE662" s="8"/>
    </row>
    <row r="663" spans="1:57" hidden="1" x14ac:dyDescent="0.25">
      <c r="A663" s="220"/>
      <c r="B663" s="23"/>
      <c r="C663" s="8"/>
      <c r="D663" s="17"/>
      <c r="E663" s="30"/>
      <c r="F663" s="30"/>
      <c r="BE663" s="8"/>
    </row>
    <row r="664" spans="1:57" hidden="1" x14ac:dyDescent="0.25">
      <c r="A664" s="220"/>
      <c r="B664" s="23"/>
      <c r="C664" s="8"/>
      <c r="D664" s="17"/>
      <c r="E664" s="30"/>
      <c r="F664" s="30"/>
      <c r="BE664" s="8"/>
    </row>
    <row r="665" spans="1:57" hidden="1" x14ac:dyDescent="0.25">
      <c r="A665" s="220"/>
      <c r="B665" s="23"/>
      <c r="C665" s="8"/>
      <c r="D665" s="17"/>
      <c r="E665" s="30"/>
      <c r="F665" s="30"/>
      <c r="BE665" s="8"/>
    </row>
    <row r="666" spans="1:57" hidden="1" x14ac:dyDescent="0.25">
      <c r="A666" s="220"/>
      <c r="B666" s="23"/>
      <c r="C666" s="8"/>
      <c r="D666" s="17"/>
      <c r="E666" s="30"/>
      <c r="F666" s="30"/>
      <c r="BE666" s="8"/>
    </row>
    <row r="667" spans="1:57" hidden="1" x14ac:dyDescent="0.25">
      <c r="A667" s="220"/>
      <c r="B667" s="23"/>
      <c r="C667" s="8"/>
      <c r="D667" s="17"/>
      <c r="E667" s="30"/>
      <c r="F667" s="30"/>
      <c r="BE667" s="8"/>
    </row>
    <row r="668" spans="1:57" hidden="1" x14ac:dyDescent="0.25">
      <c r="A668" s="220"/>
      <c r="B668" s="23"/>
      <c r="C668" s="8"/>
      <c r="D668" s="17"/>
      <c r="E668" s="30"/>
      <c r="F668" s="30"/>
      <c r="BE668" s="8"/>
    </row>
    <row r="669" spans="1:57" hidden="1" x14ac:dyDescent="0.25">
      <c r="A669" s="220"/>
      <c r="B669" s="23"/>
      <c r="C669" s="8"/>
      <c r="D669" s="17"/>
      <c r="E669" s="30"/>
      <c r="F669" s="30"/>
      <c r="BE669" s="8"/>
    </row>
    <row r="670" spans="1:57" hidden="1" x14ac:dyDescent="0.25">
      <c r="A670" s="220"/>
      <c r="B670" s="23"/>
      <c r="C670" s="8"/>
      <c r="D670" s="17"/>
      <c r="E670" s="30"/>
      <c r="F670" s="30"/>
      <c r="BE670" s="8"/>
    </row>
    <row r="671" spans="1:57" hidden="1" x14ac:dyDescent="0.25">
      <c r="A671" s="220"/>
      <c r="B671" s="23"/>
      <c r="C671" s="8"/>
      <c r="D671" s="17"/>
      <c r="E671" s="30"/>
      <c r="F671" s="30"/>
      <c r="BE671" s="8"/>
    </row>
    <row r="672" spans="1:57" hidden="1" x14ac:dyDescent="0.25">
      <c r="A672" s="220"/>
      <c r="B672" s="23"/>
      <c r="C672" s="8"/>
      <c r="D672" s="17"/>
      <c r="E672" s="30"/>
      <c r="F672" s="30"/>
      <c r="BE672" s="8"/>
    </row>
    <row r="673" spans="1:57" hidden="1" x14ac:dyDescent="0.25">
      <c r="A673" s="220"/>
      <c r="B673" s="23"/>
      <c r="C673" s="8"/>
      <c r="D673" s="17"/>
      <c r="E673" s="30"/>
      <c r="F673" s="30"/>
      <c r="BE673" s="8"/>
    </row>
    <row r="674" spans="1:57" hidden="1" x14ac:dyDescent="0.25">
      <c r="A674" s="220"/>
      <c r="B674" s="23"/>
      <c r="C674" s="8"/>
      <c r="D674" s="17"/>
      <c r="E674" s="30"/>
      <c r="F674" s="30"/>
      <c r="BE674" s="8"/>
    </row>
    <row r="675" spans="1:57" hidden="1" x14ac:dyDescent="0.25">
      <c r="A675" s="220"/>
      <c r="B675" s="23"/>
      <c r="C675" s="8"/>
      <c r="D675" s="17"/>
      <c r="E675" s="30"/>
      <c r="F675" s="30"/>
      <c r="BE675" s="8"/>
    </row>
    <row r="676" spans="1:57" hidden="1" x14ac:dyDescent="0.25">
      <c r="A676" s="220"/>
      <c r="B676" s="23"/>
      <c r="C676" s="8"/>
      <c r="D676" s="17"/>
      <c r="E676" s="30"/>
      <c r="F676" s="30"/>
      <c r="BE676" s="8"/>
    </row>
    <row r="677" spans="1:57" hidden="1" x14ac:dyDescent="0.25">
      <c r="A677" s="220"/>
      <c r="B677" s="23"/>
      <c r="C677" s="8"/>
      <c r="D677" s="17"/>
      <c r="E677" s="30"/>
      <c r="F677" s="30"/>
      <c r="BE677" s="8"/>
    </row>
    <row r="678" spans="1:57" hidden="1" x14ac:dyDescent="0.25">
      <c r="A678" s="220"/>
      <c r="B678" s="23"/>
      <c r="C678" s="8"/>
      <c r="D678" s="17"/>
      <c r="E678" s="30"/>
      <c r="F678" s="30"/>
      <c r="BE678" s="8"/>
    </row>
    <row r="679" spans="1:57" hidden="1" x14ac:dyDescent="0.25">
      <c r="A679" s="220"/>
      <c r="B679" s="23"/>
      <c r="C679" s="8"/>
      <c r="D679" s="17"/>
      <c r="E679" s="30"/>
      <c r="F679" s="30"/>
      <c r="BE679" s="8"/>
    </row>
    <row r="680" spans="1:57" hidden="1" x14ac:dyDescent="0.25">
      <c r="A680" s="220"/>
      <c r="B680" s="23"/>
      <c r="C680" s="8"/>
      <c r="D680" s="17"/>
      <c r="E680" s="30"/>
      <c r="F680" s="30"/>
      <c r="BE680" s="8"/>
    </row>
    <row r="681" spans="1:57" hidden="1" x14ac:dyDescent="0.25">
      <c r="A681" s="220"/>
      <c r="B681" s="23"/>
      <c r="C681" s="8"/>
      <c r="D681" s="17"/>
      <c r="E681" s="30"/>
      <c r="F681" s="30"/>
      <c r="BE681" s="8"/>
    </row>
    <row r="682" spans="1:57" hidden="1" x14ac:dyDescent="0.25">
      <c r="A682" s="220"/>
      <c r="B682" s="23"/>
      <c r="C682" s="8"/>
      <c r="D682" s="17"/>
      <c r="E682" s="30"/>
      <c r="F682" s="30"/>
      <c r="BE682" s="8"/>
    </row>
    <row r="683" spans="1:57" hidden="1" x14ac:dyDescent="0.25">
      <c r="A683" s="220"/>
      <c r="B683" s="23"/>
      <c r="C683" s="8"/>
      <c r="D683" s="17"/>
      <c r="E683" s="30"/>
      <c r="F683" s="30"/>
      <c r="BE683" s="8"/>
    </row>
    <row r="684" spans="1:57" hidden="1" x14ac:dyDescent="0.25">
      <c r="A684" s="220"/>
      <c r="B684" s="23"/>
      <c r="C684" s="8"/>
      <c r="D684" s="17"/>
      <c r="E684" s="30"/>
      <c r="F684" s="30"/>
      <c r="BE684" s="8"/>
    </row>
    <row r="685" spans="1:57" hidden="1" x14ac:dyDescent="0.25">
      <c r="A685" s="220"/>
      <c r="B685" s="23"/>
      <c r="C685" s="8"/>
      <c r="D685" s="17"/>
      <c r="E685" s="30"/>
      <c r="F685" s="30"/>
      <c r="BE685" s="8"/>
    </row>
    <row r="686" spans="1:57" hidden="1" x14ac:dyDescent="0.25">
      <c r="A686" s="220"/>
      <c r="B686" s="23"/>
      <c r="C686" s="8"/>
      <c r="D686" s="17"/>
      <c r="E686" s="30"/>
      <c r="F686" s="30"/>
      <c r="BE686" s="8"/>
    </row>
    <row r="687" spans="1:57" hidden="1" x14ac:dyDescent="0.25">
      <c r="A687" s="220"/>
      <c r="B687" s="23"/>
      <c r="C687" s="8"/>
      <c r="D687" s="17"/>
      <c r="E687" s="30"/>
      <c r="F687" s="30"/>
      <c r="BE687" s="8"/>
    </row>
    <row r="688" spans="1:57" hidden="1" x14ac:dyDescent="0.25">
      <c r="A688" s="220"/>
      <c r="B688" s="23"/>
      <c r="C688" s="8"/>
      <c r="D688" s="17"/>
      <c r="E688" s="30"/>
      <c r="F688" s="30"/>
      <c r="BE688" s="8"/>
    </row>
    <row r="689" spans="1:57" hidden="1" x14ac:dyDescent="0.25">
      <c r="A689" s="220"/>
      <c r="B689" s="23"/>
      <c r="C689" s="8"/>
      <c r="D689" s="17"/>
      <c r="E689" s="30"/>
      <c r="F689" s="30"/>
      <c r="BE689" s="8"/>
    </row>
    <row r="690" spans="1:57" hidden="1" x14ac:dyDescent="0.25">
      <c r="A690" s="220"/>
      <c r="B690" s="23"/>
      <c r="C690" s="8"/>
      <c r="D690" s="17"/>
      <c r="E690" s="30"/>
      <c r="F690" s="30"/>
      <c r="BE690" s="8"/>
    </row>
    <row r="691" spans="1:57" hidden="1" x14ac:dyDescent="0.25">
      <c r="A691" s="220"/>
      <c r="B691" s="23"/>
      <c r="C691" s="8"/>
      <c r="D691" s="17"/>
      <c r="E691" s="30"/>
      <c r="F691" s="30"/>
      <c r="BE691" s="8"/>
    </row>
    <row r="692" spans="1:57" hidden="1" x14ac:dyDescent="0.25">
      <c r="A692" s="220"/>
      <c r="B692" s="23"/>
      <c r="C692" s="8"/>
      <c r="D692" s="17"/>
      <c r="E692" s="30"/>
      <c r="F692" s="30"/>
      <c r="BE692" s="8"/>
    </row>
    <row r="693" spans="1:57" hidden="1" x14ac:dyDescent="0.25">
      <c r="A693" s="220"/>
      <c r="B693" s="23"/>
      <c r="C693" s="8"/>
      <c r="D693" s="17"/>
      <c r="E693" s="30"/>
      <c r="F693" s="30"/>
      <c r="BE693" s="8"/>
    </row>
    <row r="694" spans="1:57" hidden="1" x14ac:dyDescent="0.25">
      <c r="A694" s="220"/>
      <c r="B694" s="23"/>
      <c r="C694" s="8"/>
      <c r="D694" s="17"/>
      <c r="E694" s="30"/>
      <c r="F694" s="30"/>
      <c r="BE694" s="8"/>
    </row>
    <row r="695" spans="1:57" hidden="1" x14ac:dyDescent="0.25">
      <c r="A695" s="220"/>
      <c r="B695" s="23"/>
      <c r="C695" s="8"/>
      <c r="D695" s="17"/>
      <c r="E695" s="30"/>
      <c r="F695" s="30"/>
      <c r="BE695" s="8"/>
    </row>
    <row r="696" spans="1:57" hidden="1" x14ac:dyDescent="0.25">
      <c r="A696" s="220"/>
      <c r="B696" s="23"/>
      <c r="C696" s="8"/>
      <c r="D696" s="17"/>
      <c r="E696" s="30"/>
      <c r="F696" s="30"/>
      <c r="BE696" s="8"/>
    </row>
    <row r="697" spans="1:57" hidden="1" x14ac:dyDescent="0.25">
      <c r="A697" s="220"/>
      <c r="B697" s="23"/>
      <c r="C697" s="8"/>
      <c r="D697" s="17"/>
      <c r="E697" s="30"/>
      <c r="F697" s="30"/>
      <c r="BE697" s="8"/>
    </row>
    <row r="698" spans="1:57" hidden="1" x14ac:dyDescent="0.25">
      <c r="A698" s="220"/>
      <c r="B698" s="23"/>
      <c r="C698" s="8"/>
      <c r="D698" s="17"/>
      <c r="E698" s="30"/>
      <c r="F698" s="30"/>
      <c r="BE698" s="8"/>
    </row>
    <row r="699" spans="1:57" hidden="1" x14ac:dyDescent="0.25">
      <c r="A699" s="220"/>
      <c r="B699" s="23"/>
      <c r="C699" s="8"/>
      <c r="D699" s="17"/>
      <c r="E699" s="30"/>
      <c r="F699" s="30"/>
      <c r="BE699" s="8"/>
    </row>
    <row r="700" spans="1:57" hidden="1" x14ac:dyDescent="0.25">
      <c r="A700" s="220"/>
      <c r="B700" s="23"/>
      <c r="C700" s="8"/>
      <c r="D700" s="17"/>
      <c r="E700" s="30"/>
      <c r="F700" s="30"/>
      <c r="BE700" s="8"/>
    </row>
    <row r="701" spans="1:57" hidden="1" x14ac:dyDescent="0.25">
      <c r="A701" s="220"/>
      <c r="B701" s="23"/>
      <c r="C701" s="8"/>
      <c r="D701" s="17"/>
      <c r="E701" s="30"/>
      <c r="F701" s="30"/>
      <c r="BE701" s="8"/>
    </row>
    <row r="702" spans="1:57" hidden="1" x14ac:dyDescent="0.25">
      <c r="A702" s="220"/>
      <c r="B702" s="23"/>
      <c r="C702" s="8"/>
      <c r="D702" s="17"/>
      <c r="E702" s="30"/>
      <c r="F702" s="30"/>
      <c r="BE702" s="8"/>
    </row>
    <row r="703" spans="1:57" hidden="1" x14ac:dyDescent="0.25">
      <c r="A703" s="220"/>
      <c r="B703" s="23"/>
      <c r="C703" s="8"/>
      <c r="D703" s="17"/>
      <c r="E703" s="30"/>
      <c r="F703" s="30"/>
      <c r="BE703" s="8"/>
    </row>
    <row r="704" spans="1:57" hidden="1" x14ac:dyDescent="0.25">
      <c r="A704" s="220"/>
      <c r="B704" s="23"/>
      <c r="C704" s="8"/>
      <c r="D704" s="17"/>
      <c r="E704" s="30"/>
      <c r="F704" s="30"/>
      <c r="BE704" s="8"/>
    </row>
    <row r="705" spans="1:57" hidden="1" x14ac:dyDescent="0.25">
      <c r="A705" s="220"/>
      <c r="B705" s="23"/>
      <c r="C705" s="8"/>
      <c r="D705" s="17"/>
      <c r="E705" s="30"/>
      <c r="F705" s="30"/>
      <c r="BE705" s="8"/>
    </row>
    <row r="706" spans="1:57" hidden="1" x14ac:dyDescent="0.25">
      <c r="A706" s="220"/>
      <c r="B706" s="23"/>
      <c r="C706" s="8"/>
      <c r="D706" s="17"/>
      <c r="E706" s="30"/>
      <c r="F706" s="30"/>
      <c r="BE706" s="8"/>
    </row>
    <row r="707" spans="1:57" hidden="1" x14ac:dyDescent="0.25">
      <c r="A707" s="220"/>
      <c r="B707" s="23"/>
      <c r="C707" s="8"/>
      <c r="D707" s="17"/>
      <c r="E707" s="30"/>
      <c r="F707" s="30"/>
      <c r="BE707" s="8"/>
    </row>
    <row r="708" spans="1:57" hidden="1" x14ac:dyDescent="0.25">
      <c r="A708" s="220"/>
      <c r="B708" s="23"/>
      <c r="C708" s="8"/>
      <c r="D708" s="17"/>
      <c r="E708" s="30"/>
      <c r="F708" s="30"/>
      <c r="BE708" s="8"/>
    </row>
    <row r="709" spans="1:57" hidden="1" x14ac:dyDescent="0.25">
      <c r="A709" s="220"/>
      <c r="B709" s="23"/>
      <c r="C709" s="8"/>
      <c r="D709" s="17"/>
      <c r="E709" s="30"/>
      <c r="F709" s="30"/>
      <c r="BE709" s="8"/>
    </row>
    <row r="710" spans="1:57" hidden="1" x14ac:dyDescent="0.25">
      <c r="A710" s="220"/>
      <c r="B710" s="23"/>
      <c r="C710" s="8"/>
      <c r="D710" s="17"/>
      <c r="E710" s="30"/>
      <c r="F710" s="30"/>
      <c r="BE710" s="8"/>
    </row>
    <row r="711" spans="1:57" hidden="1" x14ac:dyDescent="0.25">
      <c r="A711" s="220"/>
      <c r="B711" s="23"/>
      <c r="C711" s="8"/>
      <c r="D711" s="17"/>
      <c r="E711" s="30"/>
      <c r="F711" s="30"/>
      <c r="BE711" s="8"/>
    </row>
    <row r="712" spans="1:57" hidden="1" x14ac:dyDescent="0.25">
      <c r="A712" s="220"/>
      <c r="B712" s="23"/>
      <c r="C712" s="8"/>
      <c r="D712" s="17"/>
      <c r="E712" s="30"/>
      <c r="F712" s="30"/>
      <c r="BE712" s="8"/>
    </row>
    <row r="713" spans="1:57" hidden="1" x14ac:dyDescent="0.25">
      <c r="A713" s="220"/>
      <c r="B713" s="23"/>
      <c r="C713" s="8"/>
      <c r="D713" s="17"/>
      <c r="E713" s="30"/>
      <c r="F713" s="30"/>
      <c r="BE713" s="8"/>
    </row>
    <row r="714" spans="1:57" hidden="1" x14ac:dyDescent="0.25">
      <c r="A714" s="220"/>
      <c r="B714" s="23"/>
      <c r="C714" s="8"/>
      <c r="D714" s="17"/>
      <c r="E714" s="30"/>
      <c r="F714" s="30"/>
      <c r="BE714" s="8"/>
    </row>
    <row r="715" spans="1:57" hidden="1" x14ac:dyDescent="0.25">
      <c r="A715" s="220"/>
      <c r="B715" s="23"/>
      <c r="C715" s="8"/>
      <c r="D715" s="17"/>
      <c r="E715" s="30"/>
      <c r="F715" s="30"/>
      <c r="BE715" s="8"/>
    </row>
    <row r="716" spans="1:57" hidden="1" x14ac:dyDescent="0.25">
      <c r="A716" s="220"/>
      <c r="B716" s="23"/>
      <c r="C716" s="8"/>
      <c r="D716" s="17"/>
      <c r="E716" s="30"/>
      <c r="F716" s="30"/>
      <c r="BE716" s="8"/>
    </row>
    <row r="717" spans="1:57" hidden="1" x14ac:dyDescent="0.25">
      <c r="A717" s="220"/>
      <c r="B717" s="23"/>
      <c r="C717" s="8"/>
      <c r="D717" s="17"/>
      <c r="E717" s="30"/>
      <c r="F717" s="30"/>
      <c r="BE717" s="8"/>
    </row>
    <row r="718" spans="1:57" hidden="1" x14ac:dyDescent="0.25">
      <c r="A718" s="220"/>
      <c r="B718" s="23"/>
      <c r="C718" s="8"/>
      <c r="D718" s="17"/>
      <c r="E718" s="30"/>
      <c r="F718" s="30"/>
      <c r="BE718" s="8"/>
    </row>
    <row r="719" spans="1:57" hidden="1" x14ac:dyDescent="0.25">
      <c r="A719" s="220"/>
      <c r="B719" s="23"/>
      <c r="C719" s="8"/>
      <c r="D719" s="17"/>
      <c r="E719" s="30"/>
      <c r="F719" s="30"/>
      <c r="BE719" s="8"/>
    </row>
    <row r="720" spans="1:57" hidden="1" x14ac:dyDescent="0.25">
      <c r="A720" s="220"/>
      <c r="B720" s="23"/>
      <c r="C720" s="8"/>
      <c r="D720" s="17"/>
      <c r="E720" s="30"/>
      <c r="F720" s="30"/>
      <c r="BE720" s="8"/>
    </row>
    <row r="721" spans="1:57" hidden="1" x14ac:dyDescent="0.25">
      <c r="A721" s="220"/>
      <c r="B721" s="23"/>
      <c r="C721" s="8"/>
      <c r="D721" s="17"/>
      <c r="E721" s="30"/>
      <c r="F721" s="30"/>
      <c r="BE721" s="8"/>
    </row>
    <row r="722" spans="1:57" hidden="1" x14ac:dyDescent="0.25">
      <c r="A722" s="220"/>
      <c r="B722" s="23"/>
      <c r="C722" s="8"/>
      <c r="D722" s="17"/>
      <c r="E722" s="30"/>
      <c r="F722" s="30"/>
      <c r="BE722" s="8"/>
    </row>
    <row r="723" spans="1:57" hidden="1" x14ac:dyDescent="0.25">
      <c r="A723" s="220"/>
      <c r="B723" s="23"/>
      <c r="C723" s="8"/>
      <c r="D723" s="17"/>
      <c r="E723" s="30"/>
      <c r="F723" s="30"/>
      <c r="BE723" s="8"/>
    </row>
    <row r="724" spans="1:57" hidden="1" x14ac:dyDescent="0.25">
      <c r="A724" s="220"/>
      <c r="B724" s="23"/>
      <c r="C724" s="8"/>
      <c r="D724" s="17"/>
      <c r="E724" s="30"/>
      <c r="F724" s="30"/>
      <c r="BE724" s="8"/>
    </row>
    <row r="725" spans="1:57" hidden="1" x14ac:dyDescent="0.25">
      <c r="A725" s="220"/>
      <c r="B725" s="23"/>
      <c r="C725" s="8"/>
      <c r="D725" s="17"/>
      <c r="E725" s="30"/>
      <c r="F725" s="30"/>
      <c r="BE725" s="8"/>
    </row>
    <row r="726" spans="1:57" hidden="1" x14ac:dyDescent="0.25">
      <c r="A726" s="220"/>
      <c r="B726" s="23"/>
      <c r="C726" s="8"/>
      <c r="D726" s="17"/>
      <c r="E726" s="30"/>
      <c r="F726" s="30"/>
      <c r="BE726" s="8"/>
    </row>
    <row r="727" spans="1:57" hidden="1" x14ac:dyDescent="0.25">
      <c r="A727" s="220"/>
      <c r="B727" s="23"/>
      <c r="C727" s="8"/>
      <c r="D727" s="17"/>
      <c r="E727" s="30"/>
      <c r="F727" s="30"/>
      <c r="BE727" s="8"/>
    </row>
    <row r="728" spans="1:57" hidden="1" x14ac:dyDescent="0.25">
      <c r="A728" s="220"/>
      <c r="B728" s="23"/>
      <c r="C728" s="8"/>
      <c r="D728" s="17"/>
      <c r="E728" s="30"/>
      <c r="F728" s="30"/>
      <c r="BE728" s="8"/>
    </row>
    <row r="729" spans="1:57" hidden="1" x14ac:dyDescent="0.25">
      <c r="A729" s="220"/>
      <c r="B729" s="23"/>
      <c r="C729" s="8"/>
      <c r="D729" s="17"/>
      <c r="E729" s="30"/>
      <c r="F729" s="30"/>
      <c r="BE729" s="8"/>
    </row>
    <row r="730" spans="1:57" hidden="1" x14ac:dyDescent="0.25">
      <c r="A730" s="220"/>
      <c r="B730" s="23"/>
      <c r="C730" s="8"/>
      <c r="D730" s="17"/>
      <c r="E730" s="30"/>
      <c r="F730" s="30"/>
      <c r="BE730" s="8"/>
    </row>
    <row r="731" spans="1:57" hidden="1" x14ac:dyDescent="0.25">
      <c r="A731" s="220"/>
      <c r="B731" s="23"/>
      <c r="C731" s="8"/>
      <c r="D731" s="17"/>
      <c r="E731" s="30"/>
      <c r="F731" s="30"/>
      <c r="BE731" s="8"/>
    </row>
    <row r="732" spans="1:57" hidden="1" x14ac:dyDescent="0.25">
      <c r="A732" s="220"/>
      <c r="B732" s="23"/>
      <c r="C732" s="8"/>
      <c r="D732" s="17"/>
      <c r="E732" s="30"/>
      <c r="F732" s="30"/>
      <c r="BE732" s="8"/>
    </row>
    <row r="733" spans="1:57" hidden="1" x14ac:dyDescent="0.25">
      <c r="A733" s="220"/>
      <c r="B733" s="23"/>
      <c r="C733" s="8"/>
      <c r="D733" s="17"/>
      <c r="E733" s="30"/>
      <c r="F733" s="30"/>
      <c r="BE733" s="8"/>
    </row>
    <row r="734" spans="1:57" hidden="1" x14ac:dyDescent="0.25">
      <c r="A734" s="220"/>
      <c r="B734" s="23"/>
      <c r="C734" s="8"/>
      <c r="D734" s="17"/>
      <c r="E734" s="30"/>
      <c r="F734" s="30"/>
      <c r="BE734" s="8"/>
    </row>
    <row r="735" spans="1:57" hidden="1" x14ac:dyDescent="0.25">
      <c r="A735" s="220"/>
      <c r="B735" s="23"/>
      <c r="C735" s="8"/>
      <c r="D735" s="17"/>
      <c r="E735" s="30"/>
      <c r="F735" s="30"/>
      <c r="BE735" s="8"/>
    </row>
    <row r="736" spans="1:57" hidden="1" x14ac:dyDescent="0.25">
      <c r="A736" s="220"/>
      <c r="B736" s="23"/>
      <c r="C736" s="8"/>
      <c r="D736" s="17"/>
      <c r="E736" s="30"/>
      <c r="F736" s="30"/>
      <c r="BE736" s="8"/>
    </row>
    <row r="737" spans="1:57" hidden="1" x14ac:dyDescent="0.25">
      <c r="A737" s="220"/>
      <c r="B737" s="23"/>
      <c r="C737" s="8"/>
      <c r="D737" s="17"/>
      <c r="E737" s="30"/>
      <c r="F737" s="30"/>
      <c r="BE737" s="8"/>
    </row>
    <row r="738" spans="1:57" hidden="1" x14ac:dyDescent="0.25">
      <c r="A738" s="220"/>
      <c r="B738" s="23"/>
      <c r="C738" s="8"/>
      <c r="D738" s="17"/>
      <c r="E738" s="30"/>
      <c r="F738" s="30"/>
      <c r="BE738" s="8"/>
    </row>
    <row r="739" spans="1:57" hidden="1" x14ac:dyDescent="0.25">
      <c r="A739" s="220"/>
      <c r="B739" s="23"/>
      <c r="C739" s="8"/>
      <c r="D739" s="17"/>
      <c r="E739" s="30"/>
      <c r="F739" s="30"/>
      <c r="BE739" s="8"/>
    </row>
    <row r="740" spans="1:57" hidden="1" x14ac:dyDescent="0.25">
      <c r="A740" s="220"/>
      <c r="B740" s="23"/>
      <c r="C740" s="8"/>
      <c r="D740" s="17"/>
      <c r="E740" s="30"/>
      <c r="F740" s="30"/>
      <c r="BE740" s="8"/>
    </row>
    <row r="741" spans="1:57" hidden="1" x14ac:dyDescent="0.25">
      <c r="A741" s="220"/>
      <c r="B741" s="23"/>
      <c r="C741" s="8"/>
      <c r="D741" s="17"/>
      <c r="E741" s="30"/>
      <c r="F741" s="30"/>
      <c r="BE741" s="8"/>
    </row>
    <row r="742" spans="1:57" hidden="1" x14ac:dyDescent="0.25">
      <c r="A742" s="220"/>
      <c r="B742" s="23"/>
      <c r="C742" s="8"/>
      <c r="D742" s="17"/>
      <c r="E742" s="30"/>
      <c r="F742" s="30"/>
      <c r="BE742" s="8"/>
    </row>
    <row r="743" spans="1:57" hidden="1" x14ac:dyDescent="0.25">
      <c r="A743" s="220"/>
      <c r="B743" s="23"/>
      <c r="C743" s="8"/>
      <c r="D743" s="17"/>
      <c r="E743" s="30"/>
      <c r="F743" s="30"/>
      <c r="BE743" s="8"/>
    </row>
    <row r="744" spans="1:57" hidden="1" x14ac:dyDescent="0.25">
      <c r="A744" s="220"/>
      <c r="B744" s="23"/>
      <c r="C744" s="8"/>
      <c r="D744" s="17"/>
      <c r="E744" s="30"/>
      <c r="F744" s="30"/>
      <c r="BE744" s="8"/>
    </row>
    <row r="745" spans="1:57" hidden="1" x14ac:dyDescent="0.25">
      <c r="A745" s="220"/>
      <c r="B745" s="23"/>
      <c r="C745" s="8"/>
      <c r="D745" s="17"/>
      <c r="E745" s="30"/>
      <c r="F745" s="30"/>
      <c r="BE745" s="8"/>
    </row>
    <row r="746" spans="1:57" hidden="1" x14ac:dyDescent="0.25">
      <c r="A746" s="220"/>
      <c r="B746" s="23"/>
      <c r="C746" s="8"/>
      <c r="D746" s="17"/>
      <c r="E746" s="30"/>
      <c r="F746" s="30"/>
      <c r="BE746" s="8"/>
    </row>
    <row r="747" spans="1:57" hidden="1" x14ac:dyDescent="0.25">
      <c r="A747" s="220"/>
      <c r="B747" s="23"/>
      <c r="C747" s="8"/>
      <c r="D747" s="17"/>
      <c r="E747" s="30"/>
      <c r="F747" s="30"/>
      <c r="BE747" s="8"/>
    </row>
    <row r="748" spans="1:57" hidden="1" x14ac:dyDescent="0.25">
      <c r="A748" s="220"/>
      <c r="B748" s="23"/>
      <c r="C748" s="8"/>
      <c r="D748" s="17"/>
      <c r="E748" s="30"/>
      <c r="F748" s="30"/>
      <c r="BE748" s="8"/>
    </row>
    <row r="749" spans="1:57" hidden="1" x14ac:dyDescent="0.25">
      <c r="A749" s="220"/>
      <c r="B749" s="23"/>
      <c r="C749" s="8"/>
      <c r="D749" s="17"/>
      <c r="E749" s="30"/>
      <c r="F749" s="30"/>
      <c r="BE749" s="8"/>
    </row>
    <row r="750" spans="1:57" hidden="1" x14ac:dyDescent="0.25">
      <c r="A750" s="220"/>
      <c r="B750" s="23"/>
      <c r="C750" s="8"/>
      <c r="D750" s="17"/>
      <c r="E750" s="30"/>
      <c r="F750" s="30"/>
      <c r="BE750" s="8"/>
    </row>
    <row r="751" spans="1:57" hidden="1" x14ac:dyDescent="0.25">
      <c r="A751" s="220"/>
      <c r="B751" s="23"/>
      <c r="C751" s="8"/>
      <c r="D751" s="17"/>
      <c r="E751" s="30"/>
      <c r="F751" s="30"/>
      <c r="BE751" s="8"/>
    </row>
    <row r="752" spans="1:57" hidden="1" x14ac:dyDescent="0.25">
      <c r="A752" s="220"/>
      <c r="B752" s="23"/>
      <c r="C752" s="8"/>
      <c r="D752" s="17"/>
      <c r="E752" s="30"/>
      <c r="F752" s="30"/>
      <c r="BE752" s="8"/>
    </row>
    <row r="753" spans="1:57" hidden="1" x14ac:dyDescent="0.25">
      <c r="A753" s="220"/>
      <c r="B753" s="23"/>
      <c r="C753" s="8"/>
      <c r="D753" s="17"/>
      <c r="E753" s="30"/>
      <c r="F753" s="30"/>
      <c r="BE753" s="8"/>
    </row>
    <row r="754" spans="1:57" hidden="1" x14ac:dyDescent="0.25">
      <c r="A754" s="220"/>
      <c r="B754" s="23"/>
      <c r="C754" s="8"/>
      <c r="D754" s="17"/>
      <c r="E754" s="30"/>
      <c r="F754" s="30"/>
      <c r="BE754" s="8"/>
    </row>
    <row r="755" spans="1:57" hidden="1" x14ac:dyDescent="0.25">
      <c r="A755" s="220"/>
      <c r="B755" s="23"/>
      <c r="C755" s="8"/>
      <c r="D755" s="17"/>
      <c r="E755" s="30"/>
      <c r="F755" s="30"/>
      <c r="BE755" s="8"/>
    </row>
    <row r="756" spans="1:57" hidden="1" x14ac:dyDescent="0.25">
      <c r="A756" s="220"/>
      <c r="B756" s="23"/>
      <c r="C756" s="8"/>
      <c r="D756" s="17"/>
      <c r="E756" s="30"/>
      <c r="F756" s="30"/>
      <c r="BE756" s="8"/>
    </row>
    <row r="757" spans="1:57" hidden="1" x14ac:dyDescent="0.25">
      <c r="A757" s="220"/>
      <c r="B757" s="23"/>
      <c r="C757" s="8"/>
      <c r="D757" s="17"/>
      <c r="E757" s="30"/>
      <c r="F757" s="30"/>
      <c r="BE757" s="8"/>
    </row>
    <row r="758" spans="1:57" hidden="1" x14ac:dyDescent="0.25">
      <c r="A758" s="220"/>
      <c r="B758" s="23"/>
      <c r="C758" s="8"/>
      <c r="D758" s="17"/>
      <c r="E758" s="30"/>
      <c r="F758" s="30"/>
      <c r="BE758" s="8"/>
    </row>
    <row r="759" spans="1:57" hidden="1" x14ac:dyDescent="0.25">
      <c r="A759" s="220"/>
      <c r="B759" s="23"/>
      <c r="C759" s="8"/>
      <c r="D759" s="17"/>
      <c r="E759" s="30"/>
      <c r="F759" s="30"/>
      <c r="BE759" s="8"/>
    </row>
    <row r="760" spans="1:57" hidden="1" x14ac:dyDescent="0.25">
      <c r="A760" s="220"/>
      <c r="B760" s="23"/>
      <c r="C760" s="8"/>
      <c r="D760" s="17"/>
      <c r="E760" s="30"/>
      <c r="F760" s="30"/>
      <c r="BE760" s="8"/>
    </row>
    <row r="761" spans="1:57" hidden="1" x14ac:dyDescent="0.25">
      <c r="A761" s="220"/>
      <c r="B761" s="23"/>
      <c r="C761" s="8"/>
      <c r="D761" s="17"/>
      <c r="E761" s="30"/>
      <c r="F761" s="30"/>
      <c r="BE761" s="8"/>
    </row>
    <row r="762" spans="1:57" hidden="1" x14ac:dyDescent="0.25">
      <c r="A762" s="220"/>
      <c r="B762" s="23"/>
      <c r="C762" s="8"/>
      <c r="D762" s="17"/>
      <c r="E762" s="30"/>
      <c r="F762" s="30"/>
      <c r="BE762" s="8"/>
    </row>
    <row r="763" spans="1:57" hidden="1" x14ac:dyDescent="0.25">
      <c r="A763" s="220"/>
      <c r="B763" s="23"/>
      <c r="C763" s="8"/>
      <c r="D763" s="17"/>
      <c r="E763" s="30"/>
      <c r="F763" s="30"/>
      <c r="BE763" s="8"/>
    </row>
    <row r="764" spans="1:57" hidden="1" x14ac:dyDescent="0.25">
      <c r="A764" s="220"/>
      <c r="B764" s="23"/>
      <c r="C764" s="8"/>
      <c r="D764" s="17"/>
      <c r="E764" s="30"/>
      <c r="F764" s="30"/>
      <c r="BE764" s="8"/>
    </row>
    <row r="765" spans="1:57" hidden="1" x14ac:dyDescent="0.25">
      <c r="A765" s="220"/>
      <c r="B765" s="23"/>
      <c r="C765" s="8"/>
      <c r="D765" s="17"/>
      <c r="E765" s="30"/>
      <c r="F765" s="30"/>
      <c r="BE765" s="8"/>
    </row>
    <row r="766" spans="1:57" hidden="1" x14ac:dyDescent="0.25">
      <c r="A766" s="220"/>
      <c r="B766" s="23"/>
      <c r="C766" s="8"/>
      <c r="D766" s="17"/>
      <c r="E766" s="30"/>
      <c r="F766" s="30"/>
      <c r="BE766" s="8"/>
    </row>
    <row r="767" spans="1:57" hidden="1" x14ac:dyDescent="0.25">
      <c r="A767" s="220"/>
      <c r="B767" s="23"/>
      <c r="C767" s="8"/>
      <c r="D767" s="17"/>
      <c r="E767" s="30"/>
      <c r="F767" s="30"/>
      <c r="BE767" s="8"/>
    </row>
    <row r="768" spans="1:57" hidden="1" x14ac:dyDescent="0.25">
      <c r="A768" s="220"/>
      <c r="B768" s="23"/>
      <c r="C768" s="8"/>
      <c r="D768" s="17"/>
      <c r="E768" s="30"/>
      <c r="F768" s="30"/>
      <c r="BE768" s="8"/>
    </row>
    <row r="769" spans="1:57" hidden="1" x14ac:dyDescent="0.25">
      <c r="A769" s="220"/>
      <c r="B769" s="23"/>
      <c r="C769" s="8"/>
      <c r="D769" s="17"/>
      <c r="E769" s="30"/>
      <c r="F769" s="30"/>
      <c r="BE769" s="8"/>
    </row>
    <row r="770" spans="1:57" hidden="1" x14ac:dyDescent="0.25">
      <c r="A770" s="220"/>
      <c r="B770" s="23"/>
      <c r="C770" s="8"/>
      <c r="D770" s="17"/>
      <c r="E770" s="30"/>
      <c r="F770" s="30"/>
      <c r="BE770" s="8"/>
    </row>
    <row r="771" spans="1:57" hidden="1" x14ac:dyDescent="0.25">
      <c r="A771" s="220"/>
      <c r="B771" s="23"/>
      <c r="C771" s="8"/>
      <c r="D771" s="17"/>
      <c r="E771" s="30"/>
      <c r="F771" s="30"/>
      <c r="BE771" s="8"/>
    </row>
    <row r="772" spans="1:57" hidden="1" x14ac:dyDescent="0.25">
      <c r="A772" s="220"/>
      <c r="B772" s="23"/>
      <c r="C772" s="8"/>
      <c r="D772" s="17"/>
      <c r="E772" s="30"/>
      <c r="F772" s="30"/>
      <c r="BE772" s="8"/>
    </row>
    <row r="773" spans="1:57" hidden="1" x14ac:dyDescent="0.25">
      <c r="A773" s="220"/>
      <c r="B773" s="23"/>
      <c r="C773" s="8"/>
      <c r="D773" s="17"/>
      <c r="E773" s="30"/>
      <c r="F773" s="30"/>
      <c r="BE773" s="8"/>
    </row>
    <row r="774" spans="1:57" hidden="1" x14ac:dyDescent="0.25">
      <c r="A774" s="220"/>
      <c r="B774" s="23"/>
      <c r="C774" s="8"/>
      <c r="D774" s="17"/>
      <c r="E774" s="30"/>
      <c r="F774" s="30"/>
      <c r="BE774" s="8"/>
    </row>
    <row r="775" spans="1:57" hidden="1" x14ac:dyDescent="0.25">
      <c r="A775" s="220"/>
      <c r="B775" s="23"/>
      <c r="C775" s="8"/>
      <c r="D775" s="17"/>
      <c r="E775" s="30"/>
      <c r="F775" s="30"/>
      <c r="BE775" s="8"/>
    </row>
    <row r="776" spans="1:57" hidden="1" x14ac:dyDescent="0.25">
      <c r="A776" s="220"/>
      <c r="B776" s="23"/>
      <c r="C776" s="8"/>
      <c r="D776" s="17"/>
      <c r="E776" s="30"/>
      <c r="F776" s="30"/>
      <c r="BE776" s="8"/>
    </row>
    <row r="777" spans="1:57" hidden="1" x14ac:dyDescent="0.25">
      <c r="A777" s="220"/>
      <c r="B777" s="23"/>
      <c r="C777" s="8"/>
      <c r="D777" s="17"/>
      <c r="E777" s="30"/>
      <c r="F777" s="30"/>
      <c r="BE777" s="8"/>
    </row>
    <row r="778" spans="1:57" hidden="1" x14ac:dyDescent="0.25">
      <c r="A778" s="220"/>
      <c r="B778" s="23"/>
      <c r="C778" s="8"/>
      <c r="D778" s="17"/>
      <c r="E778" s="30"/>
      <c r="F778" s="30"/>
      <c r="BE778" s="8"/>
    </row>
    <row r="779" spans="1:57" hidden="1" x14ac:dyDescent="0.25">
      <c r="A779" s="220"/>
      <c r="B779" s="23"/>
      <c r="C779" s="8"/>
      <c r="D779" s="17"/>
      <c r="E779" s="30"/>
      <c r="F779" s="30"/>
      <c r="BE779" s="8"/>
    </row>
    <row r="780" spans="1:57" hidden="1" x14ac:dyDescent="0.25">
      <c r="A780" s="220"/>
      <c r="B780" s="23"/>
      <c r="C780" s="8"/>
      <c r="D780" s="17"/>
      <c r="E780" s="30"/>
      <c r="F780" s="30"/>
      <c r="BE780" s="8"/>
    </row>
    <row r="781" spans="1:57" hidden="1" x14ac:dyDescent="0.25">
      <c r="A781" s="220"/>
      <c r="B781" s="23"/>
      <c r="C781" s="8"/>
      <c r="D781" s="17"/>
      <c r="E781" s="30"/>
      <c r="F781" s="30"/>
      <c r="BE781" s="8"/>
    </row>
    <row r="782" spans="1:57" hidden="1" x14ac:dyDescent="0.25">
      <c r="A782" s="220"/>
      <c r="B782" s="23"/>
      <c r="C782" s="8"/>
      <c r="D782" s="17"/>
      <c r="E782" s="30"/>
      <c r="F782" s="30"/>
      <c r="BE782" s="8"/>
    </row>
    <row r="783" spans="1:57" hidden="1" x14ac:dyDescent="0.25">
      <c r="A783" s="220"/>
      <c r="B783" s="23"/>
      <c r="C783" s="8"/>
      <c r="D783" s="17"/>
      <c r="E783" s="30"/>
      <c r="F783" s="30"/>
      <c r="BE783" s="8"/>
    </row>
    <row r="784" spans="1:57" hidden="1" x14ac:dyDescent="0.25">
      <c r="A784" s="220"/>
      <c r="B784" s="23"/>
      <c r="C784" s="8"/>
      <c r="D784" s="17"/>
      <c r="E784" s="30"/>
      <c r="F784" s="30"/>
      <c r="BE784" s="8"/>
    </row>
    <row r="785" spans="1:57" hidden="1" x14ac:dyDescent="0.25">
      <c r="A785" s="220"/>
      <c r="B785" s="23"/>
      <c r="C785" s="8"/>
      <c r="D785" s="17"/>
      <c r="E785" s="30"/>
      <c r="F785" s="30"/>
      <c r="BE785" s="8"/>
    </row>
    <row r="786" spans="1:57" hidden="1" x14ac:dyDescent="0.25">
      <c r="A786" s="220"/>
      <c r="B786" s="23"/>
      <c r="C786" s="8"/>
      <c r="D786" s="17"/>
      <c r="E786" s="30"/>
      <c r="F786" s="30"/>
      <c r="BE786" s="8"/>
    </row>
    <row r="787" spans="1:57" hidden="1" x14ac:dyDescent="0.25">
      <c r="A787" s="220"/>
      <c r="B787" s="23"/>
      <c r="C787" s="8"/>
      <c r="D787" s="17"/>
      <c r="E787" s="30"/>
      <c r="F787" s="30"/>
      <c r="BE787" s="8"/>
    </row>
    <row r="788" spans="1:57" hidden="1" x14ac:dyDescent="0.25">
      <c r="A788" s="220"/>
      <c r="B788" s="23"/>
      <c r="C788" s="8"/>
      <c r="D788" s="17"/>
      <c r="E788" s="30"/>
      <c r="F788" s="30"/>
      <c r="BE788" s="8"/>
    </row>
    <row r="789" spans="1:57" hidden="1" x14ac:dyDescent="0.25">
      <c r="A789" s="220"/>
      <c r="B789" s="23"/>
      <c r="C789" s="8"/>
      <c r="D789" s="17"/>
      <c r="E789" s="30"/>
      <c r="F789" s="30"/>
      <c r="BE789" s="8"/>
    </row>
    <row r="790" spans="1:57" hidden="1" x14ac:dyDescent="0.25">
      <c r="A790" s="220"/>
      <c r="B790" s="23"/>
      <c r="C790" s="8"/>
      <c r="D790" s="17"/>
      <c r="E790" s="30"/>
      <c r="F790" s="30"/>
      <c r="BE790" s="8"/>
    </row>
    <row r="791" spans="1:57" hidden="1" x14ac:dyDescent="0.25">
      <c r="A791" s="220"/>
      <c r="B791" s="23"/>
      <c r="C791" s="8"/>
      <c r="D791" s="17"/>
      <c r="E791" s="30"/>
      <c r="F791" s="30"/>
      <c r="BE791" s="8"/>
    </row>
    <row r="792" spans="1:57" hidden="1" x14ac:dyDescent="0.25">
      <c r="A792" s="220"/>
      <c r="B792" s="23"/>
      <c r="C792" s="8"/>
      <c r="D792" s="17"/>
      <c r="E792" s="30"/>
      <c r="F792" s="30"/>
      <c r="BE792" s="8"/>
    </row>
    <row r="793" spans="1:57" hidden="1" x14ac:dyDescent="0.25">
      <c r="A793" s="220"/>
      <c r="B793" s="23"/>
      <c r="C793" s="8"/>
      <c r="D793" s="17"/>
      <c r="E793" s="30"/>
      <c r="F793" s="30"/>
      <c r="BE793" s="8"/>
    </row>
    <row r="794" spans="1:57" hidden="1" x14ac:dyDescent="0.25">
      <c r="A794" s="220"/>
      <c r="B794" s="23"/>
      <c r="C794" s="8"/>
      <c r="D794" s="17"/>
      <c r="E794" s="30"/>
      <c r="F794" s="30"/>
      <c r="BE794" s="8"/>
    </row>
    <row r="795" spans="1:57" hidden="1" x14ac:dyDescent="0.25">
      <c r="A795" s="220"/>
      <c r="B795" s="23"/>
      <c r="C795" s="8"/>
      <c r="D795" s="17"/>
      <c r="E795" s="30"/>
      <c r="F795" s="30"/>
      <c r="BE795" s="8"/>
    </row>
    <row r="796" spans="1:57" hidden="1" x14ac:dyDescent="0.25">
      <c r="A796" s="220"/>
      <c r="B796" s="23"/>
      <c r="C796" s="8"/>
      <c r="D796" s="17"/>
      <c r="E796" s="30"/>
      <c r="F796" s="30"/>
      <c r="BE796" s="8"/>
    </row>
    <row r="797" spans="1:57" hidden="1" x14ac:dyDescent="0.25">
      <c r="A797" s="220"/>
      <c r="B797" s="23"/>
      <c r="C797" s="8"/>
      <c r="D797" s="17"/>
      <c r="E797" s="30"/>
      <c r="F797" s="30"/>
      <c r="BE797" s="8"/>
    </row>
    <row r="798" spans="1:57" hidden="1" x14ac:dyDescent="0.25">
      <c r="A798" s="220"/>
      <c r="B798" s="23"/>
      <c r="C798" s="8"/>
      <c r="D798" s="17"/>
      <c r="E798" s="30"/>
      <c r="F798" s="30"/>
      <c r="BE798" s="8"/>
    </row>
    <row r="799" spans="1:57" hidden="1" x14ac:dyDescent="0.25">
      <c r="A799" s="220"/>
      <c r="B799" s="23"/>
      <c r="C799" s="8"/>
      <c r="D799" s="17"/>
      <c r="E799" s="30"/>
      <c r="F799" s="30"/>
      <c r="BE799" s="8"/>
    </row>
    <row r="800" spans="1:57" hidden="1" x14ac:dyDescent="0.25">
      <c r="A800" s="220"/>
      <c r="B800" s="23"/>
      <c r="C800" s="8"/>
      <c r="D800" s="17"/>
      <c r="E800" s="30"/>
      <c r="F800" s="30"/>
      <c r="BE800" s="8"/>
    </row>
    <row r="801" spans="1:57" hidden="1" x14ac:dyDescent="0.25">
      <c r="A801" s="220"/>
      <c r="B801" s="23"/>
      <c r="C801" s="8"/>
      <c r="D801" s="17"/>
      <c r="E801" s="30"/>
      <c r="F801" s="30"/>
      <c r="BE801" s="8"/>
    </row>
    <row r="802" spans="1:57" hidden="1" x14ac:dyDescent="0.25">
      <c r="A802" s="220"/>
      <c r="B802" s="23"/>
      <c r="C802" s="8"/>
      <c r="D802" s="17"/>
      <c r="E802" s="30"/>
      <c r="F802" s="30"/>
      <c r="BE802" s="8"/>
    </row>
    <row r="803" spans="1:57" hidden="1" x14ac:dyDescent="0.25">
      <c r="A803" s="220"/>
      <c r="B803" s="23"/>
      <c r="C803" s="8"/>
      <c r="D803" s="17"/>
      <c r="E803" s="30"/>
      <c r="F803" s="30"/>
      <c r="BE803" s="8"/>
    </row>
    <row r="804" spans="1:57" hidden="1" x14ac:dyDescent="0.25">
      <c r="A804" s="220"/>
      <c r="B804" s="23"/>
      <c r="C804" s="8"/>
      <c r="D804" s="17"/>
      <c r="E804" s="30"/>
      <c r="F804" s="30"/>
      <c r="BE804" s="8"/>
    </row>
    <row r="805" spans="1:57" hidden="1" x14ac:dyDescent="0.25">
      <c r="A805" s="220"/>
      <c r="B805" s="23"/>
      <c r="C805" s="8"/>
      <c r="D805" s="17"/>
      <c r="E805" s="30"/>
      <c r="F805" s="30"/>
      <c r="BE805" s="8"/>
    </row>
    <row r="806" spans="1:57" hidden="1" x14ac:dyDescent="0.25">
      <c r="A806" s="220"/>
      <c r="B806" s="23"/>
      <c r="C806" s="8"/>
      <c r="D806" s="17"/>
      <c r="E806" s="30"/>
      <c r="F806" s="30"/>
      <c r="BE806" s="8"/>
    </row>
    <row r="807" spans="1:57" hidden="1" x14ac:dyDescent="0.25">
      <c r="A807" s="220"/>
      <c r="B807" s="23"/>
      <c r="C807" s="8"/>
      <c r="D807" s="17"/>
      <c r="E807" s="30"/>
      <c r="F807" s="30"/>
      <c r="BE807" s="8"/>
    </row>
    <row r="808" spans="1:57" hidden="1" x14ac:dyDescent="0.25">
      <c r="A808" s="220"/>
      <c r="B808" s="23"/>
      <c r="C808" s="8"/>
      <c r="D808" s="17"/>
      <c r="E808" s="30"/>
      <c r="F808" s="30"/>
      <c r="BE808" s="8"/>
    </row>
    <row r="809" spans="1:57" hidden="1" x14ac:dyDescent="0.25">
      <c r="A809" s="220"/>
      <c r="B809" s="23"/>
      <c r="C809" s="8"/>
      <c r="D809" s="17"/>
      <c r="E809" s="30"/>
      <c r="F809" s="30"/>
      <c r="BE809" s="8"/>
    </row>
    <row r="810" spans="1:57" hidden="1" x14ac:dyDescent="0.25">
      <c r="A810" s="220"/>
      <c r="B810" s="23"/>
      <c r="C810" s="8"/>
      <c r="D810" s="17"/>
      <c r="E810" s="30"/>
      <c r="F810" s="30"/>
      <c r="BE810" s="8"/>
    </row>
    <row r="811" spans="1:57" hidden="1" x14ac:dyDescent="0.25">
      <c r="A811" s="220"/>
      <c r="B811" s="23"/>
      <c r="C811" s="8"/>
      <c r="D811" s="17"/>
      <c r="E811" s="30"/>
      <c r="F811" s="30"/>
      <c r="BE811" s="8"/>
    </row>
    <row r="812" spans="1:57" hidden="1" x14ac:dyDescent="0.25">
      <c r="A812" s="220"/>
      <c r="B812" s="23"/>
      <c r="C812" s="8"/>
      <c r="D812" s="17"/>
      <c r="E812" s="30"/>
      <c r="F812" s="30"/>
      <c r="BE812" s="8"/>
    </row>
    <row r="813" spans="1:57" hidden="1" x14ac:dyDescent="0.25">
      <c r="A813" s="220"/>
      <c r="B813" s="23"/>
      <c r="C813" s="8"/>
      <c r="D813" s="17"/>
      <c r="E813" s="30"/>
      <c r="F813" s="30"/>
      <c r="BE813" s="8"/>
    </row>
    <row r="814" spans="1:57" hidden="1" x14ac:dyDescent="0.25">
      <c r="A814" s="220"/>
      <c r="B814" s="23"/>
      <c r="C814" s="8"/>
      <c r="D814" s="17"/>
      <c r="E814" s="30"/>
      <c r="F814" s="30"/>
      <c r="BE814" s="8"/>
    </row>
    <row r="815" spans="1:57" hidden="1" x14ac:dyDescent="0.25">
      <c r="A815" s="220"/>
      <c r="B815" s="23"/>
      <c r="C815" s="8"/>
      <c r="D815" s="17"/>
      <c r="E815" s="30"/>
      <c r="F815" s="30"/>
      <c r="BE815" s="8"/>
    </row>
    <row r="816" spans="1:57" hidden="1" x14ac:dyDescent="0.25">
      <c r="A816" s="220"/>
      <c r="B816" s="23"/>
      <c r="C816" s="8"/>
      <c r="D816" s="17"/>
      <c r="E816" s="30"/>
      <c r="F816" s="30"/>
      <c r="BE816" s="8"/>
    </row>
    <row r="817" spans="1:57" hidden="1" x14ac:dyDescent="0.25">
      <c r="A817" s="220"/>
      <c r="B817" s="23"/>
      <c r="C817" s="8"/>
      <c r="D817" s="17"/>
      <c r="E817" s="30"/>
      <c r="F817" s="30"/>
      <c r="BE817" s="8"/>
    </row>
    <row r="818" spans="1:57" hidden="1" x14ac:dyDescent="0.25">
      <c r="A818" s="220"/>
      <c r="B818" s="23"/>
      <c r="C818" s="8"/>
      <c r="D818" s="17"/>
      <c r="E818" s="30"/>
      <c r="F818" s="30"/>
      <c r="BE818" s="8"/>
    </row>
    <row r="819" spans="1:57" hidden="1" x14ac:dyDescent="0.25">
      <c r="A819" s="220"/>
      <c r="B819" s="23"/>
      <c r="C819" s="8"/>
      <c r="D819" s="17"/>
      <c r="E819" s="30"/>
      <c r="F819" s="30"/>
      <c r="BE819" s="8"/>
    </row>
    <row r="820" spans="1:57" hidden="1" x14ac:dyDescent="0.25">
      <c r="A820" s="220"/>
      <c r="B820" s="23"/>
      <c r="C820" s="8"/>
      <c r="D820" s="17"/>
      <c r="E820" s="30"/>
      <c r="F820" s="30"/>
      <c r="BE820" s="8"/>
    </row>
    <row r="821" spans="1:57" hidden="1" x14ac:dyDescent="0.25">
      <c r="A821" s="220"/>
      <c r="B821" s="23"/>
      <c r="C821" s="8"/>
      <c r="D821" s="17"/>
      <c r="E821" s="30"/>
      <c r="F821" s="30"/>
      <c r="BE821" s="8"/>
    </row>
    <row r="822" spans="1:57" hidden="1" x14ac:dyDescent="0.25">
      <c r="A822" s="220"/>
      <c r="B822" s="23"/>
      <c r="C822" s="8"/>
      <c r="D822" s="17"/>
      <c r="E822" s="30"/>
      <c r="F822" s="30"/>
      <c r="BE822" s="8"/>
    </row>
    <row r="823" spans="1:57" hidden="1" x14ac:dyDescent="0.25">
      <c r="A823" s="220"/>
      <c r="B823" s="23"/>
      <c r="C823" s="8"/>
      <c r="D823" s="17"/>
      <c r="E823" s="30"/>
      <c r="F823" s="30"/>
      <c r="BE823" s="8"/>
    </row>
    <row r="824" spans="1:57" hidden="1" x14ac:dyDescent="0.25">
      <c r="A824" s="220"/>
      <c r="B824" s="23"/>
      <c r="C824" s="8"/>
      <c r="D824" s="17"/>
      <c r="E824" s="30"/>
      <c r="F824" s="30"/>
      <c r="BE824" s="8"/>
    </row>
    <row r="825" spans="1:57" hidden="1" x14ac:dyDescent="0.25">
      <c r="A825" s="220"/>
      <c r="B825" s="23"/>
      <c r="C825" s="8"/>
      <c r="D825" s="17"/>
      <c r="E825" s="30"/>
      <c r="F825" s="30"/>
      <c r="BE825" s="8"/>
    </row>
    <row r="826" spans="1:57" hidden="1" x14ac:dyDescent="0.25">
      <c r="A826" s="220"/>
      <c r="B826" s="23"/>
      <c r="C826" s="8"/>
      <c r="D826" s="17"/>
      <c r="E826" s="30"/>
      <c r="F826" s="30"/>
      <c r="BE826" s="8"/>
    </row>
    <row r="827" spans="1:57" hidden="1" x14ac:dyDescent="0.25">
      <c r="A827" s="220"/>
      <c r="B827" s="23"/>
      <c r="C827" s="8"/>
      <c r="D827" s="17"/>
      <c r="E827" s="30"/>
      <c r="F827" s="30"/>
      <c r="BE827" s="8"/>
    </row>
    <row r="828" spans="1:57" hidden="1" x14ac:dyDescent="0.25">
      <c r="A828" s="220"/>
      <c r="B828" s="23"/>
      <c r="C828" s="8"/>
      <c r="D828" s="17"/>
      <c r="E828" s="30"/>
      <c r="F828" s="30"/>
      <c r="BE828" s="8"/>
    </row>
    <row r="829" spans="1:57" hidden="1" x14ac:dyDescent="0.25">
      <c r="A829" s="220"/>
      <c r="B829" s="23"/>
      <c r="C829" s="8"/>
      <c r="D829" s="17"/>
      <c r="E829" s="30"/>
      <c r="F829" s="30"/>
      <c r="BE829" s="8"/>
    </row>
    <row r="830" spans="1:57" hidden="1" x14ac:dyDescent="0.25">
      <c r="A830" s="220"/>
      <c r="B830" s="23"/>
      <c r="C830" s="8"/>
      <c r="D830" s="17"/>
      <c r="E830" s="30"/>
      <c r="F830" s="30"/>
      <c r="BE830" s="8"/>
    </row>
    <row r="831" spans="1:57" hidden="1" x14ac:dyDescent="0.25">
      <c r="A831" s="220"/>
      <c r="B831" s="23"/>
      <c r="C831" s="8"/>
      <c r="D831" s="17"/>
      <c r="E831" s="30"/>
      <c r="F831" s="30"/>
      <c r="BE831" s="8"/>
    </row>
    <row r="832" spans="1:57" hidden="1" x14ac:dyDescent="0.25">
      <c r="A832" s="220"/>
      <c r="B832" s="23"/>
      <c r="C832" s="8"/>
      <c r="D832" s="17"/>
      <c r="E832" s="30"/>
      <c r="F832" s="30"/>
      <c r="BE832" s="8"/>
    </row>
    <row r="833" spans="1:57" hidden="1" x14ac:dyDescent="0.25">
      <c r="A833" s="220"/>
      <c r="B833" s="23"/>
      <c r="C833" s="8"/>
      <c r="D833" s="17"/>
      <c r="E833" s="30"/>
      <c r="F833" s="30"/>
      <c r="BE833" s="8"/>
    </row>
    <row r="834" spans="1:57" hidden="1" x14ac:dyDescent="0.25">
      <c r="A834" s="220"/>
      <c r="B834" s="23"/>
      <c r="C834" s="8"/>
      <c r="D834" s="17"/>
      <c r="E834" s="30"/>
      <c r="F834" s="30"/>
      <c r="BE834" s="8"/>
    </row>
    <row r="835" spans="1:57" hidden="1" x14ac:dyDescent="0.25">
      <c r="A835" s="220"/>
      <c r="B835" s="23"/>
      <c r="C835" s="8"/>
      <c r="D835" s="17"/>
      <c r="E835" s="30"/>
      <c r="F835" s="30"/>
      <c r="BE835" s="8"/>
    </row>
    <row r="836" spans="1:57" hidden="1" x14ac:dyDescent="0.25">
      <c r="A836" s="220"/>
      <c r="B836" s="23"/>
      <c r="C836" s="8"/>
      <c r="D836" s="17"/>
      <c r="E836" s="30"/>
      <c r="F836" s="30"/>
      <c r="BE836" s="8"/>
    </row>
    <row r="837" spans="1:57" hidden="1" x14ac:dyDescent="0.25">
      <c r="A837" s="220"/>
      <c r="B837" s="23"/>
      <c r="C837" s="8"/>
      <c r="D837" s="17"/>
      <c r="E837" s="30"/>
      <c r="F837" s="30"/>
      <c r="BE837" s="8"/>
    </row>
    <row r="838" spans="1:57" hidden="1" x14ac:dyDescent="0.25">
      <c r="A838" s="220"/>
      <c r="B838" s="23"/>
      <c r="C838" s="8"/>
      <c r="D838" s="17"/>
      <c r="E838" s="30"/>
      <c r="F838" s="30"/>
      <c r="BE838" s="8"/>
    </row>
    <row r="839" spans="1:57" hidden="1" x14ac:dyDescent="0.25">
      <c r="A839" s="220"/>
      <c r="B839" s="23"/>
      <c r="C839" s="8"/>
      <c r="D839" s="17"/>
      <c r="E839" s="30"/>
      <c r="F839" s="30"/>
      <c r="BE839" s="8"/>
    </row>
    <row r="840" spans="1:57" hidden="1" x14ac:dyDescent="0.25">
      <c r="A840" s="220"/>
      <c r="B840" s="23"/>
      <c r="C840" s="8"/>
      <c r="D840" s="17"/>
      <c r="E840" s="30"/>
      <c r="F840" s="30"/>
      <c r="BE840" s="8"/>
    </row>
    <row r="841" spans="1:57" hidden="1" x14ac:dyDescent="0.25">
      <c r="A841" s="220"/>
      <c r="B841" s="23"/>
      <c r="C841" s="8"/>
      <c r="D841" s="17"/>
      <c r="E841" s="30"/>
      <c r="F841" s="30"/>
      <c r="BE841" s="8"/>
    </row>
    <row r="842" spans="1:57" hidden="1" x14ac:dyDescent="0.25">
      <c r="A842" s="220"/>
      <c r="B842" s="23"/>
      <c r="C842" s="8"/>
      <c r="D842" s="17"/>
      <c r="E842" s="30"/>
      <c r="F842" s="30"/>
      <c r="BE842" s="8"/>
    </row>
    <row r="843" spans="1:57" hidden="1" x14ac:dyDescent="0.25">
      <c r="A843" s="220"/>
      <c r="B843" s="23"/>
      <c r="C843" s="8"/>
      <c r="D843" s="17"/>
      <c r="E843" s="30"/>
      <c r="F843" s="30"/>
      <c r="BE843" s="8"/>
    </row>
    <row r="844" spans="1:57" hidden="1" x14ac:dyDescent="0.25">
      <c r="A844" s="220"/>
      <c r="B844" s="23"/>
      <c r="C844" s="8"/>
      <c r="D844" s="17"/>
      <c r="E844" s="30"/>
      <c r="F844" s="30"/>
      <c r="BE844" s="8"/>
    </row>
    <row r="845" spans="1:57" hidden="1" x14ac:dyDescent="0.25">
      <c r="A845" s="220"/>
      <c r="B845" s="23"/>
      <c r="C845" s="8"/>
      <c r="D845" s="17"/>
      <c r="E845" s="30"/>
      <c r="F845" s="30"/>
      <c r="BE845" s="8"/>
    </row>
    <row r="846" spans="1:57" hidden="1" x14ac:dyDescent="0.25">
      <c r="A846" s="220"/>
      <c r="B846" s="23"/>
      <c r="C846" s="8"/>
      <c r="D846" s="17"/>
      <c r="E846" s="30"/>
      <c r="F846" s="30"/>
      <c r="BE846" s="8"/>
    </row>
    <row r="847" spans="1:57" hidden="1" x14ac:dyDescent="0.25">
      <c r="A847" s="220"/>
      <c r="B847" s="23"/>
      <c r="C847" s="8"/>
      <c r="D847" s="17"/>
      <c r="E847" s="30"/>
      <c r="F847" s="30"/>
      <c r="BE847" s="8"/>
    </row>
    <row r="848" spans="1:57" hidden="1" x14ac:dyDescent="0.25">
      <c r="A848" s="220"/>
      <c r="B848" s="23"/>
      <c r="C848" s="8"/>
      <c r="D848" s="17"/>
      <c r="E848" s="30"/>
      <c r="F848" s="30"/>
      <c r="BE848" s="8"/>
    </row>
    <row r="849" spans="1:57" hidden="1" x14ac:dyDescent="0.25">
      <c r="A849" s="220"/>
      <c r="B849" s="23"/>
      <c r="C849" s="8"/>
      <c r="D849" s="17"/>
      <c r="E849" s="30"/>
      <c r="F849" s="30"/>
      <c r="BE849" s="8"/>
    </row>
    <row r="850" spans="1:57" hidden="1" x14ac:dyDescent="0.25">
      <c r="A850" s="220"/>
      <c r="B850" s="23"/>
      <c r="C850" s="8"/>
      <c r="D850" s="17"/>
      <c r="E850" s="30"/>
      <c r="F850" s="30"/>
      <c r="BE850" s="8"/>
    </row>
    <row r="851" spans="1:57" hidden="1" x14ac:dyDescent="0.25">
      <c r="A851" s="220"/>
      <c r="B851" s="23"/>
      <c r="C851" s="8"/>
      <c r="D851" s="17"/>
      <c r="E851" s="30"/>
      <c r="F851" s="30"/>
      <c r="BE851" s="8"/>
    </row>
    <row r="852" spans="1:57" hidden="1" x14ac:dyDescent="0.25">
      <c r="A852" s="220"/>
      <c r="B852" s="23"/>
      <c r="C852" s="8"/>
      <c r="D852" s="17"/>
      <c r="E852" s="30"/>
      <c r="F852" s="30"/>
      <c r="BE852" s="8"/>
    </row>
    <row r="853" spans="1:57" hidden="1" x14ac:dyDescent="0.25">
      <c r="A853" s="220"/>
      <c r="B853" s="23"/>
      <c r="C853" s="8"/>
      <c r="D853" s="17"/>
      <c r="E853" s="30"/>
      <c r="F853" s="30"/>
      <c r="BE853" s="8"/>
    </row>
    <row r="854" spans="1:57" hidden="1" x14ac:dyDescent="0.25">
      <c r="A854" s="220"/>
      <c r="B854" s="23"/>
      <c r="C854" s="8"/>
      <c r="D854" s="17"/>
      <c r="E854" s="30"/>
      <c r="F854" s="30"/>
      <c r="BE854" s="8"/>
    </row>
    <row r="855" spans="1:57" hidden="1" x14ac:dyDescent="0.25">
      <c r="A855" s="220"/>
      <c r="B855" s="23"/>
      <c r="C855" s="8"/>
      <c r="D855" s="17"/>
      <c r="E855" s="30"/>
      <c r="F855" s="30"/>
      <c r="BE855" s="8"/>
    </row>
    <row r="856" spans="1:57" hidden="1" x14ac:dyDescent="0.25">
      <c r="A856" s="220"/>
      <c r="B856" s="23"/>
      <c r="C856" s="8"/>
      <c r="D856" s="17"/>
      <c r="E856" s="30"/>
      <c r="F856" s="30"/>
      <c r="BE856" s="8"/>
    </row>
    <row r="857" spans="1:57" hidden="1" x14ac:dyDescent="0.25">
      <c r="A857" s="220"/>
      <c r="B857" s="23"/>
      <c r="C857" s="8"/>
      <c r="D857" s="17"/>
      <c r="E857" s="30"/>
      <c r="F857" s="30"/>
      <c r="BE857" s="8"/>
    </row>
    <row r="858" spans="1:57" hidden="1" x14ac:dyDescent="0.25">
      <c r="A858" s="220"/>
      <c r="B858" s="23"/>
      <c r="C858" s="8"/>
      <c r="D858" s="17"/>
      <c r="E858" s="30"/>
      <c r="F858" s="30"/>
      <c r="BE858" s="8"/>
    </row>
    <row r="859" spans="1:57" hidden="1" x14ac:dyDescent="0.25">
      <c r="A859" s="220"/>
      <c r="B859" s="23"/>
      <c r="C859" s="8"/>
      <c r="D859" s="17"/>
      <c r="E859" s="30"/>
      <c r="F859" s="30"/>
      <c r="BE859" s="8"/>
    </row>
    <row r="860" spans="1:57" hidden="1" x14ac:dyDescent="0.25">
      <c r="A860" s="220"/>
      <c r="B860" s="23"/>
      <c r="C860" s="8"/>
      <c r="D860" s="17"/>
      <c r="E860" s="30"/>
      <c r="F860" s="30"/>
      <c r="BE860" s="8"/>
    </row>
    <row r="861" spans="1:57" hidden="1" x14ac:dyDescent="0.25">
      <c r="A861" s="220"/>
      <c r="B861" s="23"/>
      <c r="C861" s="8"/>
      <c r="D861" s="17"/>
      <c r="E861" s="30"/>
      <c r="F861" s="30"/>
      <c r="BE861" s="8"/>
    </row>
    <row r="862" spans="1:57" hidden="1" x14ac:dyDescent="0.25">
      <c r="A862" s="220"/>
      <c r="B862" s="23"/>
      <c r="C862" s="8"/>
      <c r="D862" s="17"/>
      <c r="E862" s="30"/>
      <c r="F862" s="30"/>
      <c r="BE862" s="8"/>
    </row>
    <row r="863" spans="1:57" hidden="1" x14ac:dyDescent="0.25">
      <c r="A863" s="220"/>
      <c r="B863" s="23"/>
      <c r="C863" s="8"/>
      <c r="D863" s="17"/>
      <c r="E863" s="30"/>
      <c r="F863" s="30"/>
      <c r="BE863" s="8"/>
    </row>
    <row r="864" spans="1:57" hidden="1" x14ac:dyDescent="0.25">
      <c r="A864" s="220"/>
      <c r="B864" s="23"/>
      <c r="C864" s="8"/>
      <c r="D864" s="17"/>
      <c r="E864" s="30"/>
      <c r="F864" s="30"/>
      <c r="BE864" s="8"/>
    </row>
    <row r="865" spans="1:57" hidden="1" x14ac:dyDescent="0.25">
      <c r="A865" s="220"/>
      <c r="B865" s="23"/>
      <c r="C865" s="8"/>
      <c r="D865" s="17"/>
      <c r="E865" s="30"/>
      <c r="F865" s="30"/>
      <c r="BE865" s="8"/>
    </row>
    <row r="866" spans="1:57" hidden="1" x14ac:dyDescent="0.25">
      <c r="A866" s="220"/>
      <c r="B866" s="23"/>
      <c r="C866" s="8"/>
      <c r="D866" s="17"/>
      <c r="E866" s="30"/>
      <c r="F866" s="30"/>
      <c r="BE866" s="8"/>
    </row>
    <row r="867" spans="1:57" hidden="1" x14ac:dyDescent="0.25">
      <c r="A867" s="220"/>
      <c r="B867" s="23"/>
      <c r="C867" s="8"/>
      <c r="D867" s="17"/>
      <c r="E867" s="30"/>
      <c r="F867" s="30"/>
      <c r="BE867" s="8"/>
    </row>
    <row r="868" spans="1:57" hidden="1" x14ac:dyDescent="0.25">
      <c r="A868" s="220"/>
      <c r="B868" s="23"/>
      <c r="C868" s="8"/>
      <c r="D868" s="17"/>
      <c r="E868" s="30"/>
      <c r="F868" s="30"/>
      <c r="BE868" s="8"/>
    </row>
    <row r="869" spans="1:57" hidden="1" x14ac:dyDescent="0.25">
      <c r="A869" s="220"/>
      <c r="B869" s="23"/>
      <c r="C869" s="8"/>
      <c r="D869" s="17"/>
      <c r="E869" s="30"/>
      <c r="F869" s="30"/>
      <c r="BE869" s="8"/>
    </row>
    <row r="870" spans="1:57" hidden="1" x14ac:dyDescent="0.25">
      <c r="A870" s="220"/>
      <c r="B870" s="23"/>
      <c r="C870" s="8"/>
      <c r="D870" s="17"/>
      <c r="E870" s="30"/>
      <c r="F870" s="30"/>
      <c r="BE870" s="8"/>
    </row>
    <row r="871" spans="1:57" hidden="1" x14ac:dyDescent="0.25">
      <c r="A871" s="220"/>
      <c r="B871" s="23"/>
      <c r="C871" s="8"/>
      <c r="D871" s="17"/>
      <c r="E871" s="30"/>
      <c r="F871" s="30"/>
      <c r="BE871" s="8"/>
    </row>
    <row r="872" spans="1:57" hidden="1" x14ac:dyDescent="0.25">
      <c r="A872" s="220"/>
      <c r="B872" s="23"/>
      <c r="C872" s="8"/>
      <c r="D872" s="17"/>
      <c r="E872" s="30"/>
      <c r="F872" s="30"/>
      <c r="BE872" s="8"/>
    </row>
    <row r="873" spans="1:57" hidden="1" x14ac:dyDescent="0.25">
      <c r="A873" s="220"/>
      <c r="B873" s="23"/>
      <c r="C873" s="8"/>
      <c r="D873" s="17"/>
      <c r="E873" s="30"/>
      <c r="F873" s="30"/>
      <c r="BE873" s="8"/>
    </row>
    <row r="874" spans="1:57" hidden="1" x14ac:dyDescent="0.25">
      <c r="A874" s="220"/>
      <c r="B874" s="23"/>
      <c r="C874" s="8"/>
      <c r="D874" s="17"/>
      <c r="E874" s="30"/>
      <c r="F874" s="30"/>
      <c r="BE874" s="8"/>
    </row>
    <row r="875" spans="1:57" hidden="1" x14ac:dyDescent="0.25">
      <c r="A875" s="220"/>
      <c r="B875" s="23"/>
      <c r="C875" s="8"/>
      <c r="D875" s="17"/>
      <c r="E875" s="30"/>
      <c r="F875" s="30"/>
      <c r="BE875" s="8"/>
    </row>
    <row r="876" spans="1:57" hidden="1" x14ac:dyDescent="0.25">
      <c r="A876" s="220"/>
      <c r="B876" s="23"/>
      <c r="C876" s="8"/>
      <c r="D876" s="17"/>
      <c r="E876" s="30"/>
      <c r="F876" s="30"/>
      <c r="BE876" s="8"/>
    </row>
    <row r="877" spans="1:57" hidden="1" x14ac:dyDescent="0.25">
      <c r="A877" s="220"/>
      <c r="B877" s="23"/>
      <c r="C877" s="8"/>
      <c r="D877" s="17"/>
      <c r="E877" s="30"/>
      <c r="F877" s="30"/>
      <c r="BE877" s="8"/>
    </row>
    <row r="878" spans="1:57" hidden="1" x14ac:dyDescent="0.25">
      <c r="A878" s="220"/>
      <c r="B878" s="23"/>
      <c r="C878" s="8"/>
      <c r="D878" s="17"/>
      <c r="E878" s="30"/>
      <c r="F878" s="30"/>
      <c r="BE878" s="8"/>
    </row>
    <row r="879" spans="1:57" hidden="1" x14ac:dyDescent="0.25">
      <c r="A879" s="220"/>
      <c r="B879" s="23"/>
      <c r="C879" s="8"/>
      <c r="D879" s="17"/>
      <c r="E879" s="30"/>
      <c r="F879" s="30"/>
      <c r="BE879" s="8"/>
    </row>
    <row r="880" spans="1:57" hidden="1" x14ac:dyDescent="0.25">
      <c r="A880" s="220"/>
      <c r="B880" s="23"/>
      <c r="C880" s="8"/>
      <c r="D880" s="17"/>
      <c r="E880" s="30"/>
      <c r="F880" s="30"/>
      <c r="BE880" s="8"/>
    </row>
    <row r="881" spans="1:57" hidden="1" x14ac:dyDescent="0.25">
      <c r="A881" s="220"/>
      <c r="B881" s="23"/>
      <c r="C881" s="8"/>
      <c r="D881" s="17"/>
      <c r="E881" s="30"/>
      <c r="F881" s="30"/>
      <c r="BE881" s="8"/>
    </row>
    <row r="882" spans="1:57" hidden="1" x14ac:dyDescent="0.25">
      <c r="A882" s="220"/>
      <c r="B882" s="23"/>
      <c r="C882" s="8"/>
      <c r="D882" s="17"/>
      <c r="E882" s="30"/>
      <c r="F882" s="30"/>
      <c r="BE882" s="8"/>
    </row>
    <row r="883" spans="1:57" hidden="1" x14ac:dyDescent="0.25">
      <c r="A883" s="220"/>
      <c r="B883" s="23"/>
      <c r="C883" s="8"/>
      <c r="D883" s="17"/>
      <c r="E883" s="30"/>
      <c r="F883" s="30"/>
      <c r="BE883" s="8"/>
    </row>
    <row r="884" spans="1:57" hidden="1" x14ac:dyDescent="0.25">
      <c r="A884" s="220"/>
      <c r="B884" s="23"/>
      <c r="C884" s="8"/>
      <c r="D884" s="17"/>
      <c r="E884" s="30"/>
      <c r="F884" s="30"/>
      <c r="BE884" s="8"/>
    </row>
    <row r="885" spans="1:57" hidden="1" x14ac:dyDescent="0.25">
      <c r="A885" s="220"/>
      <c r="B885" s="23"/>
      <c r="C885" s="8"/>
      <c r="D885" s="17"/>
      <c r="E885" s="30"/>
      <c r="F885" s="30"/>
      <c r="BE885" s="8"/>
    </row>
    <row r="886" spans="1:57" hidden="1" x14ac:dyDescent="0.25">
      <c r="A886" s="220"/>
      <c r="B886" s="23"/>
      <c r="C886" s="8"/>
      <c r="D886" s="17"/>
      <c r="E886" s="30"/>
      <c r="F886" s="30"/>
      <c r="BE886" s="8"/>
    </row>
    <row r="887" spans="1:57" hidden="1" x14ac:dyDescent="0.25">
      <c r="A887" s="220"/>
      <c r="B887" s="23"/>
      <c r="C887" s="8"/>
      <c r="D887" s="17"/>
      <c r="E887" s="30"/>
      <c r="F887" s="30"/>
      <c r="BE887" s="8"/>
    </row>
    <row r="888" spans="1:57" hidden="1" x14ac:dyDescent="0.25">
      <c r="A888" s="220"/>
      <c r="B888" s="23"/>
      <c r="C888" s="8"/>
      <c r="D888" s="17"/>
      <c r="E888" s="30"/>
      <c r="F888" s="30"/>
      <c r="BE888" s="8"/>
    </row>
    <row r="889" spans="1:57" hidden="1" x14ac:dyDescent="0.25">
      <c r="A889" s="220"/>
      <c r="B889" s="23"/>
      <c r="C889" s="8"/>
      <c r="D889" s="17"/>
      <c r="E889" s="30"/>
      <c r="F889" s="30"/>
      <c r="BE889" s="8"/>
    </row>
    <row r="890" spans="1:57" hidden="1" x14ac:dyDescent="0.25">
      <c r="A890" s="220"/>
      <c r="B890" s="23"/>
      <c r="C890" s="8"/>
      <c r="D890" s="17"/>
      <c r="E890" s="30"/>
      <c r="F890" s="30"/>
      <c r="BE890" s="8"/>
    </row>
    <row r="891" spans="1:57" hidden="1" x14ac:dyDescent="0.25">
      <c r="A891" s="220"/>
      <c r="B891" s="23"/>
      <c r="C891" s="8"/>
      <c r="D891" s="17"/>
      <c r="E891" s="30"/>
      <c r="F891" s="30"/>
      <c r="BE891" s="8"/>
    </row>
    <row r="892" spans="1:57" hidden="1" x14ac:dyDescent="0.25">
      <c r="A892" s="220"/>
      <c r="B892" s="23"/>
      <c r="C892" s="8"/>
      <c r="D892" s="17"/>
      <c r="E892" s="30"/>
      <c r="F892" s="30"/>
      <c r="BE892" s="8"/>
    </row>
    <row r="893" spans="1:57" hidden="1" x14ac:dyDescent="0.25">
      <c r="A893" s="220"/>
      <c r="B893" s="23"/>
      <c r="C893" s="8"/>
      <c r="D893" s="17"/>
      <c r="E893" s="30"/>
      <c r="F893" s="30"/>
      <c r="BE893" s="8"/>
    </row>
    <row r="894" spans="1:57" hidden="1" x14ac:dyDescent="0.25">
      <c r="A894" s="220"/>
      <c r="B894" s="23"/>
      <c r="C894" s="8"/>
      <c r="D894" s="17"/>
      <c r="E894" s="30"/>
      <c r="F894" s="30"/>
      <c r="BE894" s="8"/>
    </row>
    <row r="895" spans="1:57" hidden="1" x14ac:dyDescent="0.25">
      <c r="A895" s="220"/>
      <c r="B895" s="23"/>
      <c r="C895" s="8"/>
      <c r="D895" s="17"/>
      <c r="E895" s="30"/>
      <c r="F895" s="30"/>
      <c r="BE895" s="8"/>
    </row>
    <row r="896" spans="1:57" hidden="1" x14ac:dyDescent="0.25">
      <c r="A896" s="220"/>
      <c r="B896" s="23"/>
      <c r="C896" s="8"/>
      <c r="D896" s="17"/>
      <c r="E896" s="30"/>
      <c r="F896" s="30"/>
      <c r="BE896" s="8"/>
    </row>
    <row r="897" spans="1:57" hidden="1" x14ac:dyDescent="0.25">
      <c r="A897" s="220"/>
      <c r="B897" s="23"/>
      <c r="C897" s="8"/>
      <c r="D897" s="17"/>
      <c r="E897" s="30"/>
      <c r="F897" s="30"/>
      <c r="BE897" s="8"/>
    </row>
    <row r="898" spans="1:57" hidden="1" x14ac:dyDescent="0.25">
      <c r="A898" s="220"/>
      <c r="B898" s="23"/>
      <c r="C898" s="8"/>
      <c r="D898" s="17"/>
      <c r="E898" s="30"/>
      <c r="F898" s="30"/>
      <c r="BE898" s="8"/>
    </row>
    <row r="899" spans="1:57" hidden="1" x14ac:dyDescent="0.25">
      <c r="A899" s="220"/>
      <c r="B899" s="23"/>
      <c r="C899" s="8"/>
      <c r="D899" s="17"/>
      <c r="E899" s="30"/>
      <c r="F899" s="30"/>
      <c r="BE899" s="8"/>
    </row>
    <row r="900" spans="1:57" hidden="1" x14ac:dyDescent="0.25">
      <c r="A900" s="220"/>
      <c r="B900" s="23"/>
      <c r="C900" s="8"/>
      <c r="D900" s="17"/>
      <c r="E900" s="30"/>
      <c r="F900" s="30"/>
      <c r="BE900" s="8"/>
    </row>
    <row r="901" spans="1:57" hidden="1" x14ac:dyDescent="0.25">
      <c r="A901" s="220"/>
      <c r="B901" s="23"/>
      <c r="C901" s="8"/>
      <c r="D901" s="17"/>
      <c r="E901" s="30"/>
      <c r="F901" s="30"/>
      <c r="BE901" s="8"/>
    </row>
    <row r="902" spans="1:57" hidden="1" x14ac:dyDescent="0.25">
      <c r="A902" s="220"/>
      <c r="B902" s="23"/>
      <c r="C902" s="8"/>
      <c r="D902" s="17"/>
      <c r="E902" s="30"/>
      <c r="F902" s="30"/>
      <c r="BE902" s="8"/>
    </row>
    <row r="903" spans="1:57" hidden="1" x14ac:dyDescent="0.25">
      <c r="A903" s="220"/>
      <c r="B903" s="23"/>
      <c r="C903" s="8"/>
      <c r="D903" s="17"/>
      <c r="E903" s="30"/>
      <c r="F903" s="30"/>
      <c r="BE903" s="8"/>
    </row>
    <row r="904" spans="1:57" hidden="1" x14ac:dyDescent="0.25">
      <c r="A904" s="220"/>
      <c r="B904" s="23"/>
      <c r="C904" s="8"/>
      <c r="D904" s="17"/>
      <c r="E904" s="30"/>
      <c r="F904" s="30"/>
      <c r="BE904" s="8"/>
    </row>
    <row r="905" spans="1:57" hidden="1" x14ac:dyDescent="0.25">
      <c r="A905" s="220"/>
      <c r="B905" s="23"/>
      <c r="C905" s="8"/>
      <c r="D905" s="17"/>
      <c r="E905" s="30"/>
      <c r="F905" s="30"/>
      <c r="BE905" s="8"/>
    </row>
    <row r="906" spans="1:57" hidden="1" x14ac:dyDescent="0.25">
      <c r="A906" s="220"/>
      <c r="B906" s="23"/>
      <c r="C906" s="8"/>
      <c r="D906" s="17"/>
      <c r="E906" s="30"/>
      <c r="F906" s="30"/>
      <c r="BE906" s="8"/>
    </row>
    <row r="907" spans="1:57" hidden="1" x14ac:dyDescent="0.25">
      <c r="A907" s="220"/>
      <c r="B907" s="23"/>
      <c r="C907" s="8"/>
      <c r="D907" s="17"/>
      <c r="E907" s="30"/>
      <c r="F907" s="30"/>
      <c r="BE907" s="8"/>
    </row>
    <row r="908" spans="1:57" hidden="1" x14ac:dyDescent="0.25">
      <c r="A908" s="220"/>
      <c r="B908" s="23"/>
      <c r="C908" s="8"/>
      <c r="D908" s="17"/>
      <c r="E908" s="30"/>
      <c r="F908" s="30"/>
      <c r="BE908" s="8"/>
    </row>
    <row r="909" spans="1:57" hidden="1" x14ac:dyDescent="0.25">
      <c r="A909" s="220"/>
      <c r="B909" s="23"/>
      <c r="C909" s="8"/>
      <c r="D909" s="17"/>
      <c r="E909" s="30"/>
      <c r="F909" s="30"/>
      <c r="BE909" s="8"/>
    </row>
    <row r="910" spans="1:57" hidden="1" x14ac:dyDescent="0.25">
      <c r="A910" s="220"/>
      <c r="B910" s="23"/>
      <c r="C910" s="8"/>
      <c r="D910" s="17"/>
      <c r="E910" s="30"/>
      <c r="F910" s="30"/>
      <c r="BE910" s="8"/>
    </row>
    <row r="911" spans="1:57" hidden="1" x14ac:dyDescent="0.25">
      <c r="A911" s="220"/>
      <c r="B911" s="23"/>
      <c r="C911" s="8"/>
      <c r="D911" s="17"/>
      <c r="E911" s="30"/>
      <c r="F911" s="30"/>
      <c r="BE911" s="8"/>
    </row>
    <row r="912" spans="1:57" hidden="1" x14ac:dyDescent="0.25">
      <c r="A912" s="220"/>
      <c r="B912" s="23"/>
      <c r="C912" s="8"/>
      <c r="D912" s="17"/>
      <c r="E912" s="30"/>
      <c r="F912" s="30"/>
      <c r="BE912" s="8"/>
    </row>
    <row r="913" spans="1:57" hidden="1" x14ac:dyDescent="0.25">
      <c r="A913" s="220"/>
      <c r="B913" s="23"/>
      <c r="C913" s="8"/>
      <c r="D913" s="17"/>
      <c r="E913" s="30"/>
      <c r="F913" s="30"/>
      <c r="BE913" s="8"/>
    </row>
    <row r="914" spans="1:57" hidden="1" x14ac:dyDescent="0.25">
      <c r="A914" s="220"/>
      <c r="B914" s="23"/>
      <c r="C914" s="8"/>
      <c r="D914" s="17"/>
      <c r="E914" s="30"/>
      <c r="F914" s="30"/>
      <c r="BE914" s="8"/>
    </row>
    <row r="915" spans="1:57" hidden="1" x14ac:dyDescent="0.25">
      <c r="A915" s="220"/>
      <c r="B915" s="23"/>
      <c r="C915" s="8"/>
      <c r="D915" s="17"/>
      <c r="E915" s="30"/>
      <c r="F915" s="30"/>
      <c r="BE915" s="8"/>
    </row>
    <row r="916" spans="1:57" hidden="1" x14ac:dyDescent="0.25">
      <c r="A916" s="220"/>
      <c r="B916" s="23"/>
      <c r="C916" s="8"/>
      <c r="D916" s="17"/>
      <c r="E916" s="30"/>
      <c r="F916" s="30"/>
      <c r="BE916" s="8"/>
    </row>
    <row r="917" spans="1:57" hidden="1" x14ac:dyDescent="0.25">
      <c r="A917" s="220"/>
      <c r="B917" s="23"/>
      <c r="C917" s="8"/>
      <c r="D917" s="17"/>
      <c r="E917" s="30"/>
      <c r="F917" s="30"/>
      <c r="BE917" s="8"/>
    </row>
    <row r="918" spans="1:57" hidden="1" x14ac:dyDescent="0.25">
      <c r="A918" s="220"/>
      <c r="B918" s="23"/>
      <c r="C918" s="8"/>
      <c r="D918" s="17"/>
      <c r="E918" s="30"/>
      <c r="F918" s="30"/>
      <c r="BE918" s="8"/>
    </row>
    <row r="919" spans="1:57" hidden="1" x14ac:dyDescent="0.25">
      <c r="A919" s="220"/>
      <c r="B919" s="23"/>
      <c r="C919" s="8"/>
      <c r="D919" s="17"/>
      <c r="E919" s="30"/>
      <c r="F919" s="30"/>
      <c r="BE919" s="8"/>
    </row>
    <row r="920" spans="1:57" hidden="1" x14ac:dyDescent="0.25">
      <c r="A920" s="220"/>
      <c r="B920" s="23"/>
      <c r="C920" s="8"/>
      <c r="D920" s="17"/>
      <c r="E920" s="30"/>
      <c r="F920" s="30"/>
      <c r="BE920" s="8"/>
    </row>
    <row r="921" spans="1:57" hidden="1" x14ac:dyDescent="0.25">
      <c r="A921" s="220"/>
      <c r="B921" s="23"/>
      <c r="C921" s="8"/>
      <c r="D921" s="17"/>
      <c r="E921" s="30"/>
      <c r="F921" s="30"/>
      <c r="BE921" s="8"/>
    </row>
    <row r="922" spans="1:57" hidden="1" x14ac:dyDescent="0.25">
      <c r="A922" s="220"/>
      <c r="B922" s="23"/>
      <c r="C922" s="8"/>
      <c r="D922" s="17"/>
      <c r="E922" s="30"/>
      <c r="F922" s="30"/>
      <c r="BE922" s="8"/>
    </row>
    <row r="923" spans="1:57" hidden="1" x14ac:dyDescent="0.25">
      <c r="A923" s="220"/>
      <c r="B923" s="23"/>
      <c r="C923" s="8"/>
      <c r="D923" s="17"/>
      <c r="E923" s="30"/>
      <c r="F923" s="30"/>
      <c r="BE923" s="8"/>
    </row>
    <row r="924" spans="1:57" hidden="1" x14ac:dyDescent="0.25">
      <c r="A924" s="220"/>
      <c r="B924" s="23"/>
      <c r="C924" s="8"/>
      <c r="D924" s="17"/>
      <c r="E924" s="30"/>
      <c r="F924" s="30"/>
      <c r="BE924" s="8"/>
    </row>
    <row r="925" spans="1:57" hidden="1" x14ac:dyDescent="0.25">
      <c r="A925" s="220"/>
      <c r="B925" s="23"/>
      <c r="C925" s="8"/>
      <c r="D925" s="17"/>
      <c r="E925" s="30"/>
      <c r="F925" s="30"/>
      <c r="BE925" s="8"/>
    </row>
    <row r="926" spans="1:57" hidden="1" x14ac:dyDescent="0.25">
      <c r="A926" s="220"/>
      <c r="B926" s="23"/>
      <c r="C926" s="8"/>
      <c r="D926" s="17"/>
      <c r="E926" s="30"/>
      <c r="F926" s="30"/>
      <c r="BE926" s="8"/>
    </row>
    <row r="927" spans="1:57" hidden="1" x14ac:dyDescent="0.25">
      <c r="A927" s="220"/>
      <c r="B927" s="23"/>
      <c r="C927" s="8"/>
      <c r="D927" s="17"/>
      <c r="E927" s="30"/>
      <c r="F927" s="30"/>
      <c r="BE927" s="8"/>
    </row>
    <row r="928" spans="1:57" hidden="1" x14ac:dyDescent="0.25">
      <c r="A928" s="220"/>
      <c r="B928" s="23"/>
      <c r="C928" s="8"/>
      <c r="D928" s="17"/>
      <c r="E928" s="30"/>
      <c r="F928" s="30"/>
      <c r="BE928" s="8"/>
    </row>
    <row r="929" spans="1:57" hidden="1" x14ac:dyDescent="0.25">
      <c r="A929" s="220"/>
      <c r="B929" s="23"/>
      <c r="C929" s="8"/>
      <c r="D929" s="17"/>
      <c r="E929" s="30"/>
      <c r="F929" s="30"/>
      <c r="BE929" s="8"/>
    </row>
    <row r="930" spans="1:57" hidden="1" x14ac:dyDescent="0.25">
      <c r="A930" s="220"/>
      <c r="B930" s="23"/>
      <c r="C930" s="8"/>
      <c r="D930" s="17"/>
      <c r="E930" s="30"/>
      <c r="F930" s="30"/>
      <c r="BE930" s="8"/>
    </row>
    <row r="931" spans="1:57" hidden="1" x14ac:dyDescent="0.25">
      <c r="A931" s="220"/>
      <c r="B931" s="23"/>
      <c r="C931" s="8"/>
      <c r="D931" s="17"/>
      <c r="E931" s="30"/>
      <c r="F931" s="30"/>
      <c r="BE931" s="8"/>
    </row>
    <row r="932" spans="1:57" hidden="1" x14ac:dyDescent="0.25">
      <c r="A932" s="220"/>
      <c r="B932" s="23"/>
      <c r="C932" s="8"/>
      <c r="D932" s="17"/>
      <c r="E932" s="30"/>
      <c r="F932" s="30"/>
      <c r="BE932" s="8"/>
    </row>
    <row r="933" spans="1:57" hidden="1" x14ac:dyDescent="0.25">
      <c r="A933" s="220"/>
      <c r="B933" s="23"/>
      <c r="C933" s="8"/>
      <c r="D933" s="17"/>
      <c r="E933" s="30"/>
      <c r="F933" s="30"/>
      <c r="BE933" s="8"/>
    </row>
    <row r="934" spans="1:57" hidden="1" x14ac:dyDescent="0.25">
      <c r="A934" s="220"/>
      <c r="B934" s="23"/>
      <c r="C934" s="8"/>
      <c r="D934" s="17"/>
      <c r="E934" s="30"/>
      <c r="F934" s="30"/>
      <c r="BE934" s="8"/>
    </row>
    <row r="935" spans="1:57" hidden="1" x14ac:dyDescent="0.25">
      <c r="A935" s="220"/>
      <c r="B935" s="23"/>
      <c r="C935" s="8"/>
      <c r="D935" s="17"/>
      <c r="E935" s="30"/>
      <c r="F935" s="30"/>
      <c r="BE935" s="8"/>
    </row>
    <row r="936" spans="1:57" hidden="1" x14ac:dyDescent="0.25">
      <c r="A936" s="220"/>
      <c r="B936" s="23"/>
      <c r="C936" s="8"/>
      <c r="D936" s="17"/>
      <c r="E936" s="30"/>
      <c r="F936" s="30"/>
      <c r="BE936" s="8"/>
    </row>
    <row r="937" spans="1:57" hidden="1" x14ac:dyDescent="0.25">
      <c r="A937" s="220"/>
      <c r="B937" s="23"/>
      <c r="C937" s="8"/>
      <c r="D937" s="17"/>
      <c r="E937" s="30"/>
      <c r="F937" s="30"/>
      <c r="BE937" s="8"/>
    </row>
    <row r="938" spans="1:57" hidden="1" x14ac:dyDescent="0.25">
      <c r="A938" s="220"/>
      <c r="B938" s="23"/>
      <c r="C938" s="8"/>
      <c r="D938" s="17"/>
      <c r="E938" s="30"/>
      <c r="F938" s="30"/>
      <c r="BE938" s="8"/>
    </row>
    <row r="939" spans="1:57" hidden="1" x14ac:dyDescent="0.25">
      <c r="A939" s="220"/>
      <c r="B939" s="23"/>
      <c r="C939" s="8"/>
      <c r="D939" s="17"/>
      <c r="E939" s="30"/>
      <c r="F939" s="30"/>
      <c r="BE939" s="8"/>
    </row>
    <row r="940" spans="1:57" hidden="1" x14ac:dyDescent="0.25">
      <c r="A940" s="220"/>
      <c r="B940" s="23"/>
      <c r="C940" s="8"/>
      <c r="D940" s="17"/>
      <c r="E940" s="30"/>
      <c r="F940" s="30"/>
      <c r="BE940" s="8"/>
    </row>
    <row r="941" spans="1:57" hidden="1" x14ac:dyDescent="0.25">
      <c r="A941" s="220"/>
      <c r="B941" s="23"/>
      <c r="C941" s="8"/>
      <c r="D941" s="17"/>
      <c r="E941" s="30"/>
      <c r="F941" s="30"/>
      <c r="BE941" s="8"/>
    </row>
    <row r="942" spans="1:57" hidden="1" x14ac:dyDescent="0.25">
      <c r="A942" s="220"/>
      <c r="B942" s="23"/>
      <c r="C942" s="8"/>
      <c r="D942" s="17"/>
      <c r="E942" s="30"/>
      <c r="F942" s="30"/>
      <c r="BE942" s="8"/>
    </row>
    <row r="943" spans="1:57" hidden="1" x14ac:dyDescent="0.25">
      <c r="A943" s="220"/>
      <c r="B943" s="23"/>
      <c r="C943" s="8"/>
      <c r="D943" s="17"/>
      <c r="E943" s="30"/>
      <c r="F943" s="30"/>
      <c r="BE943" s="8"/>
    </row>
    <row r="944" spans="1:57" hidden="1" x14ac:dyDescent="0.25">
      <c r="A944" s="220"/>
      <c r="B944" s="23"/>
      <c r="C944" s="8"/>
      <c r="D944" s="17"/>
      <c r="E944" s="30"/>
      <c r="F944" s="30"/>
      <c r="BE944" s="8"/>
    </row>
    <row r="945" spans="1:57" hidden="1" x14ac:dyDescent="0.25">
      <c r="A945" s="220"/>
      <c r="B945" s="23"/>
      <c r="C945" s="8"/>
      <c r="D945" s="17"/>
      <c r="E945" s="30"/>
      <c r="F945" s="30"/>
      <c r="BE945" s="8"/>
    </row>
    <row r="946" spans="1:57" hidden="1" x14ac:dyDescent="0.25">
      <c r="A946" s="220"/>
      <c r="B946" s="23"/>
      <c r="C946" s="8"/>
      <c r="D946" s="17"/>
      <c r="E946" s="30"/>
      <c r="F946" s="30"/>
      <c r="BE946" s="8"/>
    </row>
    <row r="947" spans="1:57" hidden="1" x14ac:dyDescent="0.25">
      <c r="A947" s="220"/>
      <c r="B947" s="23"/>
      <c r="C947" s="8"/>
      <c r="D947" s="17"/>
      <c r="E947" s="30"/>
      <c r="F947" s="30"/>
      <c r="BE947" s="8"/>
    </row>
    <row r="948" spans="1:57" hidden="1" x14ac:dyDescent="0.25">
      <c r="A948" s="220"/>
      <c r="B948" s="23"/>
      <c r="C948" s="8"/>
      <c r="D948" s="17"/>
      <c r="E948" s="30"/>
      <c r="F948" s="30"/>
      <c r="BE948" s="8"/>
    </row>
    <row r="949" spans="1:57" hidden="1" x14ac:dyDescent="0.25">
      <c r="A949" s="220"/>
      <c r="B949" s="23"/>
      <c r="C949" s="8"/>
      <c r="D949" s="17"/>
      <c r="E949" s="30"/>
      <c r="F949" s="30"/>
      <c r="BE949" s="8"/>
    </row>
    <row r="950" spans="1:57" hidden="1" x14ac:dyDescent="0.25">
      <c r="A950" s="220"/>
      <c r="B950" s="23"/>
      <c r="C950" s="8"/>
      <c r="D950" s="17"/>
      <c r="E950" s="30"/>
      <c r="F950" s="30"/>
      <c r="BE950" s="8"/>
    </row>
    <row r="951" spans="1:57" hidden="1" x14ac:dyDescent="0.25">
      <c r="A951" s="220"/>
      <c r="B951" s="23"/>
      <c r="C951" s="8"/>
      <c r="D951" s="17"/>
      <c r="E951" s="30"/>
      <c r="F951" s="30"/>
      <c r="BE951" s="8"/>
    </row>
    <row r="952" spans="1:57" hidden="1" x14ac:dyDescent="0.25">
      <c r="A952" s="220"/>
      <c r="B952" s="23"/>
      <c r="C952" s="8"/>
      <c r="D952" s="17"/>
      <c r="E952" s="30"/>
      <c r="F952" s="30"/>
      <c r="BE952" s="8"/>
    </row>
    <row r="953" spans="1:57" hidden="1" x14ac:dyDescent="0.25">
      <c r="A953" s="220"/>
      <c r="B953" s="23"/>
      <c r="C953" s="8"/>
      <c r="D953" s="17"/>
      <c r="E953" s="30"/>
      <c r="F953" s="30"/>
      <c r="BE953" s="8"/>
    </row>
    <row r="954" spans="1:57" hidden="1" x14ac:dyDescent="0.25">
      <c r="A954" s="220"/>
      <c r="B954" s="23"/>
      <c r="C954" s="8"/>
      <c r="D954" s="17"/>
      <c r="E954" s="30"/>
      <c r="F954" s="30"/>
      <c r="BE954" s="8"/>
    </row>
    <row r="955" spans="1:57" hidden="1" x14ac:dyDescent="0.25">
      <c r="A955" s="220"/>
      <c r="B955" s="23"/>
      <c r="C955" s="8"/>
      <c r="D955" s="17"/>
      <c r="E955" s="30"/>
      <c r="F955" s="30"/>
      <c r="BE955" s="8"/>
    </row>
    <row r="956" spans="1:57" hidden="1" x14ac:dyDescent="0.25">
      <c r="A956" s="220"/>
      <c r="B956" s="23"/>
      <c r="C956" s="8"/>
      <c r="D956" s="17"/>
      <c r="E956" s="30"/>
      <c r="F956" s="30"/>
      <c r="BE956" s="8"/>
    </row>
    <row r="957" spans="1:57" hidden="1" x14ac:dyDescent="0.25">
      <c r="A957" s="220"/>
      <c r="B957" s="23"/>
      <c r="C957" s="8"/>
      <c r="D957" s="17"/>
      <c r="E957" s="30"/>
      <c r="F957" s="30"/>
      <c r="BE957" s="8"/>
    </row>
    <row r="958" spans="1:57" hidden="1" x14ac:dyDescent="0.25">
      <c r="A958" s="220"/>
      <c r="B958" s="23"/>
      <c r="C958" s="8"/>
      <c r="D958" s="17"/>
      <c r="E958" s="30"/>
      <c r="F958" s="30"/>
      <c r="BE958" s="8"/>
    </row>
    <row r="959" spans="1:57" hidden="1" x14ac:dyDescent="0.25">
      <c r="A959" s="220"/>
      <c r="B959" s="23"/>
      <c r="C959" s="8"/>
      <c r="D959" s="17"/>
      <c r="E959" s="30"/>
      <c r="F959" s="30"/>
      <c r="BE959" s="8"/>
    </row>
    <row r="960" spans="1:57" hidden="1" x14ac:dyDescent="0.25">
      <c r="A960" s="220"/>
      <c r="B960" s="23"/>
      <c r="C960" s="8"/>
      <c r="D960" s="17"/>
      <c r="E960" s="30"/>
      <c r="F960" s="30"/>
      <c r="BE960" s="8"/>
    </row>
    <row r="961" spans="1:57" hidden="1" x14ac:dyDescent="0.25">
      <c r="A961" s="220"/>
      <c r="B961" s="23"/>
      <c r="C961" s="8"/>
      <c r="D961" s="17"/>
      <c r="E961" s="30"/>
      <c r="F961" s="30"/>
      <c r="BE961" s="8"/>
    </row>
    <row r="962" spans="1:57" hidden="1" x14ac:dyDescent="0.25">
      <c r="A962" s="220"/>
      <c r="B962" s="23"/>
      <c r="C962" s="8"/>
      <c r="D962" s="17"/>
      <c r="E962" s="30"/>
      <c r="F962" s="30"/>
      <c r="BE962" s="8"/>
    </row>
    <row r="963" spans="1:57" hidden="1" x14ac:dyDescent="0.25">
      <c r="A963" s="220"/>
      <c r="B963" s="23"/>
      <c r="C963" s="8"/>
      <c r="D963" s="17"/>
      <c r="E963" s="30"/>
      <c r="F963" s="30"/>
      <c r="BE963" s="8"/>
    </row>
    <row r="964" spans="1:57" hidden="1" x14ac:dyDescent="0.25">
      <c r="A964" s="220"/>
      <c r="B964" s="23"/>
      <c r="C964" s="8"/>
      <c r="D964" s="17"/>
      <c r="E964" s="30"/>
      <c r="F964" s="30"/>
      <c r="BE964" s="8"/>
    </row>
    <row r="965" spans="1:57" hidden="1" x14ac:dyDescent="0.25">
      <c r="A965" s="220"/>
      <c r="B965" s="23"/>
      <c r="C965" s="8"/>
      <c r="D965" s="17"/>
      <c r="E965" s="30"/>
      <c r="F965" s="30"/>
      <c r="BE965" s="8"/>
    </row>
    <row r="966" spans="1:57" hidden="1" x14ac:dyDescent="0.25">
      <c r="A966" s="220"/>
      <c r="B966" s="23"/>
      <c r="C966" s="8"/>
      <c r="D966" s="17"/>
      <c r="E966" s="30"/>
      <c r="F966" s="30"/>
      <c r="BE966" s="8"/>
    </row>
    <row r="967" spans="1:57" hidden="1" x14ac:dyDescent="0.25">
      <c r="A967" s="220"/>
      <c r="B967" s="23"/>
      <c r="C967" s="8"/>
      <c r="D967" s="17"/>
      <c r="E967" s="30"/>
      <c r="F967" s="30"/>
      <c r="BE967" s="8"/>
    </row>
    <row r="968" spans="1:57" hidden="1" x14ac:dyDescent="0.25">
      <c r="A968" s="220"/>
      <c r="B968" s="23"/>
      <c r="C968" s="8"/>
      <c r="D968" s="17"/>
      <c r="E968" s="30"/>
      <c r="F968" s="30"/>
      <c r="BE968" s="8"/>
    </row>
    <row r="969" spans="1:57" hidden="1" x14ac:dyDescent="0.25">
      <c r="A969" s="220"/>
      <c r="B969" s="23"/>
      <c r="C969" s="8"/>
      <c r="D969" s="17"/>
      <c r="E969" s="30"/>
      <c r="F969" s="30"/>
      <c r="BE969" s="8"/>
    </row>
    <row r="970" spans="1:57" hidden="1" x14ac:dyDescent="0.25">
      <c r="A970" s="220"/>
      <c r="B970" s="23"/>
      <c r="C970" s="8"/>
      <c r="D970" s="17"/>
      <c r="E970" s="30"/>
      <c r="F970" s="30"/>
      <c r="BE970" s="8"/>
    </row>
    <row r="971" spans="1:57" hidden="1" x14ac:dyDescent="0.25">
      <c r="A971" s="220"/>
      <c r="B971" s="23"/>
      <c r="C971" s="8"/>
      <c r="D971" s="17"/>
      <c r="E971" s="30"/>
      <c r="F971" s="30"/>
      <c r="BE971" s="8"/>
    </row>
    <row r="972" spans="1:57" hidden="1" x14ac:dyDescent="0.25">
      <c r="A972" s="220"/>
      <c r="B972" s="23"/>
      <c r="C972" s="8"/>
      <c r="D972" s="17"/>
      <c r="E972" s="30"/>
      <c r="F972" s="30"/>
      <c r="BE972" s="8"/>
    </row>
    <row r="973" spans="1:57" hidden="1" x14ac:dyDescent="0.25">
      <c r="A973" s="220"/>
      <c r="B973" s="23"/>
      <c r="C973" s="8"/>
      <c r="D973" s="17"/>
      <c r="E973" s="30"/>
      <c r="F973" s="30"/>
      <c r="BE973" s="8"/>
    </row>
    <row r="974" spans="1:57" hidden="1" x14ac:dyDescent="0.25">
      <c r="A974" s="220"/>
      <c r="B974" s="23"/>
      <c r="C974" s="8"/>
      <c r="D974" s="17"/>
      <c r="E974" s="30"/>
      <c r="F974" s="30"/>
      <c r="BE974" s="8"/>
    </row>
    <row r="975" spans="1:57" hidden="1" x14ac:dyDescent="0.25">
      <c r="A975" s="220"/>
      <c r="B975" s="23"/>
      <c r="C975" s="8"/>
      <c r="D975" s="17"/>
      <c r="E975" s="30"/>
      <c r="F975" s="30"/>
      <c r="BE975" s="8"/>
    </row>
    <row r="976" spans="1:57" hidden="1" x14ac:dyDescent="0.25">
      <c r="A976" s="220"/>
      <c r="B976" s="23"/>
      <c r="C976" s="8"/>
      <c r="D976" s="17"/>
      <c r="E976" s="30"/>
      <c r="F976" s="30"/>
      <c r="BE976" s="8"/>
    </row>
    <row r="977" spans="1:57" hidden="1" x14ac:dyDescent="0.25">
      <c r="A977" s="220"/>
      <c r="B977" s="23"/>
      <c r="C977" s="8"/>
      <c r="D977" s="17"/>
      <c r="E977" s="30"/>
      <c r="F977" s="30"/>
      <c r="BE977" s="8"/>
    </row>
    <row r="978" spans="1:57" hidden="1" x14ac:dyDescent="0.25">
      <c r="A978" s="220"/>
      <c r="B978" s="23"/>
      <c r="C978" s="8"/>
      <c r="D978" s="17"/>
      <c r="E978" s="30"/>
      <c r="F978" s="30"/>
      <c r="BE978" s="8"/>
    </row>
    <row r="979" spans="1:57" hidden="1" x14ac:dyDescent="0.25">
      <c r="A979" s="220"/>
      <c r="B979" s="23"/>
      <c r="C979" s="8"/>
      <c r="D979" s="17"/>
      <c r="E979" s="30"/>
      <c r="F979" s="30"/>
      <c r="BE979" s="8"/>
    </row>
    <row r="980" spans="1:57" hidden="1" x14ac:dyDescent="0.25">
      <c r="A980" s="220"/>
      <c r="B980" s="23"/>
      <c r="C980" s="8"/>
      <c r="D980" s="17"/>
      <c r="E980" s="30"/>
      <c r="F980" s="30"/>
      <c r="BE980" s="8"/>
    </row>
    <row r="981" spans="1:57" hidden="1" x14ac:dyDescent="0.25">
      <c r="A981" s="220"/>
      <c r="B981" s="23"/>
      <c r="C981" s="8"/>
      <c r="D981" s="17"/>
      <c r="E981" s="30"/>
      <c r="F981" s="30"/>
      <c r="BE981" s="8"/>
    </row>
    <row r="982" spans="1:57" hidden="1" x14ac:dyDescent="0.25">
      <c r="A982" s="220"/>
      <c r="B982" s="23"/>
      <c r="C982" s="8"/>
      <c r="D982" s="17"/>
      <c r="E982" s="30"/>
      <c r="F982" s="30"/>
      <c r="BE982" s="8"/>
    </row>
    <row r="983" spans="1:57" hidden="1" x14ac:dyDescent="0.25">
      <c r="A983" s="220"/>
      <c r="B983" s="23"/>
      <c r="C983" s="8"/>
      <c r="D983" s="17"/>
      <c r="E983" s="30"/>
      <c r="F983" s="30"/>
      <c r="BE983" s="8"/>
    </row>
    <row r="984" spans="1:57" hidden="1" x14ac:dyDescent="0.25">
      <c r="A984" s="220"/>
      <c r="B984" s="23"/>
      <c r="C984" s="8"/>
      <c r="D984" s="17"/>
      <c r="E984" s="30"/>
      <c r="F984" s="30"/>
      <c r="BE984" s="8"/>
    </row>
    <row r="985" spans="1:57" hidden="1" x14ac:dyDescent="0.25">
      <c r="A985" s="220"/>
      <c r="B985" s="23"/>
      <c r="C985" s="8"/>
      <c r="D985" s="17"/>
      <c r="E985" s="30"/>
      <c r="F985" s="30"/>
      <c r="BE985" s="8"/>
    </row>
    <row r="986" spans="1:57" hidden="1" x14ac:dyDescent="0.25">
      <c r="A986" s="220"/>
      <c r="B986" s="23"/>
      <c r="C986" s="8"/>
      <c r="D986" s="17"/>
      <c r="E986" s="30"/>
      <c r="F986" s="30"/>
      <c r="BE986" s="8"/>
    </row>
    <row r="987" spans="1:57" hidden="1" x14ac:dyDescent="0.25">
      <c r="A987" s="220"/>
      <c r="B987" s="23"/>
      <c r="C987" s="8"/>
      <c r="D987" s="17"/>
      <c r="E987" s="30"/>
      <c r="F987" s="30"/>
      <c r="BE987" s="8"/>
    </row>
    <row r="988" spans="1:57" hidden="1" x14ac:dyDescent="0.25">
      <c r="A988" s="220"/>
      <c r="B988" s="23"/>
      <c r="C988" s="8"/>
      <c r="D988" s="17"/>
      <c r="E988" s="30"/>
      <c r="F988" s="30"/>
      <c r="BE988" s="8"/>
    </row>
    <row r="989" spans="1:57" hidden="1" x14ac:dyDescent="0.25">
      <c r="A989" s="220"/>
      <c r="B989" s="23"/>
      <c r="C989" s="8"/>
      <c r="D989" s="17"/>
      <c r="E989" s="30"/>
      <c r="F989" s="30"/>
      <c r="BE989" s="8"/>
    </row>
    <row r="990" spans="1:57" hidden="1" x14ac:dyDescent="0.25">
      <c r="A990" s="220"/>
      <c r="B990" s="23"/>
      <c r="C990" s="8"/>
      <c r="D990" s="17"/>
      <c r="E990" s="30"/>
      <c r="F990" s="30"/>
      <c r="BE990" s="8"/>
    </row>
    <row r="991" spans="1:57" hidden="1" x14ac:dyDescent="0.25">
      <c r="A991" s="220"/>
      <c r="B991" s="23"/>
      <c r="C991" s="8"/>
      <c r="D991" s="17"/>
      <c r="E991" s="30"/>
      <c r="F991" s="30"/>
      <c r="BE991" s="8"/>
    </row>
    <row r="992" spans="1:57" hidden="1" x14ac:dyDescent="0.25">
      <c r="A992" s="220"/>
      <c r="B992" s="23"/>
      <c r="C992" s="8"/>
      <c r="D992" s="17"/>
      <c r="E992" s="30"/>
      <c r="F992" s="30"/>
      <c r="BE992" s="8"/>
    </row>
    <row r="993" spans="1:57" hidden="1" x14ac:dyDescent="0.25">
      <c r="A993" s="220"/>
      <c r="B993" s="23"/>
      <c r="C993" s="8"/>
      <c r="D993" s="17"/>
      <c r="E993" s="30"/>
      <c r="F993" s="30"/>
      <c r="BE993" s="8"/>
    </row>
    <row r="994" spans="1:57" hidden="1" x14ac:dyDescent="0.25">
      <c r="A994" s="220"/>
      <c r="B994" s="23"/>
      <c r="C994" s="8"/>
      <c r="D994" s="17"/>
      <c r="E994" s="30"/>
      <c r="F994" s="30"/>
      <c r="BE994" s="8"/>
    </row>
    <row r="995" spans="1:57" hidden="1" x14ac:dyDescent="0.25">
      <c r="A995" s="220"/>
      <c r="B995" s="23"/>
      <c r="C995" s="8"/>
      <c r="D995" s="17"/>
      <c r="E995" s="30"/>
      <c r="F995" s="30"/>
      <c r="BE995" s="8"/>
    </row>
    <row r="996" spans="1:57" hidden="1" x14ac:dyDescent="0.25">
      <c r="A996" s="220"/>
      <c r="B996" s="23"/>
      <c r="C996" s="8"/>
      <c r="D996" s="17"/>
      <c r="E996" s="30"/>
      <c r="F996" s="30"/>
      <c r="BE996" s="8"/>
    </row>
    <row r="997" spans="1:57" hidden="1" x14ac:dyDescent="0.25">
      <c r="A997" s="220"/>
      <c r="B997" s="23"/>
      <c r="C997" s="8"/>
      <c r="D997" s="17"/>
      <c r="E997" s="30"/>
      <c r="F997" s="30"/>
      <c r="BE997" s="8"/>
    </row>
    <row r="998" spans="1:57" hidden="1" x14ac:dyDescent="0.25">
      <c r="A998" s="220"/>
      <c r="B998" s="23"/>
      <c r="C998" s="8"/>
      <c r="D998" s="17"/>
      <c r="E998" s="30"/>
      <c r="F998" s="30"/>
      <c r="BE998" s="8"/>
    </row>
    <row r="999" spans="1:57" hidden="1" x14ac:dyDescent="0.25">
      <c r="A999" s="220"/>
      <c r="B999" s="23"/>
      <c r="C999" s="8"/>
      <c r="D999" s="17"/>
      <c r="E999" s="30"/>
      <c r="F999" s="30"/>
      <c r="BE999" s="8"/>
    </row>
    <row r="1000" spans="1:57" hidden="1" x14ac:dyDescent="0.25">
      <c r="A1000" s="220"/>
      <c r="B1000" s="23"/>
      <c r="C1000" s="8"/>
      <c r="D1000" s="17"/>
      <c r="E1000" s="30"/>
      <c r="F1000" s="30"/>
      <c r="BE1000" s="8"/>
    </row>
    <row r="1001" spans="1:57" hidden="1" x14ac:dyDescent="0.25">
      <c r="A1001" s="220"/>
      <c r="B1001" s="23"/>
      <c r="C1001" s="8"/>
      <c r="D1001" s="17"/>
      <c r="E1001" s="30"/>
      <c r="F1001" s="30"/>
      <c r="BE1001" s="8"/>
    </row>
    <row r="1002" spans="1:57" hidden="1" x14ac:dyDescent="0.25">
      <c r="A1002" s="220"/>
      <c r="B1002" s="23"/>
      <c r="C1002" s="8"/>
      <c r="D1002" s="17"/>
      <c r="E1002" s="30"/>
      <c r="F1002" s="30"/>
      <c r="BE1002" s="8"/>
    </row>
    <row r="1003" spans="1:57" hidden="1" x14ac:dyDescent="0.25">
      <c r="A1003" s="220"/>
      <c r="B1003" s="23"/>
      <c r="C1003" s="8"/>
      <c r="D1003" s="17"/>
      <c r="E1003" s="30"/>
      <c r="F1003" s="30"/>
      <c r="BE1003" s="8"/>
    </row>
    <row r="1004" spans="1:57" hidden="1" x14ac:dyDescent="0.25">
      <c r="A1004" s="220"/>
      <c r="B1004" s="23"/>
      <c r="C1004" s="8"/>
      <c r="D1004" s="17"/>
      <c r="E1004" s="30"/>
      <c r="F1004" s="30"/>
      <c r="BE1004" s="8"/>
    </row>
    <row r="1005" spans="1:57" hidden="1" x14ac:dyDescent="0.25">
      <c r="A1005" s="220"/>
      <c r="B1005" s="23"/>
      <c r="C1005" s="8"/>
      <c r="D1005" s="17"/>
      <c r="E1005" s="30"/>
      <c r="F1005" s="30"/>
      <c r="BE1005" s="8"/>
    </row>
    <row r="1006" spans="1:57" hidden="1" x14ac:dyDescent="0.25">
      <c r="A1006" s="220"/>
      <c r="B1006" s="23"/>
      <c r="C1006" s="8"/>
      <c r="D1006" s="17"/>
      <c r="E1006" s="30"/>
      <c r="F1006" s="30"/>
      <c r="BE1006" s="8"/>
    </row>
    <row r="1007" spans="1:57" hidden="1" x14ac:dyDescent="0.25">
      <c r="A1007" s="220"/>
      <c r="B1007" s="23"/>
      <c r="C1007" s="8"/>
      <c r="D1007" s="17"/>
      <c r="E1007" s="30"/>
      <c r="F1007" s="30"/>
      <c r="BE1007" s="8"/>
    </row>
    <row r="1008" spans="1:57" hidden="1" x14ac:dyDescent="0.25">
      <c r="A1008" s="220"/>
      <c r="B1008" s="23"/>
      <c r="C1008" s="8"/>
      <c r="D1008" s="17"/>
      <c r="E1008" s="30"/>
      <c r="F1008" s="30"/>
      <c r="BE1008" s="8"/>
    </row>
    <row r="1009" spans="1:57" hidden="1" x14ac:dyDescent="0.25">
      <c r="A1009" s="220"/>
      <c r="B1009" s="23"/>
      <c r="C1009" s="8"/>
      <c r="D1009" s="17"/>
      <c r="E1009" s="30"/>
      <c r="F1009" s="30"/>
      <c r="BE1009" s="8"/>
    </row>
    <row r="1010" spans="1:57" hidden="1" x14ac:dyDescent="0.25">
      <c r="A1010" s="220"/>
      <c r="B1010" s="23"/>
      <c r="C1010" s="8"/>
      <c r="D1010" s="17"/>
      <c r="E1010" s="30"/>
      <c r="F1010" s="30"/>
      <c r="BE1010" s="8"/>
    </row>
    <row r="1011" spans="1:57" hidden="1" x14ac:dyDescent="0.25">
      <c r="A1011" s="220"/>
      <c r="B1011" s="23"/>
      <c r="C1011" s="8"/>
      <c r="D1011" s="17"/>
      <c r="E1011" s="30"/>
      <c r="F1011" s="30"/>
      <c r="BE1011" s="8"/>
    </row>
    <row r="1012" spans="1:57" hidden="1" x14ac:dyDescent="0.25">
      <c r="A1012" s="220"/>
      <c r="B1012" s="23"/>
      <c r="C1012" s="8"/>
      <c r="D1012" s="17"/>
      <c r="E1012" s="30"/>
      <c r="F1012" s="30"/>
      <c r="BE1012" s="8"/>
    </row>
    <row r="1013" spans="1:57" hidden="1" x14ac:dyDescent="0.25">
      <c r="A1013" s="220"/>
      <c r="B1013" s="23"/>
      <c r="C1013" s="8"/>
      <c r="D1013" s="17"/>
      <c r="E1013" s="30"/>
      <c r="F1013" s="30"/>
      <c r="BE1013" s="8"/>
    </row>
    <row r="1014" spans="1:57" hidden="1" x14ac:dyDescent="0.25">
      <c r="A1014" s="220"/>
      <c r="B1014" s="23"/>
      <c r="C1014" s="8"/>
      <c r="D1014" s="17"/>
      <c r="E1014" s="30"/>
      <c r="F1014" s="30"/>
      <c r="BE1014" s="8"/>
    </row>
    <row r="1015" spans="1:57" hidden="1" x14ac:dyDescent="0.25">
      <c r="A1015" s="220"/>
      <c r="B1015" s="23"/>
      <c r="C1015" s="8"/>
      <c r="D1015" s="17"/>
      <c r="E1015" s="30"/>
      <c r="F1015" s="30"/>
      <c r="BE1015" s="8"/>
    </row>
    <row r="1016" spans="1:57" hidden="1" x14ac:dyDescent="0.25">
      <c r="A1016" s="220"/>
      <c r="B1016" s="23"/>
      <c r="C1016" s="8"/>
      <c r="D1016" s="17"/>
      <c r="E1016" s="30"/>
      <c r="F1016" s="30"/>
      <c r="BE1016" s="8"/>
    </row>
    <row r="1017" spans="1:57" hidden="1" x14ac:dyDescent="0.25">
      <c r="A1017" s="220"/>
      <c r="B1017" s="23"/>
      <c r="C1017" s="8"/>
      <c r="D1017" s="17"/>
      <c r="E1017" s="30"/>
      <c r="F1017" s="30"/>
      <c r="BE1017" s="8"/>
    </row>
    <row r="1018" spans="1:57" hidden="1" x14ac:dyDescent="0.25">
      <c r="A1018" s="220"/>
      <c r="B1018" s="23"/>
      <c r="C1018" s="8"/>
      <c r="D1018" s="17"/>
      <c r="E1018" s="30"/>
      <c r="F1018" s="30"/>
      <c r="BE1018" s="8"/>
    </row>
    <row r="1019" spans="1:57" hidden="1" x14ac:dyDescent="0.25">
      <c r="A1019" s="220"/>
      <c r="B1019" s="23"/>
      <c r="C1019" s="8"/>
      <c r="D1019" s="17"/>
      <c r="E1019" s="30"/>
      <c r="F1019" s="30"/>
      <c r="BE1019" s="8"/>
    </row>
    <row r="1020" spans="1:57" hidden="1" x14ac:dyDescent="0.25">
      <c r="A1020" s="220"/>
      <c r="B1020" s="23"/>
      <c r="C1020" s="8"/>
      <c r="D1020" s="17"/>
      <c r="E1020" s="30"/>
      <c r="F1020" s="30"/>
      <c r="BE1020" s="8"/>
    </row>
    <row r="1021" spans="1:57" hidden="1" x14ac:dyDescent="0.25">
      <c r="A1021" s="220"/>
      <c r="B1021" s="23"/>
      <c r="C1021" s="8"/>
      <c r="D1021" s="17"/>
      <c r="E1021" s="30"/>
      <c r="F1021" s="30"/>
      <c r="BE1021" s="8"/>
    </row>
    <row r="1022" spans="1:57" hidden="1" x14ac:dyDescent="0.25">
      <c r="A1022" s="220"/>
      <c r="B1022" s="23"/>
      <c r="C1022" s="8"/>
      <c r="D1022" s="17"/>
      <c r="E1022" s="30"/>
      <c r="F1022" s="30"/>
      <c r="BE1022" s="8"/>
    </row>
    <row r="1023" spans="1:57" hidden="1" x14ac:dyDescent="0.25">
      <c r="A1023" s="220"/>
      <c r="B1023" s="23"/>
      <c r="C1023" s="8"/>
      <c r="D1023" s="17"/>
      <c r="E1023" s="30"/>
      <c r="F1023" s="30"/>
      <c r="BE1023" s="8"/>
    </row>
    <row r="1024" spans="1:57" hidden="1" x14ac:dyDescent="0.25">
      <c r="A1024" s="220"/>
      <c r="B1024" s="23"/>
      <c r="C1024" s="8"/>
      <c r="D1024" s="17"/>
      <c r="E1024" s="30"/>
      <c r="F1024" s="30"/>
      <c r="BE1024" s="8"/>
    </row>
    <row r="1025" spans="1:57" hidden="1" x14ac:dyDescent="0.25">
      <c r="A1025" s="220"/>
      <c r="B1025" s="23"/>
      <c r="C1025" s="8"/>
      <c r="D1025" s="17"/>
      <c r="E1025" s="30"/>
      <c r="F1025" s="30"/>
      <c r="BE1025" s="8"/>
    </row>
    <row r="1026" spans="1:57" hidden="1" x14ac:dyDescent="0.25">
      <c r="A1026" s="220"/>
      <c r="B1026" s="23"/>
      <c r="C1026" s="8"/>
      <c r="D1026" s="17"/>
      <c r="E1026" s="30"/>
      <c r="F1026" s="30"/>
      <c r="BE1026" s="8"/>
    </row>
    <row r="1027" spans="1:57" hidden="1" x14ac:dyDescent="0.25">
      <c r="A1027" s="220"/>
      <c r="B1027" s="23"/>
      <c r="C1027" s="8"/>
      <c r="D1027" s="17"/>
      <c r="E1027" s="30"/>
      <c r="F1027" s="30"/>
      <c r="BE1027" s="8"/>
    </row>
    <row r="1028" spans="1:57" hidden="1" x14ac:dyDescent="0.25">
      <c r="A1028" s="220"/>
      <c r="B1028" s="23"/>
      <c r="C1028" s="8"/>
      <c r="D1028" s="17"/>
      <c r="E1028" s="30"/>
      <c r="F1028" s="30"/>
      <c r="BE1028" s="8"/>
    </row>
    <row r="1029" spans="1:57" hidden="1" x14ac:dyDescent="0.25">
      <c r="A1029" s="220"/>
      <c r="B1029" s="23"/>
      <c r="C1029" s="8"/>
      <c r="D1029" s="17"/>
      <c r="E1029" s="30"/>
      <c r="F1029" s="30"/>
      <c r="BE1029" s="8"/>
    </row>
    <row r="1030" spans="1:57" hidden="1" x14ac:dyDescent="0.25">
      <c r="A1030" s="220"/>
      <c r="B1030" s="23"/>
      <c r="C1030" s="8"/>
      <c r="D1030" s="17"/>
      <c r="E1030" s="30"/>
      <c r="F1030" s="30"/>
      <c r="BE1030" s="8"/>
    </row>
    <row r="1031" spans="1:57" hidden="1" x14ac:dyDescent="0.25">
      <c r="A1031" s="220"/>
      <c r="B1031" s="23"/>
      <c r="C1031" s="8"/>
      <c r="D1031" s="17"/>
      <c r="E1031" s="30"/>
      <c r="F1031" s="30"/>
      <c r="BE1031" s="8"/>
    </row>
    <row r="1032" spans="1:57" hidden="1" x14ac:dyDescent="0.25">
      <c r="A1032" s="220"/>
      <c r="B1032" s="23"/>
      <c r="C1032" s="8"/>
      <c r="D1032" s="17"/>
      <c r="E1032" s="30"/>
      <c r="F1032" s="30"/>
      <c r="BE1032" s="8"/>
    </row>
    <row r="1033" spans="1:57" hidden="1" x14ac:dyDescent="0.25">
      <c r="A1033" s="220"/>
      <c r="B1033" s="23"/>
      <c r="C1033" s="8"/>
      <c r="D1033" s="17"/>
      <c r="E1033" s="30"/>
      <c r="F1033" s="30"/>
      <c r="BE1033" s="8"/>
    </row>
    <row r="1034" spans="1:57" hidden="1" x14ac:dyDescent="0.25">
      <c r="A1034" s="220"/>
      <c r="B1034" s="23"/>
      <c r="C1034" s="8"/>
      <c r="D1034" s="17"/>
      <c r="E1034" s="30"/>
      <c r="F1034" s="30"/>
      <c r="BE1034" s="8"/>
    </row>
    <row r="1035" spans="1:57" hidden="1" x14ac:dyDescent="0.25">
      <c r="A1035" s="220"/>
      <c r="B1035" s="23"/>
      <c r="C1035" s="8"/>
      <c r="D1035" s="17"/>
      <c r="E1035" s="30"/>
      <c r="F1035" s="30"/>
      <c r="BE1035" s="8"/>
    </row>
    <row r="1036" spans="1:57" hidden="1" x14ac:dyDescent="0.25">
      <c r="A1036" s="220"/>
      <c r="B1036" s="23"/>
      <c r="C1036" s="8"/>
      <c r="D1036" s="17"/>
      <c r="E1036" s="30"/>
      <c r="F1036" s="30"/>
      <c r="BE1036" s="8"/>
    </row>
    <row r="1037" spans="1:57" hidden="1" x14ac:dyDescent="0.25">
      <c r="A1037" s="220"/>
      <c r="B1037" s="23"/>
      <c r="C1037" s="8"/>
      <c r="D1037" s="17"/>
      <c r="E1037" s="30"/>
      <c r="F1037" s="30"/>
      <c r="BE1037" s="8"/>
    </row>
    <row r="1038" spans="1:57" hidden="1" x14ac:dyDescent="0.25">
      <c r="A1038" s="220"/>
      <c r="B1038" s="23"/>
      <c r="C1038" s="8"/>
      <c r="D1038" s="17"/>
      <c r="E1038" s="30"/>
      <c r="F1038" s="30"/>
      <c r="BE1038" s="8"/>
    </row>
    <row r="1039" spans="1:57" hidden="1" x14ac:dyDescent="0.25">
      <c r="A1039" s="220"/>
      <c r="B1039" s="23"/>
      <c r="C1039" s="8"/>
      <c r="D1039" s="17"/>
      <c r="E1039" s="30"/>
      <c r="F1039" s="30"/>
      <c r="BE1039" s="8"/>
    </row>
    <row r="1040" spans="1:57" hidden="1" x14ac:dyDescent="0.25">
      <c r="A1040" s="220"/>
      <c r="B1040" s="23"/>
      <c r="C1040" s="8"/>
      <c r="D1040" s="17"/>
      <c r="E1040" s="30"/>
      <c r="F1040" s="30"/>
      <c r="BE1040" s="8"/>
    </row>
    <row r="1041" spans="1:57" hidden="1" x14ac:dyDescent="0.25">
      <c r="A1041" s="220"/>
      <c r="B1041" s="23"/>
      <c r="C1041" s="8"/>
      <c r="D1041" s="17"/>
      <c r="E1041" s="30"/>
      <c r="F1041" s="30"/>
      <c r="BE1041" s="8"/>
    </row>
    <row r="1042" spans="1:57" hidden="1" x14ac:dyDescent="0.25">
      <c r="A1042" s="220"/>
      <c r="B1042" s="23"/>
      <c r="C1042" s="8"/>
      <c r="D1042" s="17"/>
      <c r="E1042" s="30"/>
      <c r="F1042" s="30"/>
      <c r="BE1042" s="8"/>
    </row>
    <row r="1043" spans="1:57" hidden="1" x14ac:dyDescent="0.25">
      <c r="A1043" s="220"/>
      <c r="B1043" s="23"/>
      <c r="C1043" s="8"/>
      <c r="D1043" s="17"/>
      <c r="E1043" s="30"/>
      <c r="F1043" s="30"/>
      <c r="BE1043" s="8"/>
    </row>
    <row r="1044" spans="1:57" hidden="1" x14ac:dyDescent="0.25">
      <c r="A1044" s="220"/>
      <c r="B1044" s="23"/>
      <c r="C1044" s="8"/>
      <c r="D1044" s="17"/>
      <c r="E1044" s="30"/>
      <c r="F1044" s="30"/>
      <c r="BE1044" s="8"/>
    </row>
    <row r="1045" spans="1:57" hidden="1" x14ac:dyDescent="0.25">
      <c r="A1045" s="220"/>
      <c r="B1045" s="23"/>
      <c r="C1045" s="8"/>
      <c r="D1045" s="17"/>
      <c r="E1045" s="30"/>
      <c r="F1045" s="30"/>
      <c r="BE1045" s="8"/>
    </row>
    <row r="1046" spans="1:57" hidden="1" x14ac:dyDescent="0.25">
      <c r="A1046" s="220"/>
      <c r="B1046" s="23"/>
      <c r="C1046" s="8"/>
      <c r="D1046" s="17"/>
      <c r="E1046" s="30"/>
      <c r="F1046" s="30"/>
      <c r="BE1046" s="8"/>
    </row>
    <row r="1047" spans="1:57" hidden="1" x14ac:dyDescent="0.25">
      <c r="A1047" s="220"/>
      <c r="B1047" s="23"/>
      <c r="C1047" s="8"/>
      <c r="D1047" s="17"/>
      <c r="E1047" s="30"/>
      <c r="F1047" s="30"/>
      <c r="BE1047" s="8"/>
    </row>
    <row r="1048" spans="1:57" hidden="1" x14ac:dyDescent="0.25">
      <c r="A1048" s="220"/>
      <c r="B1048" s="23"/>
      <c r="C1048" s="8"/>
      <c r="D1048" s="17"/>
      <c r="E1048" s="30"/>
      <c r="F1048" s="30"/>
      <c r="BE1048" s="8"/>
    </row>
    <row r="1049" spans="1:57" hidden="1" x14ac:dyDescent="0.25">
      <c r="A1049" s="220"/>
      <c r="B1049" s="23"/>
      <c r="C1049" s="8"/>
      <c r="D1049" s="17"/>
      <c r="E1049" s="30"/>
      <c r="F1049" s="30"/>
      <c r="BE1049" s="8"/>
    </row>
    <row r="1050" spans="1:57" hidden="1" x14ac:dyDescent="0.25">
      <c r="A1050" s="220"/>
      <c r="B1050" s="23"/>
      <c r="C1050" s="8"/>
      <c r="D1050" s="17"/>
      <c r="E1050" s="30"/>
      <c r="F1050" s="30"/>
      <c r="BE1050" s="8"/>
    </row>
    <row r="1051" spans="1:57" hidden="1" x14ac:dyDescent="0.25">
      <c r="A1051" s="220"/>
      <c r="B1051" s="23"/>
      <c r="C1051" s="8"/>
      <c r="D1051" s="17"/>
      <c r="E1051" s="30"/>
      <c r="F1051" s="30"/>
      <c r="BE1051" s="8"/>
    </row>
    <row r="1052" spans="1:57" hidden="1" x14ac:dyDescent="0.25">
      <c r="A1052" s="220"/>
      <c r="B1052" s="23"/>
      <c r="C1052" s="8"/>
      <c r="D1052" s="17"/>
      <c r="E1052" s="30"/>
      <c r="F1052" s="30"/>
      <c r="BE1052" s="8"/>
    </row>
    <row r="1053" spans="1:57" hidden="1" x14ac:dyDescent="0.25">
      <c r="A1053" s="220"/>
      <c r="B1053" s="23"/>
      <c r="C1053" s="8"/>
      <c r="D1053" s="17"/>
      <c r="E1053" s="30"/>
      <c r="F1053" s="30"/>
      <c r="BE1053" s="8"/>
    </row>
    <row r="1054" spans="1:57" hidden="1" x14ac:dyDescent="0.25">
      <c r="A1054" s="220"/>
      <c r="B1054" s="23"/>
      <c r="C1054" s="8"/>
      <c r="D1054" s="17"/>
      <c r="E1054" s="30"/>
      <c r="F1054" s="30"/>
      <c r="BE1054" s="8"/>
    </row>
    <row r="1055" spans="1:57" hidden="1" x14ac:dyDescent="0.25">
      <c r="A1055" s="220"/>
      <c r="B1055" s="23"/>
      <c r="C1055" s="8"/>
      <c r="D1055" s="17"/>
      <c r="E1055" s="30"/>
      <c r="F1055" s="30"/>
      <c r="BE1055" s="8"/>
    </row>
    <row r="1056" spans="1:57" hidden="1" x14ac:dyDescent="0.25">
      <c r="A1056" s="220"/>
      <c r="B1056" s="23"/>
      <c r="C1056" s="8"/>
      <c r="D1056" s="17"/>
      <c r="E1056" s="30"/>
      <c r="F1056" s="30"/>
      <c r="BE1056" s="8"/>
    </row>
    <row r="1057" spans="1:57" hidden="1" x14ac:dyDescent="0.25">
      <c r="A1057" s="220"/>
      <c r="B1057" s="23"/>
      <c r="C1057" s="8"/>
      <c r="D1057" s="17"/>
      <c r="E1057" s="30"/>
      <c r="F1057" s="30"/>
      <c r="BE1057" s="8"/>
    </row>
    <row r="1058" spans="1:57" hidden="1" x14ac:dyDescent="0.25">
      <c r="A1058" s="220"/>
      <c r="B1058" s="23"/>
      <c r="C1058" s="8"/>
      <c r="D1058" s="17"/>
      <c r="E1058" s="30"/>
      <c r="F1058" s="30"/>
      <c r="BE1058" s="8"/>
    </row>
    <row r="1059" spans="1:57" hidden="1" x14ac:dyDescent="0.25">
      <c r="A1059" s="220"/>
      <c r="B1059" s="23"/>
      <c r="C1059" s="8"/>
      <c r="D1059" s="17"/>
      <c r="E1059" s="30"/>
      <c r="F1059" s="30"/>
      <c r="BE1059" s="8"/>
    </row>
    <row r="1060" spans="1:57" hidden="1" x14ac:dyDescent="0.25">
      <c r="A1060" s="220"/>
      <c r="B1060" s="23"/>
      <c r="C1060" s="8"/>
      <c r="D1060" s="17"/>
      <c r="E1060" s="30"/>
      <c r="F1060" s="30"/>
      <c r="BE1060" s="8"/>
    </row>
    <row r="1061" spans="1:57" hidden="1" x14ac:dyDescent="0.25">
      <c r="A1061" s="220"/>
      <c r="B1061" s="23"/>
      <c r="C1061" s="8"/>
      <c r="D1061" s="17"/>
      <c r="E1061" s="30"/>
      <c r="F1061" s="30"/>
      <c r="BE1061" s="8"/>
    </row>
    <row r="1062" spans="1:57" hidden="1" x14ac:dyDescent="0.25">
      <c r="A1062" s="220"/>
      <c r="B1062" s="23"/>
      <c r="C1062" s="8"/>
      <c r="D1062" s="17"/>
      <c r="E1062" s="30"/>
      <c r="F1062" s="30"/>
      <c r="BE1062" s="8"/>
    </row>
    <row r="1063" spans="1:57" hidden="1" x14ac:dyDescent="0.25">
      <c r="A1063" s="220"/>
      <c r="B1063" s="23"/>
      <c r="C1063" s="8"/>
      <c r="D1063" s="17"/>
      <c r="E1063" s="30"/>
      <c r="F1063" s="30"/>
      <c r="BE1063" s="8"/>
    </row>
    <row r="1064" spans="1:57" hidden="1" x14ac:dyDescent="0.25">
      <c r="A1064" s="220"/>
      <c r="B1064" s="23"/>
      <c r="C1064" s="8"/>
      <c r="D1064" s="17"/>
      <c r="E1064" s="30"/>
      <c r="F1064" s="30"/>
      <c r="BE1064" s="8"/>
    </row>
    <row r="1065" spans="1:57" hidden="1" x14ac:dyDescent="0.25">
      <c r="A1065" s="220"/>
      <c r="B1065" s="23"/>
      <c r="C1065" s="8"/>
      <c r="D1065" s="17"/>
      <c r="E1065" s="30"/>
      <c r="F1065" s="30"/>
      <c r="BE1065" s="8"/>
    </row>
    <row r="1066" spans="1:57" hidden="1" x14ac:dyDescent="0.25">
      <c r="A1066" s="220"/>
      <c r="B1066" s="23"/>
      <c r="C1066" s="8"/>
      <c r="D1066" s="17"/>
      <c r="E1066" s="30"/>
      <c r="F1066" s="30"/>
      <c r="BE1066" s="8"/>
    </row>
    <row r="1067" spans="1:57" hidden="1" x14ac:dyDescent="0.25">
      <c r="A1067" s="220"/>
      <c r="B1067" s="23"/>
      <c r="C1067" s="8"/>
      <c r="D1067" s="17"/>
      <c r="E1067" s="30"/>
      <c r="F1067" s="30"/>
      <c r="BE1067" s="8"/>
    </row>
    <row r="1068" spans="1:57" hidden="1" x14ac:dyDescent="0.25">
      <c r="A1068" s="220"/>
      <c r="B1068" s="23"/>
      <c r="C1068" s="8"/>
      <c r="D1068" s="17"/>
      <c r="E1068" s="30"/>
      <c r="F1068" s="30"/>
      <c r="BE1068" s="8"/>
    </row>
    <row r="1069" spans="1:57" hidden="1" x14ac:dyDescent="0.25">
      <c r="A1069" s="220"/>
      <c r="B1069" s="23"/>
      <c r="C1069" s="8"/>
      <c r="D1069" s="17"/>
      <c r="E1069" s="30"/>
      <c r="F1069" s="30"/>
      <c r="BE1069" s="8"/>
    </row>
    <row r="1070" spans="1:57" hidden="1" x14ac:dyDescent="0.25">
      <c r="A1070" s="220"/>
      <c r="B1070" s="23"/>
      <c r="C1070" s="8"/>
      <c r="D1070" s="17"/>
      <c r="E1070" s="30"/>
      <c r="F1070" s="30"/>
      <c r="BE1070" s="8"/>
    </row>
    <row r="1071" spans="1:57" hidden="1" x14ac:dyDescent="0.25">
      <c r="A1071" s="220"/>
      <c r="B1071" s="23"/>
      <c r="C1071" s="8"/>
      <c r="D1071" s="17"/>
      <c r="E1071" s="30"/>
      <c r="F1071" s="30"/>
      <c r="BE1071" s="8"/>
    </row>
    <row r="1072" spans="1:57" hidden="1" x14ac:dyDescent="0.25">
      <c r="A1072" s="220"/>
      <c r="B1072" s="23"/>
      <c r="C1072" s="8"/>
      <c r="D1072" s="17"/>
      <c r="E1072" s="30"/>
      <c r="F1072" s="30"/>
      <c r="BE1072" s="8"/>
    </row>
    <row r="1073" spans="1:57" hidden="1" x14ac:dyDescent="0.25">
      <c r="A1073" s="220"/>
      <c r="B1073" s="23"/>
      <c r="C1073" s="8"/>
      <c r="D1073" s="17"/>
      <c r="E1073" s="30"/>
      <c r="F1073" s="30"/>
      <c r="BE1073" s="8"/>
    </row>
    <row r="1074" spans="1:57" hidden="1" x14ac:dyDescent="0.25">
      <c r="A1074" s="220"/>
      <c r="B1074" s="23"/>
      <c r="C1074" s="8"/>
      <c r="D1074" s="17"/>
      <c r="E1074" s="30"/>
      <c r="F1074" s="30"/>
      <c r="BE1074" s="8"/>
    </row>
    <row r="1075" spans="1:57" hidden="1" x14ac:dyDescent="0.25">
      <c r="A1075" s="220"/>
      <c r="B1075" s="23"/>
      <c r="C1075" s="8"/>
      <c r="D1075" s="17"/>
      <c r="E1075" s="30"/>
      <c r="F1075" s="30"/>
      <c r="BE1075" s="8"/>
    </row>
    <row r="1076" spans="1:57" hidden="1" x14ac:dyDescent="0.25">
      <c r="A1076" s="220"/>
      <c r="B1076" s="23"/>
      <c r="C1076" s="8"/>
      <c r="D1076" s="17"/>
      <c r="E1076" s="30"/>
      <c r="F1076" s="30"/>
      <c r="BE1076" s="8"/>
    </row>
    <row r="1077" spans="1:57" hidden="1" x14ac:dyDescent="0.25">
      <c r="A1077" s="220"/>
      <c r="B1077" s="23"/>
      <c r="C1077" s="8"/>
      <c r="D1077" s="17"/>
      <c r="E1077" s="30"/>
      <c r="F1077" s="30"/>
      <c r="BE1077" s="8"/>
    </row>
    <row r="1078" spans="1:57" hidden="1" x14ac:dyDescent="0.25">
      <c r="A1078" s="220"/>
      <c r="B1078" s="23"/>
      <c r="C1078" s="8"/>
      <c r="D1078" s="17"/>
      <c r="E1078" s="30"/>
      <c r="F1078" s="30"/>
      <c r="BE1078" s="8"/>
    </row>
    <row r="1079" spans="1:57" hidden="1" x14ac:dyDescent="0.25">
      <c r="A1079" s="220"/>
      <c r="B1079" s="23"/>
      <c r="C1079" s="8"/>
      <c r="D1079" s="17"/>
      <c r="E1079" s="30"/>
      <c r="F1079" s="30"/>
      <c r="BE1079" s="8"/>
    </row>
    <row r="1080" spans="1:57" hidden="1" x14ac:dyDescent="0.25">
      <c r="A1080" s="220"/>
      <c r="B1080" s="23"/>
      <c r="C1080" s="8"/>
      <c r="D1080" s="17"/>
      <c r="E1080" s="30"/>
      <c r="F1080" s="30"/>
      <c r="BE1080" s="8"/>
    </row>
    <row r="1081" spans="1:57" hidden="1" x14ac:dyDescent="0.25">
      <c r="A1081" s="220"/>
      <c r="B1081" s="23"/>
      <c r="C1081" s="8"/>
      <c r="D1081" s="17"/>
      <c r="E1081" s="30"/>
      <c r="F1081" s="30"/>
      <c r="BE1081" s="8"/>
    </row>
    <row r="1082" spans="1:57" hidden="1" x14ac:dyDescent="0.25">
      <c r="A1082" s="220"/>
      <c r="B1082" s="23"/>
      <c r="C1082" s="8"/>
      <c r="D1082" s="17"/>
      <c r="E1082" s="30"/>
      <c r="F1082" s="30"/>
      <c r="BE1082" s="8"/>
    </row>
    <row r="1083" spans="1:57" hidden="1" x14ac:dyDescent="0.25">
      <c r="A1083" s="220"/>
      <c r="B1083" s="23"/>
      <c r="C1083" s="8"/>
      <c r="D1083" s="17"/>
      <c r="E1083" s="30"/>
      <c r="F1083" s="30"/>
      <c r="BE1083" s="8"/>
    </row>
    <row r="1084" spans="1:57" hidden="1" x14ac:dyDescent="0.25">
      <c r="A1084" s="220"/>
      <c r="B1084" s="23"/>
      <c r="C1084" s="8"/>
      <c r="D1084" s="17"/>
      <c r="E1084" s="30"/>
      <c r="F1084" s="30"/>
      <c r="BE1084" s="8"/>
    </row>
    <row r="1085" spans="1:57" hidden="1" x14ac:dyDescent="0.25">
      <c r="A1085" s="220"/>
      <c r="B1085" s="23"/>
      <c r="C1085" s="8"/>
      <c r="D1085" s="17"/>
      <c r="E1085" s="30"/>
      <c r="F1085" s="30"/>
      <c r="BE1085" s="8"/>
    </row>
    <row r="1086" spans="1:57" hidden="1" x14ac:dyDescent="0.25">
      <c r="A1086" s="220"/>
      <c r="B1086" s="23"/>
      <c r="C1086" s="8"/>
      <c r="D1086" s="17"/>
      <c r="E1086" s="30"/>
      <c r="F1086" s="30"/>
      <c r="BE1086" s="8"/>
    </row>
    <row r="1087" spans="1:57" hidden="1" x14ac:dyDescent="0.25">
      <c r="A1087" s="220"/>
      <c r="B1087" s="23"/>
      <c r="C1087" s="8"/>
      <c r="D1087" s="17"/>
      <c r="E1087" s="30"/>
      <c r="F1087" s="30"/>
      <c r="BE1087" s="8"/>
    </row>
    <row r="1088" spans="1:57" hidden="1" x14ac:dyDescent="0.25">
      <c r="A1088" s="220"/>
      <c r="B1088" s="23"/>
      <c r="C1088" s="8"/>
      <c r="D1088" s="17"/>
      <c r="E1088" s="30"/>
      <c r="F1088" s="30"/>
      <c r="BE1088" s="8"/>
    </row>
    <row r="1089" spans="1:57" hidden="1" x14ac:dyDescent="0.25">
      <c r="A1089" s="220"/>
      <c r="B1089" s="23"/>
      <c r="C1089" s="8"/>
      <c r="D1089" s="17"/>
      <c r="E1089" s="30"/>
      <c r="F1089" s="30"/>
      <c r="BE1089" s="8"/>
    </row>
    <row r="1090" spans="1:57" hidden="1" x14ac:dyDescent="0.25">
      <c r="A1090" s="220"/>
      <c r="B1090" s="23"/>
      <c r="C1090" s="8"/>
      <c r="D1090" s="17"/>
      <c r="E1090" s="30"/>
      <c r="F1090" s="30"/>
      <c r="BE1090" s="8"/>
    </row>
    <row r="1091" spans="1:57" hidden="1" x14ac:dyDescent="0.25">
      <c r="A1091" s="220"/>
      <c r="B1091" s="23"/>
      <c r="C1091" s="8"/>
      <c r="D1091" s="17"/>
      <c r="E1091" s="30"/>
      <c r="F1091" s="30"/>
      <c r="BE1091" s="8"/>
    </row>
    <row r="1092" spans="1:57" hidden="1" x14ac:dyDescent="0.25">
      <c r="A1092" s="220"/>
      <c r="B1092" s="23"/>
      <c r="C1092" s="8"/>
      <c r="D1092" s="17"/>
      <c r="E1092" s="30"/>
      <c r="F1092" s="30"/>
      <c r="BE1092" s="8"/>
    </row>
    <row r="1093" spans="1:57" hidden="1" x14ac:dyDescent="0.25">
      <c r="A1093" s="220"/>
      <c r="B1093" s="23"/>
      <c r="C1093" s="8"/>
      <c r="D1093" s="17"/>
      <c r="E1093" s="30"/>
      <c r="F1093" s="30"/>
      <c r="BE1093" s="8"/>
    </row>
    <row r="1094" spans="1:57" hidden="1" x14ac:dyDescent="0.25">
      <c r="A1094" s="220"/>
      <c r="B1094" s="23"/>
      <c r="C1094" s="8"/>
      <c r="D1094" s="17"/>
      <c r="E1094" s="30"/>
      <c r="F1094" s="30"/>
      <c r="BE1094" s="8"/>
    </row>
    <row r="1095" spans="1:57" hidden="1" x14ac:dyDescent="0.25">
      <c r="A1095" s="220"/>
      <c r="B1095" s="23"/>
      <c r="C1095" s="8"/>
      <c r="D1095" s="17"/>
      <c r="E1095" s="30"/>
      <c r="F1095" s="30"/>
      <c r="BE1095" s="8"/>
    </row>
    <row r="1096" spans="1:57" hidden="1" x14ac:dyDescent="0.25">
      <c r="A1096" s="220"/>
      <c r="B1096" s="23"/>
      <c r="C1096" s="8"/>
      <c r="D1096" s="17"/>
      <c r="E1096" s="30"/>
      <c r="F1096" s="30"/>
      <c r="BE1096" s="8"/>
    </row>
    <row r="1097" spans="1:57" hidden="1" x14ac:dyDescent="0.25">
      <c r="A1097" s="220"/>
      <c r="B1097" s="23"/>
      <c r="C1097" s="8"/>
      <c r="D1097" s="17"/>
      <c r="E1097" s="30"/>
      <c r="F1097" s="30"/>
      <c r="BE1097" s="8"/>
    </row>
    <row r="1098" spans="1:57" hidden="1" x14ac:dyDescent="0.25">
      <c r="A1098" s="220"/>
      <c r="B1098" s="23"/>
      <c r="C1098" s="8"/>
      <c r="D1098" s="17"/>
      <c r="E1098" s="30"/>
      <c r="F1098" s="30"/>
      <c r="BE1098" s="8"/>
    </row>
    <row r="1099" spans="1:57" hidden="1" x14ac:dyDescent="0.25">
      <c r="A1099" s="220"/>
      <c r="B1099" s="23"/>
      <c r="C1099" s="8"/>
      <c r="D1099" s="17"/>
      <c r="E1099" s="30"/>
      <c r="F1099" s="30"/>
      <c r="BE1099" s="8"/>
    </row>
    <row r="1100" spans="1:57" hidden="1" x14ac:dyDescent="0.25">
      <c r="A1100" s="220"/>
      <c r="B1100" s="23"/>
      <c r="C1100" s="8"/>
      <c r="D1100" s="17"/>
      <c r="E1100" s="30"/>
      <c r="F1100" s="30"/>
      <c r="BE1100" s="8"/>
    </row>
    <row r="1101" spans="1:57" hidden="1" x14ac:dyDescent="0.25">
      <c r="A1101" s="220"/>
      <c r="B1101" s="23"/>
      <c r="C1101" s="8"/>
      <c r="D1101" s="17"/>
      <c r="E1101" s="30"/>
      <c r="F1101" s="30"/>
      <c r="BE1101" s="8"/>
    </row>
    <row r="1102" spans="1:57" hidden="1" x14ac:dyDescent="0.25">
      <c r="A1102" s="220"/>
      <c r="B1102" s="23"/>
      <c r="C1102" s="8"/>
      <c r="D1102" s="17"/>
      <c r="E1102" s="30"/>
      <c r="F1102" s="30"/>
      <c r="BE1102" s="8"/>
    </row>
    <row r="1103" spans="1:57" hidden="1" x14ac:dyDescent="0.25">
      <c r="A1103" s="220"/>
      <c r="B1103" s="23"/>
      <c r="C1103" s="8"/>
      <c r="D1103" s="17"/>
      <c r="E1103" s="30"/>
      <c r="F1103" s="30"/>
      <c r="BE1103" s="8"/>
    </row>
    <row r="1104" spans="1:57" hidden="1" x14ac:dyDescent="0.25">
      <c r="A1104" s="220"/>
      <c r="B1104" s="23"/>
      <c r="C1104" s="8"/>
      <c r="D1104" s="17"/>
      <c r="E1104" s="30"/>
      <c r="F1104" s="30"/>
      <c r="BE1104" s="8"/>
    </row>
    <row r="1105" spans="1:57" hidden="1" x14ac:dyDescent="0.25">
      <c r="A1105" s="220"/>
      <c r="B1105" s="23"/>
      <c r="C1105" s="8"/>
      <c r="D1105" s="17"/>
      <c r="E1105" s="30"/>
      <c r="F1105" s="30"/>
      <c r="BE1105" s="8"/>
    </row>
    <row r="1106" spans="1:57" hidden="1" x14ac:dyDescent="0.25">
      <c r="A1106" s="220"/>
      <c r="B1106" s="23"/>
      <c r="C1106" s="8"/>
      <c r="D1106" s="17"/>
      <c r="E1106" s="30"/>
      <c r="F1106" s="30"/>
      <c r="BE1106" s="8"/>
    </row>
    <row r="1107" spans="1:57" hidden="1" x14ac:dyDescent="0.25">
      <c r="A1107" s="220"/>
      <c r="B1107" s="23"/>
      <c r="C1107" s="8"/>
      <c r="D1107" s="17"/>
      <c r="E1107" s="30"/>
      <c r="F1107" s="30"/>
      <c r="BE1107" s="8"/>
    </row>
    <row r="1108" spans="1:57" hidden="1" x14ac:dyDescent="0.25">
      <c r="A1108" s="220"/>
      <c r="B1108" s="23"/>
      <c r="C1108" s="8"/>
      <c r="D1108" s="17"/>
      <c r="E1108" s="30"/>
      <c r="F1108" s="30"/>
      <c r="BE1108" s="8"/>
    </row>
    <row r="1109" spans="1:57" hidden="1" x14ac:dyDescent="0.25">
      <c r="A1109" s="220"/>
      <c r="B1109" s="23"/>
      <c r="C1109" s="8"/>
      <c r="D1109" s="17"/>
      <c r="E1109" s="30"/>
      <c r="F1109" s="30"/>
      <c r="BE1109" s="8"/>
    </row>
    <row r="1110" spans="1:57" hidden="1" x14ac:dyDescent="0.25">
      <c r="A1110" s="220"/>
      <c r="B1110" s="23"/>
      <c r="C1110" s="8"/>
      <c r="D1110" s="17"/>
      <c r="E1110" s="30"/>
      <c r="F1110" s="30"/>
      <c r="BE1110" s="8"/>
    </row>
    <row r="1111" spans="1:57" hidden="1" x14ac:dyDescent="0.25">
      <c r="A1111" s="220"/>
      <c r="B1111" s="23"/>
      <c r="C1111" s="8"/>
      <c r="D1111" s="17"/>
      <c r="E1111" s="30"/>
      <c r="F1111" s="30"/>
      <c r="BE1111" s="8"/>
    </row>
    <row r="1112" spans="1:57" hidden="1" x14ac:dyDescent="0.25">
      <c r="A1112" s="220"/>
      <c r="B1112" s="23"/>
      <c r="C1112" s="8"/>
      <c r="D1112" s="17"/>
      <c r="E1112" s="30"/>
      <c r="F1112" s="30"/>
      <c r="BE1112" s="8"/>
    </row>
    <row r="1113" spans="1:57" hidden="1" x14ac:dyDescent="0.25">
      <c r="A1113" s="220"/>
      <c r="B1113" s="23"/>
      <c r="C1113" s="8"/>
      <c r="D1113" s="17"/>
      <c r="E1113" s="30"/>
      <c r="F1113" s="30"/>
      <c r="BE1113" s="8"/>
    </row>
    <row r="1114" spans="1:57" hidden="1" x14ac:dyDescent="0.25">
      <c r="A1114" s="220"/>
      <c r="B1114" s="23"/>
      <c r="C1114" s="8"/>
      <c r="D1114" s="17"/>
      <c r="E1114" s="30"/>
      <c r="F1114" s="30"/>
      <c r="BE1114" s="8"/>
    </row>
    <row r="1115" spans="1:57" hidden="1" x14ac:dyDescent="0.25">
      <c r="A1115" s="220"/>
      <c r="B1115" s="23"/>
      <c r="C1115" s="8"/>
      <c r="D1115" s="17"/>
      <c r="E1115" s="30"/>
      <c r="F1115" s="30"/>
      <c r="BE1115" s="8"/>
    </row>
    <row r="1116" spans="1:57" hidden="1" x14ac:dyDescent="0.25">
      <c r="A1116" s="220"/>
      <c r="B1116" s="23"/>
      <c r="C1116" s="8"/>
      <c r="D1116" s="17"/>
      <c r="E1116" s="30"/>
      <c r="F1116" s="30"/>
      <c r="BE1116" s="8"/>
    </row>
    <row r="1117" spans="1:57" hidden="1" x14ac:dyDescent="0.25">
      <c r="A1117" s="220"/>
      <c r="B1117" s="23"/>
      <c r="C1117" s="8"/>
      <c r="D1117" s="17"/>
      <c r="E1117" s="30"/>
      <c r="F1117" s="30"/>
      <c r="BE1117" s="8"/>
    </row>
    <row r="1118" spans="1:57" hidden="1" x14ac:dyDescent="0.25">
      <c r="A1118" s="220"/>
      <c r="B1118" s="23"/>
      <c r="C1118" s="8"/>
      <c r="D1118" s="17"/>
      <c r="E1118" s="30"/>
      <c r="F1118" s="30"/>
      <c r="BE1118" s="8"/>
    </row>
    <row r="1119" spans="1:57" hidden="1" x14ac:dyDescent="0.25">
      <c r="A1119" s="220"/>
      <c r="B1119" s="23"/>
      <c r="C1119" s="8"/>
      <c r="D1119" s="17"/>
      <c r="E1119" s="30"/>
      <c r="F1119" s="30"/>
      <c r="BE1119" s="8"/>
    </row>
    <row r="1120" spans="1:57" hidden="1" x14ac:dyDescent="0.25">
      <c r="A1120" s="220"/>
      <c r="B1120" s="23"/>
      <c r="C1120" s="8"/>
      <c r="D1120" s="17"/>
      <c r="E1120" s="30"/>
      <c r="F1120" s="30"/>
      <c r="BE1120" s="8"/>
    </row>
    <row r="1121" spans="1:57" hidden="1" x14ac:dyDescent="0.25">
      <c r="A1121" s="220"/>
      <c r="B1121" s="23"/>
      <c r="C1121" s="8"/>
      <c r="D1121" s="17"/>
      <c r="E1121" s="30"/>
      <c r="F1121" s="30"/>
      <c r="BE1121" s="8"/>
    </row>
    <row r="1122" spans="1:57" hidden="1" x14ac:dyDescent="0.25">
      <c r="A1122" s="220"/>
      <c r="B1122" s="23"/>
      <c r="C1122" s="8"/>
      <c r="D1122" s="17"/>
      <c r="E1122" s="30"/>
      <c r="F1122" s="30"/>
      <c r="BE1122" s="8"/>
    </row>
    <row r="1123" spans="1:57" hidden="1" x14ac:dyDescent="0.25">
      <c r="A1123" s="220"/>
      <c r="B1123" s="23"/>
      <c r="C1123" s="8"/>
      <c r="D1123" s="17"/>
      <c r="E1123" s="30"/>
      <c r="F1123" s="30"/>
      <c r="BE1123" s="8"/>
    </row>
    <row r="1124" spans="1:57" hidden="1" x14ac:dyDescent="0.25">
      <c r="A1124" s="220"/>
      <c r="B1124" s="23"/>
      <c r="C1124" s="8"/>
      <c r="D1124" s="17"/>
      <c r="E1124" s="30"/>
      <c r="F1124" s="30"/>
      <c r="BE1124" s="8"/>
    </row>
    <row r="1125" spans="1:57" hidden="1" x14ac:dyDescent="0.25">
      <c r="A1125" s="220"/>
      <c r="B1125" s="23"/>
      <c r="C1125" s="8"/>
      <c r="D1125" s="17"/>
      <c r="E1125" s="30"/>
      <c r="F1125" s="30"/>
      <c r="BE1125" s="8"/>
    </row>
    <row r="1126" spans="1:57" hidden="1" x14ac:dyDescent="0.25">
      <c r="A1126" s="220"/>
      <c r="B1126" s="23"/>
      <c r="C1126" s="8"/>
      <c r="D1126" s="17"/>
      <c r="E1126" s="30"/>
      <c r="F1126" s="30"/>
      <c r="BE1126" s="8"/>
    </row>
    <row r="1127" spans="1:57" hidden="1" x14ac:dyDescent="0.25">
      <c r="A1127" s="220"/>
      <c r="B1127" s="23"/>
      <c r="C1127" s="8"/>
      <c r="D1127" s="17"/>
      <c r="E1127" s="30"/>
      <c r="F1127" s="30"/>
      <c r="BE1127" s="8"/>
    </row>
    <row r="1128" spans="1:57" hidden="1" x14ac:dyDescent="0.25">
      <c r="A1128" s="220"/>
      <c r="B1128" s="23"/>
      <c r="C1128" s="8"/>
      <c r="D1128" s="17"/>
      <c r="E1128" s="30"/>
      <c r="F1128" s="30"/>
      <c r="BE1128" s="8"/>
    </row>
    <row r="1129" spans="1:57" hidden="1" x14ac:dyDescent="0.25">
      <c r="A1129" s="220"/>
      <c r="B1129" s="23"/>
      <c r="C1129" s="8"/>
      <c r="D1129" s="17"/>
      <c r="E1129" s="30"/>
      <c r="F1129" s="30"/>
      <c r="BE1129" s="8"/>
    </row>
    <row r="1130" spans="1:57" hidden="1" x14ac:dyDescent="0.25">
      <c r="A1130" s="220"/>
      <c r="B1130" s="23"/>
      <c r="C1130" s="8"/>
      <c r="D1130" s="17"/>
      <c r="E1130" s="30"/>
      <c r="F1130" s="30"/>
      <c r="BE1130" s="8"/>
    </row>
    <row r="1131" spans="1:57" hidden="1" x14ac:dyDescent="0.25">
      <c r="A1131" s="220"/>
      <c r="B1131" s="23"/>
      <c r="C1131" s="8"/>
      <c r="D1131" s="17"/>
      <c r="E1131" s="30"/>
      <c r="F1131" s="30"/>
      <c r="BE1131" s="8"/>
    </row>
    <row r="1132" spans="1:57" hidden="1" x14ac:dyDescent="0.25">
      <c r="A1132" s="220"/>
      <c r="B1132" s="23"/>
      <c r="C1132" s="8"/>
      <c r="D1132" s="17"/>
      <c r="E1132" s="30"/>
      <c r="F1132" s="30"/>
      <c r="BE1132" s="8"/>
    </row>
    <row r="1133" spans="1:57" x14ac:dyDescent="0.25"/>
    <row r="1134" spans="1:57" x14ac:dyDescent="0.25"/>
    <row r="1135" spans="1:57" x14ac:dyDescent="0.25"/>
    <row r="1136" spans="1:57"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sheetData>
  <sheetProtection password="EBEF" sheet="1" formatCells="0" formatColumns="0" formatRows="0" insertColumns="0" insertRows="0" autoFilter="0" pivotTables="0"/>
  <mergeCells count="5">
    <mergeCell ref="B84:J84"/>
    <mergeCell ref="B86:J86"/>
    <mergeCell ref="B87:J87"/>
    <mergeCell ref="B88:J88"/>
    <mergeCell ref="B85:J85"/>
  </mergeCells>
  <hyperlinks>
    <hyperlink ref="B85:J85" r:id="rId1" display="https://www.polymetalinternational.com/en/about/corporate-governance/board-of-directors/"/>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90"/>
  <sheetViews>
    <sheetView zoomScaleNormal="100" workbookViewId="0">
      <pane xSplit="4" ySplit="4" topLeftCell="E5" activePane="bottomRight" state="frozen"/>
      <selection activeCell="B11" sqref="B11"/>
      <selection pane="topRight" activeCell="B11" sqref="B11"/>
      <selection pane="bottomLeft" activeCell="B11" sqref="B11"/>
      <selection pane="bottomRight" activeCell="E5" sqref="E5"/>
    </sheetView>
  </sheetViews>
  <sheetFormatPr defaultColWidth="0" defaultRowHeight="15" zeroHeight="1" x14ac:dyDescent="0.25"/>
  <cols>
    <col min="1" max="1" width="2.85546875" style="222" customWidth="1"/>
    <col min="2" max="2" width="39.140625" style="33" customWidth="1"/>
    <col min="3" max="3" width="43.28515625" style="33" customWidth="1"/>
    <col min="4" max="4" width="12.140625" style="205" customWidth="1"/>
    <col min="5" max="5" width="17" style="148" customWidth="1"/>
    <col min="6" max="9" width="17" style="33" customWidth="1"/>
    <col min="10" max="10" width="17" style="22" customWidth="1"/>
    <col min="11" max="19" width="9.140625" style="19" customWidth="1"/>
    <col min="20" max="20" width="9.5703125" style="19" bestFit="1" customWidth="1"/>
    <col min="21" max="50" width="9.140625" style="19" customWidth="1"/>
    <col min="51" max="70" width="0" style="33" hidden="1" customWidth="1"/>
  </cols>
  <sheetData>
    <row r="1" spans="1:70" x14ac:dyDescent="0.25">
      <c r="A1" s="219" t="s">
        <v>1020</v>
      </c>
      <c r="B1" s="223">
        <v>2</v>
      </c>
      <c r="C1" s="223">
        <v>3</v>
      </c>
      <c r="D1" s="223">
        <v>4</v>
      </c>
      <c r="E1" s="223">
        <v>5</v>
      </c>
      <c r="F1" s="223">
        <v>6</v>
      </c>
      <c r="G1" s="223">
        <v>7</v>
      </c>
      <c r="H1" s="223">
        <v>8</v>
      </c>
      <c r="I1" s="223">
        <v>9</v>
      </c>
      <c r="J1" s="223">
        <v>10</v>
      </c>
      <c r="K1" s="223">
        <v>11</v>
      </c>
      <c r="L1" s="224">
        <v>12</v>
      </c>
      <c r="M1" s="224">
        <v>13</v>
      </c>
      <c r="N1" s="224">
        <v>14</v>
      </c>
      <c r="AY1" s="5"/>
    </row>
    <row r="2" spans="1:70" ht="23.25" x14ac:dyDescent="0.25">
      <c r="A2" s="220" t="s">
        <v>1016</v>
      </c>
      <c r="B2" s="6" t="str">
        <f>IF(Content!$D$6=1,VLOOKUP('Site level'!$A2,TranslationData!$A:$AA,'Site level'!B$1,FALSE),VLOOKUP('Site level'!$A2,TranslationData!$A:$AA,'Site level'!B$1+13,FALSE))</f>
        <v>Site level data 2023</v>
      </c>
      <c r="C2" s="7"/>
      <c r="D2" s="202"/>
      <c r="E2" s="5"/>
      <c r="F2" s="5"/>
      <c r="G2" s="5"/>
      <c r="H2" s="5"/>
      <c r="I2" s="5"/>
      <c r="AY2" s="5"/>
    </row>
    <row r="3" spans="1:70" s="59" customFormat="1" ht="22.5" x14ac:dyDescent="0.25">
      <c r="A3" s="220" t="s">
        <v>1017</v>
      </c>
      <c r="B3" s="43"/>
      <c r="C3" s="43"/>
      <c r="D3" s="203"/>
      <c r="E3" s="174" t="str">
        <f>IF(Content!$D$6=1,VLOOKUP('Site level'!$A3,TranslationData!$A:$AA,'Site level'!E$1,FALSE),VLOOKUP('Site level'!$A3,TranslationData!$A:$AA,'Site level'!E$1+13,FALSE))</f>
        <v>Assets in Kazakhstan,</v>
      </c>
      <c r="F3" s="165"/>
      <c r="G3" s="165"/>
      <c r="H3" s="165"/>
      <c r="I3" s="163" t="str">
        <f>IF(Content!$D$6=1,VLOOKUP('Site level'!$A3,TranslationData!$A:$AA,'Site level'!I$1,FALSE),VLOOKUP('Site level'!$A3,TranslationData!$A:$AA,'Site level'!I$1+13,FALSE))</f>
        <v>Assets in Russia</v>
      </c>
      <c r="J3" s="164" t="str">
        <f>IF(Content!$D$6=1,VLOOKUP('Site level'!$A3,TranslationData!$A:$AA,'Site level'!J$1,FALSE),VLOOKUP('Site level'!$A3,TranslationData!$A:$AA,'Site level'!J$1+13,FALSE))</f>
        <v>Group total</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43"/>
      <c r="AZ3" s="58"/>
      <c r="BA3" s="58"/>
      <c r="BB3" s="58"/>
      <c r="BC3" s="58"/>
      <c r="BD3" s="58"/>
      <c r="BE3" s="58"/>
      <c r="BF3" s="58"/>
      <c r="BG3" s="58"/>
      <c r="BH3" s="58"/>
      <c r="BI3" s="58"/>
      <c r="BJ3" s="58"/>
      <c r="BK3" s="58"/>
      <c r="BL3" s="58"/>
      <c r="BM3" s="58"/>
      <c r="BN3" s="58"/>
      <c r="BO3" s="58"/>
      <c r="BP3" s="58"/>
      <c r="BQ3" s="58"/>
      <c r="BR3" s="58"/>
    </row>
    <row r="4" spans="1:70" s="63" customFormat="1" ht="23.25" thickBot="1" x14ac:dyDescent="0.3">
      <c r="A4" s="258" t="s">
        <v>1018</v>
      </c>
      <c r="B4" s="60"/>
      <c r="C4" s="60"/>
      <c r="D4" s="61" t="str">
        <f>IF(Content!$D$6=1,VLOOKUP('Site level'!$A4,TranslationData!$A:$AA,'Site level'!D$1,FALSE),VLOOKUP('Site level'!$A4,TranslationData!$A:$AA,'Site level'!D$1+13,FALSE))</f>
        <v>Units</v>
      </c>
      <c r="E4" s="166" t="str">
        <f>IF(Content!$D$6=1,VLOOKUP('Site level'!$A4,TranslationData!$A:$AA,'Site level'!E$1,FALSE),VLOOKUP('Site level'!$A4,TranslationData!$A:$AA,'Site level'!E$1+13,FALSE))</f>
        <v>incuding:</v>
      </c>
      <c r="F4" s="166" t="str">
        <f>IF(Content!$D$6=1,VLOOKUP('Site level'!$A4,TranslationData!$A:$AA,'Site level'!F$1,FALSE),VLOOKUP('Site level'!$A4,TranslationData!$A:$AA,'Site level'!F$1+13,FALSE))</f>
        <v>Kyzyl</v>
      </c>
      <c r="G4" s="166" t="str">
        <f>IF(Content!$D$6=1,VLOOKUP('Site level'!$A4,TranslationData!$A:$AA,'Site level'!G$1,FALSE),VLOOKUP('Site level'!$A4,TranslationData!$A:$AA,'Site level'!G$1+13,FALSE))</f>
        <v>Varvara</v>
      </c>
      <c r="H4" s="166" t="str">
        <f>IF(Content!$D$6=1,VLOOKUP('Site level'!$A4,TranslationData!$A:$AA,'Site level'!H$1,FALSE),VLOOKUP('Site level'!$A4,TranslationData!$A:$AA,'Site level'!H$1+13,FALSE))</f>
        <v>Komar mine (part of Varvara hub)</v>
      </c>
      <c r="I4" s="167"/>
      <c r="J4" s="168"/>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60"/>
      <c r="AZ4" s="62"/>
      <c r="BA4" s="62"/>
      <c r="BB4" s="62"/>
      <c r="BC4" s="62"/>
      <c r="BD4" s="62"/>
      <c r="BE4" s="62"/>
      <c r="BF4" s="62"/>
      <c r="BG4" s="62"/>
      <c r="BH4" s="62"/>
      <c r="BI4" s="62"/>
      <c r="BJ4" s="62"/>
      <c r="BK4" s="62"/>
      <c r="BL4" s="62"/>
      <c r="BM4" s="62"/>
      <c r="BN4" s="62"/>
      <c r="BO4" s="62"/>
      <c r="BP4" s="62"/>
      <c r="BQ4" s="62"/>
      <c r="BR4" s="62"/>
    </row>
    <row r="5" spans="1:70" s="67" customFormat="1" ht="11.25" customHeight="1" thickTop="1" x14ac:dyDescent="0.25">
      <c r="A5" s="258"/>
      <c r="B5" s="64"/>
      <c r="C5" s="64"/>
      <c r="D5" s="204"/>
      <c r="E5" s="65"/>
      <c r="F5" s="65"/>
      <c r="G5" s="65"/>
      <c r="H5" s="65"/>
      <c r="I5" s="65"/>
      <c r="J5" s="116"/>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64"/>
      <c r="AZ5" s="66"/>
      <c r="BA5" s="66"/>
      <c r="BB5" s="66"/>
      <c r="BC5" s="66"/>
      <c r="BD5" s="66"/>
      <c r="BE5" s="66"/>
      <c r="BF5" s="66"/>
      <c r="BG5" s="66"/>
      <c r="BH5" s="66"/>
      <c r="BI5" s="66"/>
      <c r="BJ5" s="66"/>
      <c r="BK5" s="66"/>
      <c r="BL5" s="66"/>
      <c r="BM5" s="66"/>
      <c r="BN5" s="66"/>
      <c r="BO5" s="66"/>
      <c r="BP5" s="66"/>
      <c r="BQ5" s="66"/>
      <c r="BR5" s="66"/>
    </row>
    <row r="6" spans="1:70" ht="24.95" customHeight="1" x14ac:dyDescent="0.25">
      <c r="A6" s="220" t="s">
        <v>356</v>
      </c>
      <c r="B6" s="146" t="str">
        <f>IF(Content!$D$6=1,VLOOKUP('Site level'!$A6,TranslationData!$A:$AA,'Site level'!B$1,FALSE),VLOOKUP('Site level'!$A6,TranslationData!$A:$AA,'Site level'!B$1+13,FALSE))</f>
        <v>Polymetal employees' safety in 2023: site level</v>
      </c>
      <c r="C6" s="147"/>
      <c r="D6" s="34"/>
      <c r="E6" s="147"/>
      <c r="F6" s="29"/>
      <c r="G6" s="29"/>
      <c r="H6" s="29"/>
      <c r="I6" s="378" t="s">
        <v>2465</v>
      </c>
      <c r="J6" s="378"/>
      <c r="AY6" s="8"/>
    </row>
    <row r="7" spans="1:70" ht="11.25" customHeight="1" x14ac:dyDescent="0.25">
      <c r="A7" s="220" t="s">
        <v>360</v>
      </c>
      <c r="B7" s="145" t="str">
        <f>IF(Content!$D$6=1,VLOOKUP('Site level'!$A7,TranslationData!$A:$AA,'Site level'!B$1,FALSE),VLOOKUP('Site level'!$A7,TranslationData!$A:$AA,'Site level'!B$1+13,FALSE))</f>
        <v>LTIFR</v>
      </c>
      <c r="C7" s="145"/>
      <c r="D7" s="125" t="str">
        <f>IF(Content!$D$6=1,VLOOKUP('Site level'!$A7,TranslationData!$A:$AA,'Site level'!D$1,FALSE),VLOOKUP('Site level'!$A7,TranslationData!$A:$AA,'Site level'!D$1+13,FALSE))</f>
        <v>rate</v>
      </c>
      <c r="E7" s="38">
        <v>0</v>
      </c>
      <c r="F7" s="38">
        <v>0</v>
      </c>
      <c r="G7" s="38">
        <v>0</v>
      </c>
      <c r="H7" s="38">
        <v>0</v>
      </c>
      <c r="I7" s="38">
        <v>0.09</v>
      </c>
      <c r="J7" s="120">
        <v>7.0000000000000007E-2</v>
      </c>
      <c r="AY7" s="8"/>
    </row>
    <row r="8" spans="1:70" ht="11.25" customHeight="1" x14ac:dyDescent="0.25">
      <c r="A8" s="220" t="s">
        <v>361</v>
      </c>
      <c r="B8" s="145" t="str">
        <f>IF(Content!$D$6=1,VLOOKUP('Site level'!$A8,TranslationData!$A:$AA,'Site level'!B$1,FALSE),VLOOKUP('Site level'!$A8,TranslationData!$A:$AA,'Site level'!B$1+13,FALSE))</f>
        <v>Fatalities</v>
      </c>
      <c r="C8" s="145"/>
      <c r="D8" s="125" t="str">
        <f>IF(Content!$D$6=1,VLOOKUP('Site level'!$A8,TranslationData!$A:$AA,'Site level'!D$1,FALSE),VLOOKUP('Site level'!$A8,TranslationData!$A:$AA,'Site level'!D$1+13,FALSE))</f>
        <v>number</v>
      </c>
      <c r="E8" s="125">
        <v>0</v>
      </c>
      <c r="F8" s="125">
        <v>0</v>
      </c>
      <c r="G8" s="125">
        <v>0</v>
      </c>
      <c r="H8" s="125">
        <v>0</v>
      </c>
      <c r="I8" s="19">
        <v>0</v>
      </c>
      <c r="J8" s="22">
        <v>0</v>
      </c>
      <c r="AY8" s="8"/>
    </row>
    <row r="9" spans="1:70" ht="11.25" customHeight="1" x14ac:dyDescent="0.25">
      <c r="A9" s="220" t="s">
        <v>362</v>
      </c>
      <c r="B9" s="145" t="str">
        <f>IF(Content!$D$6=1,VLOOKUP('Site level'!$A9,TranslationData!$A:$AA,'Site level'!B$1,FALSE),VLOOKUP('Site level'!$A9,TranslationData!$A:$AA,'Site level'!B$1+13,FALSE))</f>
        <v>Severe injuries</v>
      </c>
      <c r="C9" s="145"/>
      <c r="D9" s="125" t="str">
        <f>IF(Content!$D$6=1,VLOOKUP('Site level'!$A9,TranslationData!$A:$AA,'Site level'!D$1,FALSE),VLOOKUP('Site level'!$A9,TranslationData!$A:$AA,'Site level'!D$1+13,FALSE))</f>
        <v>number</v>
      </c>
      <c r="E9" s="125">
        <v>0</v>
      </c>
      <c r="F9" s="125">
        <v>0</v>
      </c>
      <c r="G9" s="125">
        <v>0</v>
      </c>
      <c r="H9" s="125">
        <v>0</v>
      </c>
      <c r="I9" s="19">
        <v>2</v>
      </c>
      <c r="J9" s="22">
        <v>2</v>
      </c>
      <c r="AY9" s="8"/>
    </row>
    <row r="10" spans="1:70" ht="11.25" customHeight="1" x14ac:dyDescent="0.25">
      <c r="A10" s="220" t="s">
        <v>363</v>
      </c>
      <c r="B10" s="145" t="str">
        <f>IF(Content!$D$6=1,VLOOKUP('Site level'!$A10,TranslationData!$A:$AA,'Site level'!B$1,FALSE),VLOOKUP('Site level'!$A10,TranslationData!$A:$AA,'Site level'!B$1+13,FALSE))</f>
        <v>Minor injuries</v>
      </c>
      <c r="C10" s="145"/>
      <c r="D10" s="125" t="str">
        <f>IF(Content!$D$6=1,VLOOKUP('Site level'!$A10,TranslationData!$A:$AA,'Site level'!D$1,FALSE),VLOOKUP('Site level'!$A10,TranslationData!$A:$AA,'Site level'!D$1+13,FALSE))</f>
        <v>number</v>
      </c>
      <c r="E10" s="125">
        <v>0</v>
      </c>
      <c r="F10" s="125">
        <v>0</v>
      </c>
      <c r="G10" s="125">
        <v>0</v>
      </c>
      <c r="H10" s="125">
        <v>0</v>
      </c>
      <c r="I10" s="19">
        <v>8</v>
      </c>
      <c r="J10" s="22">
        <v>8</v>
      </c>
      <c r="AY10" s="8"/>
    </row>
    <row r="11" spans="1:70" s="140" customFormat="1" ht="11.25" customHeight="1" x14ac:dyDescent="0.25">
      <c r="A11" s="220" t="s">
        <v>364</v>
      </c>
      <c r="B11" s="160" t="str">
        <f>IF(Content!$D$6=1,VLOOKUP('Site level'!$A11,TranslationData!$A:$AA,'Site level'!B$1,FALSE),VLOOKUP('Site level'!$A11,TranslationData!$A:$AA,'Site level'!B$1+13,FALSE))</f>
        <v>Days off work following accidents</v>
      </c>
      <c r="C11" s="160"/>
      <c r="D11" s="125" t="str">
        <f>IF(Content!$D$6=1,VLOOKUP('Site level'!$A11,TranslationData!$A:$AA,'Site level'!D$1,FALSE),VLOOKUP('Site level'!$A11,TranslationData!$A:$AA,'Site level'!D$1+13,FALSE))</f>
        <v>number</v>
      </c>
      <c r="E11" s="125">
        <v>0</v>
      </c>
      <c r="F11" s="125">
        <v>0</v>
      </c>
      <c r="G11" s="125">
        <v>0</v>
      </c>
      <c r="H11" s="125">
        <v>0</v>
      </c>
      <c r="I11" s="125">
        <v>1156</v>
      </c>
      <c r="J11" s="22">
        <v>1156</v>
      </c>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41"/>
      <c r="AZ11" s="148"/>
      <c r="BA11" s="148"/>
      <c r="BB11" s="148"/>
      <c r="BC11" s="148"/>
      <c r="BD11" s="148"/>
      <c r="BE11" s="148"/>
      <c r="BF11" s="148"/>
      <c r="BG11" s="148"/>
      <c r="BH11" s="148"/>
      <c r="BI11" s="148"/>
      <c r="BJ11" s="148"/>
      <c r="BK11" s="148"/>
      <c r="BL11" s="148"/>
      <c r="BM11" s="148"/>
      <c r="BN11" s="148"/>
      <c r="BO11" s="148"/>
      <c r="BP11" s="148"/>
      <c r="BQ11" s="148"/>
      <c r="BR11" s="148"/>
    </row>
    <row r="12" spans="1:70" s="140" customFormat="1" ht="11.25" customHeight="1" x14ac:dyDescent="0.25">
      <c r="A12" s="220" t="s">
        <v>365</v>
      </c>
      <c r="B12" s="160" t="str">
        <f>IF(Content!$D$6=1,VLOOKUP('Site level'!$A12,TranslationData!$A:$AA,'Site level'!B$1,FALSE),VLOOKUP('Site level'!$A12,TranslationData!$A:$AA,'Site level'!B$1+13,FALSE))</f>
        <v>Near-misses</v>
      </c>
      <c r="C12" s="160"/>
      <c r="D12" s="125" t="str">
        <f>IF(Content!$D$6=1,VLOOKUP('Site level'!$A12,TranslationData!$A:$AA,'Site level'!D$1,FALSE),VLOOKUP('Site level'!$A12,TranslationData!$A:$AA,'Site level'!D$1+13,FALSE))</f>
        <v>number</v>
      </c>
      <c r="E12" s="125">
        <v>477</v>
      </c>
      <c r="F12" s="125">
        <v>179</v>
      </c>
      <c r="G12" s="125">
        <v>233</v>
      </c>
      <c r="H12" s="125">
        <v>65</v>
      </c>
      <c r="I12" s="125">
        <v>4404</v>
      </c>
      <c r="J12" s="22">
        <v>4881</v>
      </c>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41"/>
      <c r="AZ12" s="148"/>
      <c r="BA12" s="148"/>
      <c r="BB12" s="148"/>
      <c r="BC12" s="148"/>
      <c r="BD12" s="148"/>
      <c r="BE12" s="148"/>
      <c r="BF12" s="148"/>
      <c r="BG12" s="148"/>
      <c r="BH12" s="148"/>
      <c r="BI12" s="148"/>
      <c r="BJ12" s="148"/>
      <c r="BK12" s="148"/>
      <c r="BL12" s="148"/>
      <c r="BM12" s="148"/>
      <c r="BN12" s="148"/>
      <c r="BO12" s="148"/>
      <c r="BP12" s="148"/>
      <c r="BQ12" s="148"/>
      <c r="BR12" s="148"/>
    </row>
    <row r="13" spans="1:70" s="140" customFormat="1" ht="11.25" customHeight="1" x14ac:dyDescent="0.25">
      <c r="A13" s="220" t="s">
        <v>366</v>
      </c>
      <c r="B13" s="160" t="str">
        <f>IF(Content!$D$6=1,VLOOKUP('Site level'!$A13,TranslationData!$A:$AA,'Site level'!B$1,FALSE),VLOOKUP('Site level'!$A13,TranslationData!$A:$AA,'Site level'!B$1+13,FALSE))</f>
        <v>Occupational deseases and health difficulties</v>
      </c>
      <c r="C13" s="160"/>
      <c r="D13" s="125" t="str">
        <f>IF(Content!$D$6=1,VLOOKUP('Site level'!$A13,TranslationData!$A:$AA,'Site level'!D$1,FALSE),VLOOKUP('Site level'!$A13,TranslationData!$A:$AA,'Site level'!D$1+13,FALSE))</f>
        <v>number</v>
      </c>
      <c r="E13" s="125">
        <v>0</v>
      </c>
      <c r="F13" s="125">
        <v>0</v>
      </c>
      <c r="G13" s="125">
        <v>0</v>
      </c>
      <c r="H13" s="125">
        <v>0</v>
      </c>
      <c r="I13" s="125">
        <v>8</v>
      </c>
      <c r="J13" s="22">
        <v>8</v>
      </c>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41"/>
      <c r="AZ13" s="148"/>
      <c r="BA13" s="148"/>
      <c r="BB13" s="148"/>
      <c r="BC13" s="148"/>
      <c r="BD13" s="148"/>
      <c r="BE13" s="148"/>
      <c r="BF13" s="148"/>
      <c r="BG13" s="148"/>
      <c r="BH13" s="148"/>
      <c r="BI13" s="148"/>
      <c r="BJ13" s="148"/>
      <c r="BK13" s="148"/>
      <c r="BL13" s="148"/>
      <c r="BM13" s="148"/>
      <c r="BN13" s="148"/>
      <c r="BO13" s="148"/>
      <c r="BP13" s="148"/>
      <c r="BQ13" s="148"/>
      <c r="BR13" s="148"/>
    </row>
    <row r="14" spans="1:70" ht="11.25" customHeight="1" x14ac:dyDescent="0.25">
      <c r="A14" s="220"/>
      <c r="B14" s="160"/>
      <c r="C14" s="145"/>
      <c r="D14" s="125"/>
      <c r="E14" s="125"/>
      <c r="F14" s="19"/>
      <c r="G14" s="19"/>
      <c r="H14" s="19"/>
      <c r="I14" s="19"/>
      <c r="AY14" s="8"/>
    </row>
    <row r="15" spans="1:70" s="140" customFormat="1" ht="24.95" customHeight="1" x14ac:dyDescent="0.25">
      <c r="A15" s="220" t="s">
        <v>375</v>
      </c>
      <c r="B15" s="146" t="str">
        <f>IF(Content!$D$6=1,VLOOKUP('Site level'!$A15,TranslationData!$A:$AA,'Site level'!B$1,FALSE),VLOOKUP('Site level'!$A15,TranslationData!$A:$AA,'Site level'!B$1+13,FALSE))</f>
        <v>Contractor employees' safety in 2023: site level</v>
      </c>
      <c r="C15" s="147"/>
      <c r="D15" s="34"/>
      <c r="E15" s="147"/>
      <c r="F15" s="147"/>
      <c r="G15" s="147"/>
      <c r="H15" s="147"/>
      <c r="I15" s="378" t="s">
        <v>2464</v>
      </c>
      <c r="J15" s="378"/>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41"/>
      <c r="AZ15" s="148"/>
      <c r="BA15" s="148"/>
      <c r="BB15" s="148"/>
      <c r="BC15" s="148"/>
      <c r="BD15" s="148"/>
      <c r="BE15" s="148"/>
      <c r="BF15" s="148"/>
      <c r="BG15" s="148"/>
      <c r="BH15" s="148"/>
      <c r="BI15" s="148"/>
      <c r="BJ15" s="148"/>
      <c r="BK15" s="148"/>
      <c r="BL15" s="148"/>
      <c r="BM15" s="148"/>
      <c r="BN15" s="148"/>
      <c r="BO15" s="148"/>
      <c r="BP15" s="148"/>
      <c r="BQ15" s="148"/>
      <c r="BR15" s="148"/>
    </row>
    <row r="16" spans="1:70" s="140" customFormat="1" ht="11.25" customHeight="1" x14ac:dyDescent="0.25">
      <c r="A16" s="220" t="s">
        <v>376</v>
      </c>
      <c r="B16" s="160" t="str">
        <f>IF(Content!$D$6=1,VLOOKUP('Site level'!$A16,TranslationData!$A:$AA,'Site level'!B$1,FALSE),VLOOKUP('Site level'!$A16,TranslationData!$A:$AA,'Site level'!B$1+13,FALSE))</f>
        <v>LTIFR</v>
      </c>
      <c r="C16" s="160"/>
      <c r="D16" s="125" t="str">
        <f>IF(Content!$D$6=1,VLOOKUP('Site level'!$A16,TranslationData!$A:$AA,'Site level'!D$1,FALSE),VLOOKUP('Site level'!$A16,TranslationData!$A:$AA,'Site level'!D$1+13,FALSE))</f>
        <v>rate</v>
      </c>
      <c r="E16" s="38">
        <v>0</v>
      </c>
      <c r="F16" s="38">
        <v>0</v>
      </c>
      <c r="G16" s="38">
        <v>0</v>
      </c>
      <c r="H16" s="38">
        <v>0</v>
      </c>
      <c r="I16" s="38">
        <v>0.12</v>
      </c>
      <c r="J16" s="120">
        <v>0.08</v>
      </c>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41"/>
      <c r="AZ16" s="148"/>
      <c r="BA16" s="148"/>
      <c r="BB16" s="148"/>
      <c r="BC16" s="148"/>
      <c r="BD16" s="148"/>
      <c r="BE16" s="148"/>
      <c r="BF16" s="148"/>
      <c r="BG16" s="148"/>
      <c r="BH16" s="148"/>
      <c r="BI16" s="148"/>
      <c r="BJ16" s="148"/>
      <c r="BK16" s="148"/>
      <c r="BL16" s="148"/>
      <c r="BM16" s="148"/>
      <c r="BN16" s="148"/>
      <c r="BO16" s="148"/>
      <c r="BP16" s="148"/>
      <c r="BQ16" s="148"/>
      <c r="BR16" s="148"/>
    </row>
    <row r="17" spans="1:70" s="140" customFormat="1" ht="11.25" customHeight="1" x14ac:dyDescent="0.25">
      <c r="A17" s="220" t="s">
        <v>377</v>
      </c>
      <c r="B17" s="160" t="str">
        <f>IF(Content!$D$6=1,VLOOKUP('Site level'!$A17,TranslationData!$A:$AA,'Site level'!B$1,FALSE),VLOOKUP('Site level'!$A17,TranslationData!$A:$AA,'Site level'!B$1+13,FALSE))</f>
        <v>Fatalities</v>
      </c>
      <c r="C17" s="160"/>
      <c r="D17" s="125" t="str">
        <f>IF(Content!$D$6=1,VLOOKUP('Site level'!$A17,TranslationData!$A:$AA,'Site level'!D$1,FALSE),VLOOKUP('Site level'!$A17,TranslationData!$A:$AA,'Site level'!D$1+13,FALSE))</f>
        <v>number</v>
      </c>
      <c r="E17" s="125">
        <v>0</v>
      </c>
      <c r="F17" s="125">
        <v>0</v>
      </c>
      <c r="G17" s="125">
        <v>0</v>
      </c>
      <c r="H17" s="125">
        <v>0</v>
      </c>
      <c r="I17" s="125">
        <v>0</v>
      </c>
      <c r="J17" s="22">
        <v>0</v>
      </c>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41"/>
      <c r="AZ17" s="148"/>
      <c r="BA17" s="148"/>
      <c r="BB17" s="148"/>
      <c r="BC17" s="148"/>
      <c r="BD17" s="148"/>
      <c r="BE17" s="148"/>
      <c r="BF17" s="148"/>
      <c r="BG17" s="148"/>
      <c r="BH17" s="148"/>
      <c r="BI17" s="148"/>
      <c r="BJ17" s="148"/>
      <c r="BK17" s="148"/>
      <c r="BL17" s="148"/>
      <c r="BM17" s="148"/>
      <c r="BN17" s="148"/>
      <c r="BO17" s="148"/>
      <c r="BP17" s="148"/>
      <c r="BQ17" s="148"/>
      <c r="BR17" s="148"/>
    </row>
    <row r="18" spans="1:70" s="140" customFormat="1" ht="11.25" customHeight="1" x14ac:dyDescent="0.25">
      <c r="A18" s="220" t="s">
        <v>378</v>
      </c>
      <c r="B18" s="160" t="str">
        <f>IF(Content!$D$6=1,VLOOKUP('Site level'!$A18,TranslationData!$A:$AA,'Site level'!B$1,FALSE),VLOOKUP('Site level'!$A18,TranslationData!$A:$AA,'Site level'!B$1+13,FALSE))</f>
        <v>Severe injuries</v>
      </c>
      <c r="C18" s="160"/>
      <c r="D18" s="125" t="str">
        <f>IF(Content!$D$6=1,VLOOKUP('Site level'!$A18,TranslationData!$A:$AA,'Site level'!D$1,FALSE),VLOOKUP('Site level'!$A18,TranslationData!$A:$AA,'Site level'!D$1+13,FALSE))</f>
        <v>number</v>
      </c>
      <c r="E18" s="125">
        <v>0</v>
      </c>
      <c r="F18" s="125">
        <v>0</v>
      </c>
      <c r="G18" s="125">
        <v>0</v>
      </c>
      <c r="H18" s="125">
        <v>0</v>
      </c>
      <c r="I18" s="125">
        <v>0</v>
      </c>
      <c r="J18" s="22">
        <v>0</v>
      </c>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41"/>
      <c r="AZ18" s="148"/>
      <c r="BA18" s="148"/>
      <c r="BB18" s="148"/>
      <c r="BC18" s="148"/>
      <c r="BD18" s="148"/>
      <c r="BE18" s="148"/>
      <c r="BF18" s="148"/>
      <c r="BG18" s="148"/>
      <c r="BH18" s="148"/>
      <c r="BI18" s="148"/>
      <c r="BJ18" s="148"/>
      <c r="BK18" s="148"/>
      <c r="BL18" s="148"/>
      <c r="BM18" s="148"/>
      <c r="BN18" s="148"/>
      <c r="BO18" s="148"/>
      <c r="BP18" s="148"/>
      <c r="BQ18" s="148"/>
      <c r="BR18" s="148"/>
    </row>
    <row r="19" spans="1:70" s="140" customFormat="1" ht="11.25" customHeight="1" x14ac:dyDescent="0.25">
      <c r="A19" s="220" t="s">
        <v>379</v>
      </c>
      <c r="B19" s="160" t="str">
        <f>IF(Content!$D$6=1,VLOOKUP('Site level'!$A19,TranslationData!$A:$AA,'Site level'!B$1,FALSE),VLOOKUP('Site level'!$A19,TranslationData!$A:$AA,'Site level'!B$1+13,FALSE))</f>
        <v>Minor injuries</v>
      </c>
      <c r="C19" s="160"/>
      <c r="D19" s="125" t="str">
        <f>IF(Content!$D$6=1,VLOOKUP('Site level'!$A19,TranslationData!$A:$AA,'Site level'!D$1,FALSE),VLOOKUP('Site level'!$A19,TranslationData!$A:$AA,'Site level'!D$1+13,FALSE))</f>
        <v>number</v>
      </c>
      <c r="E19" s="125">
        <v>0</v>
      </c>
      <c r="F19" s="125">
        <v>0</v>
      </c>
      <c r="G19" s="125">
        <v>0</v>
      </c>
      <c r="H19" s="125">
        <v>0</v>
      </c>
      <c r="I19" s="125">
        <v>4</v>
      </c>
      <c r="J19" s="22">
        <v>4</v>
      </c>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41"/>
      <c r="AZ19" s="148"/>
      <c r="BA19" s="148"/>
      <c r="BB19" s="148"/>
      <c r="BC19" s="148"/>
      <c r="BD19" s="148"/>
      <c r="BE19" s="148"/>
      <c r="BF19" s="148"/>
      <c r="BG19" s="148"/>
      <c r="BH19" s="148"/>
      <c r="BI19" s="148"/>
      <c r="BJ19" s="148"/>
      <c r="BK19" s="148"/>
      <c r="BL19" s="148"/>
      <c r="BM19" s="148"/>
      <c r="BN19" s="148"/>
      <c r="BO19" s="148"/>
      <c r="BP19" s="148"/>
      <c r="BQ19" s="148"/>
      <c r="BR19" s="148"/>
    </row>
    <row r="20" spans="1:70" s="140" customFormat="1" ht="11.25" customHeight="1" x14ac:dyDescent="0.25">
      <c r="A20" s="220"/>
      <c r="B20" s="160"/>
      <c r="C20" s="160"/>
      <c r="D20" s="125"/>
      <c r="E20" s="125"/>
      <c r="F20" s="125"/>
      <c r="G20" s="125"/>
      <c r="H20" s="125"/>
      <c r="I20" s="125"/>
      <c r="J20" s="22"/>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41"/>
      <c r="AZ20" s="148"/>
      <c r="BA20" s="148"/>
      <c r="BB20" s="148"/>
      <c r="BC20" s="148"/>
      <c r="BD20" s="148"/>
      <c r="BE20" s="148"/>
      <c r="BF20" s="148"/>
      <c r="BG20" s="148"/>
      <c r="BH20" s="148"/>
      <c r="BI20" s="148"/>
      <c r="BJ20" s="148"/>
      <c r="BK20" s="148"/>
      <c r="BL20" s="148"/>
      <c r="BM20" s="148"/>
      <c r="BN20" s="148"/>
      <c r="BO20" s="148"/>
      <c r="BP20" s="148"/>
      <c r="BQ20" s="148"/>
      <c r="BR20" s="148"/>
    </row>
    <row r="21" spans="1:70" s="140" customFormat="1" ht="24.95" customHeight="1" x14ac:dyDescent="0.25">
      <c r="A21" s="220" t="s">
        <v>589</v>
      </c>
      <c r="B21" s="176" t="str">
        <f>IF(Content!$D$6=1,VLOOKUP('Site level'!$A21,TranslationData!$A:$AA,'Site level'!B$1,FALSE),VLOOKUP('Site level'!$A21,TranslationData!$A:$AA,'Site level'!B$1+13,FALSE))</f>
        <v>Water management in 2023: site level</v>
      </c>
      <c r="C21" s="147"/>
      <c r="D21" s="34"/>
      <c r="E21" s="147"/>
      <c r="F21" s="147"/>
      <c r="G21" s="147"/>
      <c r="H21" s="147"/>
      <c r="I21" s="378" t="s">
        <v>2463</v>
      </c>
      <c r="J21" s="378"/>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41"/>
      <c r="AZ21" s="148"/>
      <c r="BA21" s="148"/>
      <c r="BB21" s="148"/>
      <c r="BC21" s="148"/>
      <c r="BD21" s="148"/>
      <c r="BE21" s="148"/>
      <c r="BF21" s="148"/>
      <c r="BG21" s="148"/>
      <c r="BH21" s="148"/>
      <c r="BI21" s="148"/>
      <c r="BJ21" s="148"/>
      <c r="BK21" s="148"/>
      <c r="BL21" s="148"/>
      <c r="BM21" s="148"/>
      <c r="BN21" s="148"/>
      <c r="BO21" s="148"/>
      <c r="BP21" s="148"/>
      <c r="BQ21" s="148"/>
      <c r="BR21" s="148"/>
    </row>
    <row r="22" spans="1:70" s="140" customFormat="1" ht="11.25" customHeight="1" x14ac:dyDescent="0.25">
      <c r="A22" s="220" t="s">
        <v>594</v>
      </c>
      <c r="B22" s="160" t="str">
        <f>IF(Content!$D$6=1,VLOOKUP('Site level'!$A22,TranslationData!$A:$AA,'Site level'!B$1,FALSE),VLOOKUP('Site level'!$A22,TranslationData!$A:$AA,'Site level'!B$1+13,FALSE))</f>
        <v>Water withdrawal</v>
      </c>
      <c r="C22" s="160"/>
      <c r="D22" s="22" t="str">
        <f>IF(Content!$D$6=1,VLOOKUP('Site level'!$A22,TranslationData!$A:$AA,'Site level'!D$1,FALSE),VLOOKUP('Site level'!$A22,TranslationData!$A:$AA,'Site level'!D$1+13,FALSE))</f>
        <v>thousand m³</v>
      </c>
      <c r="E22" s="22">
        <v>5096</v>
      </c>
      <c r="F22" s="22">
        <v>1502</v>
      </c>
      <c r="G22" s="22">
        <v>2142</v>
      </c>
      <c r="H22" s="22">
        <v>1454</v>
      </c>
      <c r="I22" s="22">
        <v>8515</v>
      </c>
      <c r="J22" s="22">
        <v>13611</v>
      </c>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41"/>
      <c r="AZ22" s="148"/>
      <c r="BA22" s="148"/>
      <c r="BB22" s="148"/>
      <c r="BC22" s="148"/>
      <c r="BD22" s="148"/>
      <c r="BE22" s="148"/>
      <c r="BF22" s="148"/>
      <c r="BG22" s="148"/>
      <c r="BH22" s="148"/>
      <c r="BI22" s="148"/>
      <c r="BJ22" s="148"/>
      <c r="BK22" s="148"/>
      <c r="BL22" s="148"/>
      <c r="BM22" s="148"/>
      <c r="BN22" s="148"/>
      <c r="BO22" s="148"/>
      <c r="BP22" s="148"/>
      <c r="BQ22" s="148"/>
      <c r="BR22" s="148"/>
    </row>
    <row r="23" spans="1:70" s="140" customFormat="1" ht="11.25" customHeight="1" x14ac:dyDescent="0.25">
      <c r="A23" s="220" t="s">
        <v>597</v>
      </c>
      <c r="B23" s="144" t="str">
        <f>IF(Content!$D$6=1,VLOOKUP('Site level'!$A23,TranslationData!$A:$AA,'Site level'!B$1,FALSE),VLOOKUP('Site level'!$A23,TranslationData!$A:$AA,'Site level'!B$1+13,FALSE))</f>
        <v xml:space="preserve">Ground water </v>
      </c>
      <c r="C23" s="160"/>
      <c r="D23" s="125" t="str">
        <f>IF(Content!$D$6=1,VLOOKUP('Site level'!$A23,TranslationData!$A:$AA,'Site level'!D$1,FALSE),VLOOKUP('Site level'!$A23,TranslationData!$A:$AA,'Site level'!D$1+13,FALSE))</f>
        <v>thousand m³</v>
      </c>
      <c r="E23" s="125">
        <v>211</v>
      </c>
      <c r="F23" s="125">
        <v>180</v>
      </c>
      <c r="G23" s="125">
        <v>31</v>
      </c>
      <c r="H23" s="125">
        <v>0</v>
      </c>
      <c r="I23" s="125">
        <v>1363</v>
      </c>
      <c r="J23" s="125">
        <v>1574</v>
      </c>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41"/>
      <c r="AZ23" s="148"/>
      <c r="BA23" s="148"/>
      <c r="BB23" s="148"/>
      <c r="BC23" s="148"/>
      <c r="BD23" s="148"/>
      <c r="BE23" s="148"/>
      <c r="BF23" s="148"/>
      <c r="BG23" s="148"/>
      <c r="BH23" s="148"/>
      <c r="BI23" s="148"/>
      <c r="BJ23" s="148"/>
      <c r="BK23" s="148"/>
      <c r="BL23" s="148"/>
      <c r="BM23" s="148"/>
      <c r="BN23" s="148"/>
      <c r="BO23" s="148"/>
      <c r="BP23" s="148"/>
      <c r="BQ23" s="148"/>
      <c r="BR23" s="148"/>
    </row>
    <row r="24" spans="1:70" s="140" customFormat="1" ht="11.25" customHeight="1" x14ac:dyDescent="0.25">
      <c r="A24" s="220" t="s">
        <v>598</v>
      </c>
      <c r="B24" s="144" t="str">
        <f>IF(Content!$D$6=1,VLOOKUP('Site level'!$A24,TranslationData!$A:$AA,'Site level'!B$1,FALSE),VLOOKUP('Site level'!$A24,TranslationData!$A:$AA,'Site level'!B$1+13,FALSE))</f>
        <v>Surface water</v>
      </c>
      <c r="C24" s="160"/>
      <c r="D24" s="125" t="str">
        <f>IF(Content!$D$6=1,VLOOKUP('Site level'!$A24,TranslationData!$A:$AA,'Site level'!D$1,FALSE),VLOOKUP('Site level'!$A24,TranslationData!$A:$AA,'Site level'!D$1+13,FALSE))</f>
        <v>thousand m³</v>
      </c>
      <c r="E24" s="125">
        <v>634</v>
      </c>
      <c r="F24" s="125">
        <v>0</v>
      </c>
      <c r="G24" s="125">
        <v>634</v>
      </c>
      <c r="H24" s="125">
        <v>0</v>
      </c>
      <c r="I24" s="125">
        <v>183</v>
      </c>
      <c r="J24" s="125">
        <v>817</v>
      </c>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41"/>
      <c r="AZ24" s="148"/>
      <c r="BA24" s="148"/>
      <c r="BB24" s="148"/>
      <c r="BC24" s="148"/>
      <c r="BD24" s="148"/>
      <c r="BE24" s="148"/>
      <c r="BF24" s="148"/>
      <c r="BG24" s="148"/>
      <c r="BH24" s="148"/>
      <c r="BI24" s="148"/>
      <c r="BJ24" s="148"/>
      <c r="BK24" s="148"/>
      <c r="BL24" s="148"/>
      <c r="BM24" s="148"/>
      <c r="BN24" s="148"/>
      <c r="BO24" s="148"/>
      <c r="BP24" s="148"/>
      <c r="BQ24" s="148"/>
      <c r="BR24" s="148"/>
    </row>
    <row r="25" spans="1:70" s="140" customFormat="1" ht="11.25" customHeight="1" x14ac:dyDescent="0.25">
      <c r="A25" s="220" t="s">
        <v>599</v>
      </c>
      <c r="B25" s="144" t="str">
        <f>IF(Content!$D$6=1,VLOOKUP('Site level'!$A25,TranslationData!$A:$AA,'Site level'!B$1,FALSE),VLOOKUP('Site level'!$A25,TranslationData!$A:$AA,'Site level'!B$1+13,FALSE))</f>
        <v>External water supply</v>
      </c>
      <c r="C25" s="160"/>
      <c r="D25" s="125" t="str">
        <f>IF(Content!$D$6=1,VLOOKUP('Site level'!$A25,TranslationData!$A:$AA,'Site level'!D$1,FALSE),VLOOKUP('Site level'!$A25,TranslationData!$A:$AA,'Site level'!D$1+13,FALSE))</f>
        <v>thousand m³</v>
      </c>
      <c r="E25" s="125">
        <v>428</v>
      </c>
      <c r="F25" s="125">
        <v>417</v>
      </c>
      <c r="G25" s="125">
        <v>0</v>
      </c>
      <c r="H25" s="125">
        <v>12</v>
      </c>
      <c r="I25" s="125">
        <v>464</v>
      </c>
      <c r="J25" s="125">
        <v>892</v>
      </c>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41"/>
      <c r="AZ25" s="148"/>
      <c r="BA25" s="148"/>
      <c r="BB25" s="148"/>
      <c r="BC25" s="148"/>
      <c r="BD25" s="148"/>
      <c r="BE25" s="148"/>
      <c r="BF25" s="148"/>
      <c r="BG25" s="148"/>
      <c r="BH25" s="148"/>
      <c r="BI25" s="148"/>
      <c r="BJ25" s="148"/>
      <c r="BK25" s="148"/>
      <c r="BL25" s="148"/>
      <c r="BM25" s="148"/>
      <c r="BN25" s="148"/>
      <c r="BO25" s="148"/>
      <c r="BP25" s="148"/>
      <c r="BQ25" s="148"/>
      <c r="BR25" s="148"/>
    </row>
    <row r="26" spans="1:70" s="140" customFormat="1" ht="11.25" customHeight="1" x14ac:dyDescent="0.25">
      <c r="A26" s="220" t="s">
        <v>600</v>
      </c>
      <c r="B26" s="144" t="str">
        <f>IF(Content!$D$6=1,VLOOKUP('Site level'!$A26,TranslationData!$A:$AA,'Site level'!B$1,FALSE),VLOOKUP('Site level'!$A26,TranslationData!$A:$AA,'Site level'!B$1+13,FALSE))</f>
        <v>Waste water collection</v>
      </c>
      <c r="C26" s="160"/>
      <c r="D26" s="125" t="str">
        <f>IF(Content!$D$6=1,VLOOKUP('Site level'!$A26,TranslationData!$A:$AA,'Site level'!D$1,FALSE),VLOOKUP('Site level'!$A26,TranslationData!$A:$AA,'Site level'!D$1+13,FALSE))</f>
        <v>thousand m³</v>
      </c>
      <c r="E26" s="125">
        <v>3824</v>
      </c>
      <c r="F26" s="125">
        <v>905</v>
      </c>
      <c r="G26" s="125">
        <v>1477</v>
      </c>
      <c r="H26" s="125">
        <v>1442</v>
      </c>
      <c r="I26" s="125">
        <v>6505</v>
      </c>
      <c r="J26" s="125">
        <v>10329</v>
      </c>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41"/>
      <c r="AZ26" s="148"/>
      <c r="BA26" s="148"/>
      <c r="BB26" s="148"/>
      <c r="BC26" s="148"/>
      <c r="BD26" s="148"/>
      <c r="BE26" s="148"/>
      <c r="BF26" s="148"/>
      <c r="BG26" s="148"/>
      <c r="BH26" s="148"/>
      <c r="BI26" s="148"/>
      <c r="BJ26" s="148"/>
      <c r="BK26" s="148"/>
      <c r="BL26" s="148"/>
      <c r="BM26" s="148"/>
      <c r="BN26" s="148"/>
      <c r="BO26" s="148"/>
      <c r="BP26" s="148"/>
      <c r="BQ26" s="148"/>
      <c r="BR26" s="148"/>
    </row>
    <row r="27" spans="1:70" s="140" customFormat="1" ht="11.25" customHeight="1" x14ac:dyDescent="0.25">
      <c r="A27" s="220" t="s">
        <v>595</v>
      </c>
      <c r="B27" s="160" t="str">
        <f>IF(Content!$D$6=1,VLOOKUP('Site level'!$A27,TranslationData!$A:$AA,'Site level'!B$1,FALSE),VLOOKUP('Site level'!$A27,TranslationData!$A:$AA,'Site level'!B$1+13,FALSE))</f>
        <v>Water use</v>
      </c>
      <c r="C27" s="160"/>
      <c r="D27" s="22" t="str">
        <f>IF(Content!$D$6=1,VLOOKUP('Site level'!$A27,TranslationData!$A:$AA,'Site level'!D$1,FALSE),VLOOKUP('Site level'!$A27,TranslationData!$A:$AA,'Site level'!D$1+13,FALSE))</f>
        <v>thousand m³</v>
      </c>
      <c r="E27" s="22">
        <v>12842</v>
      </c>
      <c r="F27" s="22">
        <v>6243</v>
      </c>
      <c r="G27" s="22">
        <v>6490</v>
      </c>
      <c r="H27" s="22">
        <v>108</v>
      </c>
      <c r="I27" s="22">
        <v>36339</v>
      </c>
      <c r="J27" s="22">
        <v>49181</v>
      </c>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41"/>
      <c r="AZ27" s="148"/>
      <c r="BA27" s="148"/>
      <c r="BB27" s="148"/>
      <c r="BC27" s="148"/>
      <c r="BD27" s="148"/>
      <c r="BE27" s="148"/>
      <c r="BF27" s="148"/>
      <c r="BG27" s="148"/>
      <c r="BH27" s="148"/>
      <c r="BI27" s="148"/>
      <c r="BJ27" s="148"/>
      <c r="BK27" s="148"/>
      <c r="BL27" s="148"/>
      <c r="BM27" s="148"/>
      <c r="BN27" s="148"/>
      <c r="BO27" s="148"/>
      <c r="BP27" s="148"/>
      <c r="BQ27" s="148"/>
      <c r="BR27" s="148"/>
    </row>
    <row r="28" spans="1:70" s="140" customFormat="1" ht="11.25" customHeight="1" x14ac:dyDescent="0.25">
      <c r="A28" s="220" t="s">
        <v>601</v>
      </c>
      <c r="B28" s="178" t="str">
        <f>IF(Content!$D$6=1,VLOOKUP('Site level'!$A28,TranslationData!$A:$AA,'Site level'!B$1,FALSE),VLOOKUP('Site level'!$A28,TranslationData!$A:$AA,'Site level'!B$1+13,FALSE))</f>
        <v>Fresh water</v>
      </c>
      <c r="C28" s="160"/>
      <c r="D28" s="125" t="str">
        <f>IF(Content!$D$6=1,VLOOKUP('Site level'!$A28,TranslationData!$A:$AA,'Site level'!D$1,FALSE),VLOOKUP('Site level'!$A28,TranslationData!$A:$AA,'Site level'!D$1+13,FALSE))</f>
        <v>thousand m³</v>
      </c>
      <c r="E28" s="125">
        <v>1273</v>
      </c>
      <c r="F28" s="125">
        <v>596</v>
      </c>
      <c r="G28" s="125">
        <v>664</v>
      </c>
      <c r="H28" s="125">
        <v>12</v>
      </c>
      <c r="I28" s="125">
        <v>2010</v>
      </c>
      <c r="J28" s="125">
        <v>3283</v>
      </c>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41"/>
      <c r="AZ28" s="148"/>
      <c r="BA28" s="148"/>
      <c r="BB28" s="148"/>
      <c r="BC28" s="148"/>
      <c r="BD28" s="148"/>
      <c r="BE28" s="148"/>
      <c r="BF28" s="148"/>
      <c r="BG28" s="148"/>
      <c r="BH28" s="148"/>
      <c r="BI28" s="148"/>
      <c r="BJ28" s="148"/>
      <c r="BK28" s="148"/>
      <c r="BL28" s="148"/>
      <c r="BM28" s="148"/>
      <c r="BN28" s="148"/>
      <c r="BO28" s="148"/>
      <c r="BP28" s="148"/>
      <c r="BQ28" s="148"/>
      <c r="BR28" s="148"/>
    </row>
    <row r="29" spans="1:70" s="140" customFormat="1" ht="11.25" customHeight="1" x14ac:dyDescent="0.25">
      <c r="A29" s="220" t="s">
        <v>602</v>
      </c>
      <c r="B29" s="144" t="str">
        <f>IF(Content!$D$6=1,VLOOKUP('Site level'!$A29,TranslationData!$A:$AA,'Site level'!B$1,FALSE),VLOOKUP('Site level'!$A29,TranslationData!$A:$AA,'Site level'!B$1+13,FALSE))</f>
        <v>Recycled water</v>
      </c>
      <c r="C29" s="160"/>
      <c r="D29" s="125" t="str">
        <f>IF(Content!$D$6=1,VLOOKUP('Site level'!$A29,TranslationData!$A:$AA,'Site level'!D$1,FALSE),VLOOKUP('Site level'!$A29,TranslationData!$A:$AA,'Site level'!D$1+13,FALSE))</f>
        <v>thousand m³</v>
      </c>
      <c r="E29" s="125">
        <v>8602</v>
      </c>
      <c r="F29" s="125">
        <v>4742</v>
      </c>
      <c r="G29" s="125">
        <v>3860</v>
      </c>
      <c r="H29" s="125">
        <v>0</v>
      </c>
      <c r="I29" s="125">
        <v>33385</v>
      </c>
      <c r="J29" s="125">
        <v>41987</v>
      </c>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41"/>
      <c r="AZ29" s="148"/>
      <c r="BA29" s="148"/>
      <c r="BB29" s="148"/>
      <c r="BC29" s="148"/>
      <c r="BD29" s="148"/>
      <c r="BE29" s="148"/>
      <c r="BF29" s="148"/>
      <c r="BG29" s="148"/>
      <c r="BH29" s="148"/>
      <c r="BI29" s="148"/>
      <c r="BJ29" s="148"/>
      <c r="BK29" s="148"/>
      <c r="BL29" s="148"/>
      <c r="BM29" s="148"/>
      <c r="BN29" s="148"/>
      <c r="BO29" s="148"/>
      <c r="BP29" s="148"/>
      <c r="BQ29" s="148"/>
      <c r="BR29" s="148"/>
    </row>
    <row r="30" spans="1:70" s="140" customFormat="1" ht="11.25" customHeight="1" x14ac:dyDescent="0.25">
      <c r="A30" s="220" t="s">
        <v>603</v>
      </c>
      <c r="B30" s="144" t="str">
        <f>IF(Content!$D$6=1,VLOOKUP('Site level'!$A30,TranslationData!$A:$AA,'Site level'!B$1,FALSE),VLOOKUP('Site level'!$A30,TranslationData!$A:$AA,'Site level'!B$1+13,FALSE))</f>
        <v>Waste water</v>
      </c>
      <c r="C30" s="160"/>
      <c r="D30" s="125" t="str">
        <f>IF(Content!$D$6=1,VLOOKUP('Site level'!$A30,TranslationData!$A:$AA,'Site level'!D$1,FALSE),VLOOKUP('Site level'!$A30,TranslationData!$A:$AA,'Site level'!D$1+13,FALSE))</f>
        <v>thousand m³</v>
      </c>
      <c r="E30" s="125">
        <v>2967</v>
      </c>
      <c r="F30" s="125">
        <v>905</v>
      </c>
      <c r="G30" s="125">
        <v>1966</v>
      </c>
      <c r="H30" s="125">
        <v>96</v>
      </c>
      <c r="I30" s="125">
        <v>944</v>
      </c>
      <c r="J30" s="125">
        <v>3911</v>
      </c>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41"/>
      <c r="AZ30" s="148"/>
      <c r="BA30" s="148"/>
      <c r="BB30" s="148"/>
      <c r="BC30" s="148"/>
      <c r="BD30" s="148"/>
      <c r="BE30" s="148"/>
      <c r="BF30" s="148"/>
      <c r="BG30" s="148"/>
      <c r="BH30" s="148"/>
      <c r="BI30" s="148"/>
      <c r="BJ30" s="148"/>
      <c r="BK30" s="148"/>
      <c r="BL30" s="148"/>
      <c r="BM30" s="148"/>
      <c r="BN30" s="148"/>
      <c r="BO30" s="148"/>
      <c r="BP30" s="148"/>
      <c r="BQ30" s="148"/>
      <c r="BR30" s="148"/>
    </row>
    <row r="31" spans="1:70" s="140" customFormat="1" ht="11.25" customHeight="1" x14ac:dyDescent="0.25">
      <c r="A31" s="220" t="s">
        <v>596</v>
      </c>
      <c r="B31" s="160" t="str">
        <f>IF(Content!$D$6=1,VLOOKUP('Site level'!$A31,TranslationData!$A:$AA,'Site level'!B$1,FALSE),VLOOKUP('Site level'!$A31,TranslationData!$A:$AA,'Site level'!B$1+13,FALSE))</f>
        <v>Water discharge</v>
      </c>
      <c r="C31" s="160"/>
      <c r="D31" s="22" t="str">
        <f>IF(Content!$D$6=1,VLOOKUP('Site level'!$A31,TranslationData!$A:$AA,'Site level'!D$1,FALSE),VLOOKUP('Site level'!$A31,TranslationData!$A:$AA,'Site level'!D$1+13,FALSE))</f>
        <v>thousand m³</v>
      </c>
      <c r="E31" s="22">
        <v>1408</v>
      </c>
      <c r="F31" s="22">
        <v>52</v>
      </c>
      <c r="G31" s="22">
        <v>0</v>
      </c>
      <c r="H31" s="22">
        <v>1357</v>
      </c>
      <c r="I31" s="22">
        <v>5384</v>
      </c>
      <c r="J31" s="22">
        <v>6793</v>
      </c>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41"/>
      <c r="AZ31" s="148"/>
      <c r="BA31" s="148"/>
      <c r="BB31" s="148"/>
      <c r="BC31" s="148"/>
      <c r="BD31" s="148"/>
      <c r="BE31" s="148"/>
      <c r="BF31" s="148"/>
      <c r="BG31" s="148"/>
      <c r="BH31" s="148"/>
      <c r="BI31" s="148"/>
      <c r="BJ31" s="148"/>
      <c r="BK31" s="148"/>
      <c r="BL31" s="148"/>
      <c r="BM31" s="148"/>
      <c r="BN31" s="148"/>
      <c r="BO31" s="148"/>
      <c r="BP31" s="148"/>
      <c r="BQ31" s="148"/>
      <c r="BR31" s="148"/>
    </row>
    <row r="32" spans="1:70" s="140" customFormat="1" ht="11.25" customHeight="1" x14ac:dyDescent="0.25">
      <c r="A32" s="220" t="s">
        <v>604</v>
      </c>
      <c r="B32" s="144" t="str">
        <f>IF(Content!$D$6=1,VLOOKUP('Site level'!$A32,TranslationData!$A:$AA,'Site level'!B$1,FALSE),VLOOKUP('Site level'!$A32,TranslationData!$A:$AA,'Site level'!B$1+13,FALSE))</f>
        <v>Watercourses</v>
      </c>
      <c r="C32" s="160"/>
      <c r="D32" s="125" t="str">
        <f>IF(Content!$D$6=1,VLOOKUP('Site level'!$A32,TranslationData!$A:$AA,'Site level'!D$1,FALSE),VLOOKUP('Site level'!$A32,TranslationData!$A:$AA,'Site level'!D$1+13,FALSE))</f>
        <v>thousand m³</v>
      </c>
      <c r="E32" s="125">
        <v>1346</v>
      </c>
      <c r="F32" s="125">
        <v>0</v>
      </c>
      <c r="G32" s="125">
        <v>0</v>
      </c>
      <c r="H32" s="125">
        <v>1346</v>
      </c>
      <c r="I32" s="125">
        <v>5294</v>
      </c>
      <c r="J32" s="125">
        <v>6640</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41"/>
      <c r="AZ32" s="148"/>
      <c r="BA32" s="148"/>
      <c r="BB32" s="148"/>
      <c r="BC32" s="148"/>
      <c r="BD32" s="148"/>
      <c r="BE32" s="148"/>
      <c r="BF32" s="148"/>
      <c r="BG32" s="148"/>
      <c r="BH32" s="148"/>
      <c r="BI32" s="148"/>
      <c r="BJ32" s="148"/>
      <c r="BK32" s="148"/>
      <c r="BL32" s="148"/>
      <c r="BM32" s="148"/>
      <c r="BN32" s="148"/>
      <c r="BO32" s="148"/>
      <c r="BP32" s="148"/>
      <c r="BQ32" s="148"/>
      <c r="BR32" s="148"/>
    </row>
    <row r="33" spans="1:70" s="140" customFormat="1" ht="11.25" customHeight="1" x14ac:dyDescent="0.25">
      <c r="A33" s="220" t="s">
        <v>605</v>
      </c>
      <c r="B33" s="144" t="str">
        <f>IF(Content!$D$6=1,VLOOKUP('Site level'!$A33,TranslationData!$A:$AA,'Site level'!B$1,FALSE),VLOOKUP('Site level'!$A33,TranslationData!$A:$AA,'Site level'!B$1+13,FALSE))</f>
        <v>Landscape</v>
      </c>
      <c r="C33" s="160"/>
      <c r="D33" s="125" t="str">
        <f>IF(Content!$D$6=1,VLOOKUP('Site level'!$A33,TranslationData!$A:$AA,'Site level'!D$1,FALSE),VLOOKUP('Site level'!$A33,TranslationData!$A:$AA,'Site level'!D$1+13,FALSE))</f>
        <v>thousand m³</v>
      </c>
      <c r="E33" s="125">
        <v>0</v>
      </c>
      <c r="F33" s="125">
        <v>0</v>
      </c>
      <c r="G33" s="125">
        <v>0</v>
      </c>
      <c r="H33" s="125">
        <v>0</v>
      </c>
      <c r="I33" s="125">
        <v>0</v>
      </c>
      <c r="J33" s="125">
        <v>0</v>
      </c>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41"/>
      <c r="AZ33" s="148"/>
      <c r="BA33" s="148"/>
      <c r="BB33" s="148"/>
      <c r="BC33" s="148"/>
      <c r="BD33" s="148"/>
      <c r="BE33" s="148"/>
      <c r="BF33" s="148"/>
      <c r="BG33" s="148"/>
      <c r="BH33" s="148"/>
      <c r="BI33" s="148"/>
      <c r="BJ33" s="148"/>
      <c r="BK33" s="148"/>
      <c r="BL33" s="148"/>
      <c r="BM33" s="148"/>
      <c r="BN33" s="148"/>
      <c r="BO33" s="148"/>
      <c r="BP33" s="148"/>
      <c r="BQ33" s="148"/>
      <c r="BR33" s="148"/>
    </row>
    <row r="34" spans="1:70" s="140" customFormat="1" ht="11.25" customHeight="1" x14ac:dyDescent="0.25">
      <c r="A34" s="220" t="s">
        <v>606</v>
      </c>
      <c r="B34" s="144" t="str">
        <f>IF(Content!$D$6=1,VLOOKUP('Site level'!$A34,TranslationData!$A:$AA,'Site level'!B$1,FALSE),VLOOKUP('Site level'!$A34,TranslationData!$A:$AA,'Site level'!B$1+13,FALSE))</f>
        <v>Sewage</v>
      </c>
      <c r="C34" s="160"/>
      <c r="D34" s="125" t="str">
        <f>IF(Content!$D$6=1,VLOOKUP('Site level'!$A34,TranslationData!$A:$AA,'Site level'!D$1,FALSE),VLOOKUP('Site level'!$A34,TranslationData!$A:$AA,'Site level'!D$1+13,FALSE))</f>
        <v>thousand m³</v>
      </c>
      <c r="E34" s="125">
        <v>63</v>
      </c>
      <c r="F34" s="125">
        <v>52</v>
      </c>
      <c r="G34" s="125">
        <v>0</v>
      </c>
      <c r="H34" s="125">
        <v>11</v>
      </c>
      <c r="I34" s="125">
        <v>90</v>
      </c>
      <c r="J34" s="125">
        <v>153</v>
      </c>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41"/>
      <c r="AZ34" s="148"/>
      <c r="BA34" s="148"/>
      <c r="BB34" s="148"/>
      <c r="BC34" s="148"/>
      <c r="BD34" s="148"/>
      <c r="BE34" s="148"/>
      <c r="BF34" s="148"/>
      <c r="BG34" s="148"/>
      <c r="BH34" s="148"/>
      <c r="BI34" s="148"/>
      <c r="BJ34" s="148"/>
      <c r="BK34" s="148"/>
      <c r="BL34" s="148"/>
      <c r="BM34" s="148"/>
      <c r="BN34" s="148"/>
      <c r="BO34" s="148"/>
      <c r="BP34" s="148"/>
      <c r="BQ34" s="148"/>
      <c r="BR34" s="148"/>
    </row>
    <row r="35" spans="1:70" s="140" customFormat="1" ht="11.25" customHeight="1" x14ac:dyDescent="0.25">
      <c r="A35" s="220"/>
      <c r="B35" s="160"/>
      <c r="C35" s="160"/>
      <c r="D35" s="125"/>
      <c r="E35" s="125"/>
      <c r="F35" s="125"/>
      <c r="G35" s="125"/>
      <c r="H35" s="125"/>
      <c r="I35" s="125"/>
      <c r="J35" s="22"/>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41"/>
      <c r="AZ35" s="148"/>
      <c r="BA35" s="148"/>
      <c r="BB35" s="148"/>
      <c r="BC35" s="148"/>
      <c r="BD35" s="148"/>
      <c r="BE35" s="148"/>
      <c r="BF35" s="148"/>
      <c r="BG35" s="148"/>
      <c r="BH35" s="148"/>
      <c r="BI35" s="148"/>
      <c r="BJ35" s="148"/>
      <c r="BK35" s="148"/>
      <c r="BL35" s="148"/>
      <c r="BM35" s="148"/>
      <c r="BN35" s="148"/>
      <c r="BO35" s="148"/>
      <c r="BP35" s="148"/>
      <c r="BQ35" s="148"/>
      <c r="BR35" s="148"/>
    </row>
    <row r="36" spans="1:70" ht="24.95" customHeight="1" x14ac:dyDescent="0.25">
      <c r="A36" s="220" t="s">
        <v>655</v>
      </c>
      <c r="B36" s="176" t="str">
        <f>IF(Content!$D$6=1,VLOOKUP('Site level'!$A36,TranslationData!$A:$AA,'Site level'!B$1,FALSE),VLOOKUP('Site level'!$A36,TranslationData!$A:$AA,'Site level'!B$1+13,FALSE))</f>
        <v>Share of waste reused and recycled in 2023: site level</v>
      </c>
      <c r="C36" s="147"/>
      <c r="D36" s="34"/>
      <c r="E36" s="147"/>
      <c r="F36" s="29"/>
      <c r="G36" s="29"/>
      <c r="H36" s="29"/>
      <c r="I36" s="378" t="s">
        <v>2462</v>
      </c>
      <c r="J36" s="378"/>
      <c r="AY36" s="8"/>
    </row>
    <row r="37" spans="1:70" ht="11.25" customHeight="1" x14ac:dyDescent="0.25">
      <c r="A37" s="220" t="s">
        <v>656</v>
      </c>
      <c r="B37" s="145" t="str">
        <f>IF(Content!$D$6=1,VLOOKUP('Site level'!$A37,TranslationData!$A:$AA,'Site level'!B$1,FALSE),VLOOKUP('Site level'!$A37,TranslationData!$A:$AA,'Site level'!B$1+13,FALSE))</f>
        <v>Total waste generated</v>
      </c>
      <c r="C37" s="141"/>
      <c r="D37" s="30" t="str">
        <f>IF(Content!$D$6=1,VLOOKUP('Site level'!$A37,TranslationData!$A:$AA,'Site level'!D$1,FALSE),VLOOKUP('Site level'!$A37,TranslationData!$A:$AA,'Site level'!D$1+13,FALSE))</f>
        <v>t</v>
      </c>
      <c r="E37" s="105">
        <v>128296507</v>
      </c>
      <c r="F37" s="105">
        <v>84521743</v>
      </c>
      <c r="G37" s="105">
        <v>5732841</v>
      </c>
      <c r="H37" s="105">
        <v>38041923</v>
      </c>
      <c r="I37" s="105">
        <v>72886905</v>
      </c>
      <c r="J37" s="22">
        <f>SUM(F37:I37)</f>
        <v>201183412</v>
      </c>
      <c r="AY37" s="8"/>
    </row>
    <row r="38" spans="1:70" ht="11.25" customHeight="1" x14ac:dyDescent="0.25">
      <c r="A38" s="220" t="s">
        <v>657</v>
      </c>
      <c r="B38" s="145" t="str">
        <f>IF(Content!$D$6=1,VLOOKUP('Site level'!$A38,TranslationData!$A:$AA,'Site level'!B$1,FALSE),VLOOKUP('Site level'!$A38,TranslationData!$A:$AA,'Site level'!B$1+13,FALSE))</f>
        <v>Share of waste reused and recycled</v>
      </c>
      <c r="C38" s="141"/>
      <c r="D38" s="30" t="str">
        <f>IF(Content!$D$6=1,VLOOKUP('Site level'!$A38,TranslationData!$A:$AA,'Site level'!D$1,FALSE),VLOOKUP('Site level'!$A38,TranslationData!$A:$AA,'Site level'!D$1+13,FALSE))</f>
        <v>%</v>
      </c>
      <c r="E38" s="183">
        <v>8</v>
      </c>
      <c r="F38" s="183">
        <v>2</v>
      </c>
      <c r="G38" s="183">
        <v>30</v>
      </c>
      <c r="H38" s="183">
        <v>17</v>
      </c>
      <c r="I38" s="183">
        <v>33</v>
      </c>
      <c r="J38" s="22">
        <v>17</v>
      </c>
      <c r="AY38" s="8"/>
    </row>
    <row r="39" spans="1:70" ht="11.25" customHeight="1" x14ac:dyDescent="0.25">
      <c r="A39" s="220"/>
      <c r="B39" s="144"/>
      <c r="C39" s="141"/>
      <c r="D39" s="30"/>
      <c r="E39" s="30"/>
      <c r="F39" s="30"/>
      <c r="G39" s="30"/>
      <c r="H39" s="30"/>
      <c r="I39" s="30"/>
      <c r="AY39" s="8"/>
    </row>
    <row r="40" spans="1:70" ht="24.95" customHeight="1" x14ac:dyDescent="0.25">
      <c r="A40" s="220" t="s">
        <v>695</v>
      </c>
      <c r="B40" s="176" t="str">
        <f>IF(Content!$D$6=1,VLOOKUP('Site level'!$A40,TranslationData!$A:$AA,'Site level'!B$1,FALSE),VLOOKUP('Site level'!$A40,TranslationData!$A:$AA,'Site level'!B$1+13,FALSE))</f>
        <v>Air pollutants in 2023: site level</v>
      </c>
      <c r="C40" s="334"/>
      <c r="D40" s="34"/>
      <c r="E40" s="334"/>
      <c r="F40" s="334"/>
      <c r="G40" s="334"/>
      <c r="H40" s="334"/>
      <c r="I40" s="378" t="s">
        <v>2433</v>
      </c>
      <c r="J40" s="378"/>
      <c r="AY40" s="8"/>
    </row>
    <row r="41" spans="1:70" ht="11.25" customHeight="1" x14ac:dyDescent="0.25">
      <c r="A41" s="220" t="s">
        <v>696</v>
      </c>
      <c r="B41" s="145" t="str">
        <f>IF(Content!$D$6=1,VLOOKUP('Site level'!$A41,TranslationData!$A:$AA,'Site level'!B$1,FALSE),VLOOKUP('Site level'!$A41,TranslationData!$A:$AA,'Site level'!B$1+13,FALSE))</f>
        <v>Sulphur dioxide (SO₂)</v>
      </c>
      <c r="C41" s="141"/>
      <c r="D41" s="30" t="str">
        <f>IF(Content!$D$6=1,VLOOKUP('Site level'!$A41,TranslationData!$A:$AA,'Site level'!D$1,FALSE),VLOOKUP('Site level'!$A41,TranslationData!$A:$AA,'Site level'!D$1+13,FALSE))</f>
        <v>t</v>
      </c>
      <c r="E41" s="125">
        <v>79</v>
      </c>
      <c r="F41" s="19">
        <v>78</v>
      </c>
      <c r="G41" s="19">
        <v>0</v>
      </c>
      <c r="H41" s="19">
        <v>0</v>
      </c>
      <c r="I41" s="19">
        <v>1031</v>
      </c>
      <c r="J41" s="22">
        <f>SUM(F41:I41)</f>
        <v>1109</v>
      </c>
      <c r="K41" s="162"/>
      <c r="L41" s="160"/>
      <c r="AY41" s="8"/>
    </row>
    <row r="42" spans="1:70" ht="11.25" customHeight="1" x14ac:dyDescent="0.25">
      <c r="A42" s="220" t="s">
        <v>697</v>
      </c>
      <c r="B42" s="145" t="str">
        <f>IF(Content!$D$6=1,VLOOKUP('Site level'!$A42,TranslationData!$A:$AA,'Site level'!B$1,FALSE),VLOOKUP('Site level'!$A42,TranslationData!$A:$AA,'Site level'!B$1+13,FALSE))</f>
        <v>Oxides of nitrogen (NОₓ)</v>
      </c>
      <c r="C42" s="141"/>
      <c r="D42" s="30" t="str">
        <f>IF(Content!$D$6=1,VLOOKUP('Site level'!$A42,TranslationData!$A:$AA,'Site level'!D$1,FALSE),VLOOKUP('Site level'!$A42,TranslationData!$A:$AA,'Site level'!D$1+13,FALSE))</f>
        <v>t</v>
      </c>
      <c r="E42" s="125">
        <v>282</v>
      </c>
      <c r="F42" s="19">
        <v>244</v>
      </c>
      <c r="G42" s="19">
        <v>28</v>
      </c>
      <c r="H42" s="19">
        <v>10</v>
      </c>
      <c r="I42" s="19">
        <v>4448</v>
      </c>
      <c r="J42" s="22">
        <f>SUM(F42:I42)</f>
        <v>4730</v>
      </c>
      <c r="K42" s="162"/>
      <c r="L42" s="160"/>
      <c r="AY42" s="8"/>
    </row>
    <row r="43" spans="1:70" ht="11.25" customHeight="1" x14ac:dyDescent="0.25">
      <c r="A43" s="220" t="s">
        <v>698</v>
      </c>
      <c r="B43" s="145" t="str">
        <f>IF(Content!$D$6=1,VLOOKUP('Site level'!$A43,TranslationData!$A:$AA,'Site level'!B$1,FALSE),VLOOKUP('Site level'!$A43,TranslationData!$A:$AA,'Site level'!B$1+13,FALSE))</f>
        <v>Carbon monoxide</v>
      </c>
      <c r="C43" s="141"/>
      <c r="D43" s="30" t="str">
        <f>IF(Content!$D$6=1,VLOOKUP('Site level'!$A43,TranslationData!$A:$AA,'Site level'!D$1,FALSE),VLOOKUP('Site level'!$A43,TranslationData!$A:$AA,'Site level'!D$1+13,FALSE))</f>
        <v>t</v>
      </c>
      <c r="E43" s="125">
        <v>208</v>
      </c>
      <c r="F43" s="19">
        <v>152</v>
      </c>
      <c r="G43" s="19">
        <v>5</v>
      </c>
      <c r="H43" s="19">
        <v>51</v>
      </c>
      <c r="I43" s="19">
        <v>4191</v>
      </c>
      <c r="J43" s="22">
        <f>SUM(F43:I43)</f>
        <v>4399</v>
      </c>
      <c r="K43" s="162"/>
      <c r="L43" s="160"/>
      <c r="AY43" s="8"/>
    </row>
    <row r="44" spans="1:70" ht="11.25" customHeight="1" x14ac:dyDescent="0.25">
      <c r="A44" s="220" t="s">
        <v>699</v>
      </c>
      <c r="B44" s="145" t="str">
        <f>IF(Content!$D$6=1,VLOOKUP('Site level'!$A44,TranslationData!$A:$AA,'Site level'!B$1,FALSE),VLOOKUP('Site level'!$A44,TranslationData!$A:$AA,'Site level'!B$1+13,FALSE))</f>
        <v>Solid particles</v>
      </c>
      <c r="C44" s="141"/>
      <c r="D44" s="30" t="str">
        <f>IF(Content!$D$6=1,VLOOKUP('Site level'!$A44,TranslationData!$A:$AA,'Site level'!D$1,FALSE),VLOOKUP('Site level'!$A44,TranslationData!$A:$AA,'Site level'!D$1+13,FALSE))</f>
        <v>t</v>
      </c>
      <c r="E44" s="125">
        <v>2156</v>
      </c>
      <c r="F44" s="19">
        <v>651</v>
      </c>
      <c r="G44" s="19">
        <v>1097</v>
      </c>
      <c r="H44" s="19">
        <v>408</v>
      </c>
      <c r="I44" s="19">
        <v>6075</v>
      </c>
      <c r="J44" s="22">
        <f>SUM(F44:I44)</f>
        <v>8231</v>
      </c>
      <c r="K44" s="162"/>
      <c r="L44" s="160"/>
      <c r="AY44" s="8"/>
    </row>
    <row r="45" spans="1:70" ht="11.25" customHeight="1" x14ac:dyDescent="0.25">
      <c r="A45" s="220" t="s">
        <v>700</v>
      </c>
      <c r="B45" s="145" t="str">
        <f>IF(Content!$D$6=1,VLOOKUP('Site level'!$A45,TranslationData!$A:$AA,'Site level'!B$1,FALSE),VLOOKUP('Site level'!$A45,TranslationData!$A:$AA,'Site level'!B$1+13,FALSE))</f>
        <v>Ozone depleting (CFC-11 equivalents) substances emitted</v>
      </c>
      <c r="C45" s="141"/>
      <c r="D45" s="30" t="str">
        <f>IF(Content!$D$6=1,VLOOKUP('Site level'!$A45,TranslationData!$A:$AA,'Site level'!D$1,FALSE),VLOOKUP('Site level'!$A45,TranslationData!$A:$AA,'Site level'!D$1+13,FALSE))</f>
        <v>t</v>
      </c>
      <c r="E45" s="125">
        <v>0</v>
      </c>
      <c r="F45" s="19">
        <v>0</v>
      </c>
      <c r="G45" s="19">
        <v>0</v>
      </c>
      <c r="H45" s="19">
        <v>0</v>
      </c>
      <c r="I45" s="19">
        <v>0</v>
      </c>
      <c r="J45" s="22">
        <v>0</v>
      </c>
      <c r="K45" s="162"/>
      <c r="L45" s="160"/>
      <c r="AY45" s="8"/>
    </row>
    <row r="46" spans="1:70" ht="11.25" customHeight="1" x14ac:dyDescent="0.25">
      <c r="A46" s="220" t="s">
        <v>701</v>
      </c>
      <c r="B46" s="145" t="str">
        <f>IF(Content!$D$6=1,VLOOKUP('Site level'!$A46,TranslationData!$A:$AA,'Site level'!B$1,FALSE),VLOOKUP('Site level'!$A46,TranslationData!$A:$AA,'Site level'!B$1+13,FALSE))</f>
        <v>VOCs</v>
      </c>
      <c r="C46" s="141"/>
      <c r="D46" s="30" t="str">
        <f>IF(Content!$D$6=1,VLOOKUP('Site level'!$A46,TranslationData!$A:$AA,'Site level'!D$1,FALSE),VLOOKUP('Site level'!$A46,TranslationData!$A:$AA,'Site level'!D$1+13,FALSE))</f>
        <v>t</v>
      </c>
      <c r="E46" s="125">
        <v>72</v>
      </c>
      <c r="F46" s="19">
        <v>68</v>
      </c>
      <c r="G46" s="19">
        <v>4</v>
      </c>
      <c r="H46" s="19">
        <v>0</v>
      </c>
      <c r="I46" s="19">
        <v>1395</v>
      </c>
      <c r="J46" s="22">
        <f>SUM(F46:I46)</f>
        <v>1467</v>
      </c>
      <c r="K46" s="162"/>
      <c r="L46" s="160"/>
      <c r="AY46" s="8"/>
    </row>
    <row r="47" spans="1:70" s="140" customFormat="1" ht="11.25" customHeight="1" x14ac:dyDescent="0.25">
      <c r="A47" s="220" t="s">
        <v>702</v>
      </c>
      <c r="B47" s="160" t="str">
        <f>IF(Content!$D$6=1,VLOOKUP('Site level'!$A47,TranslationData!$A:$AA,'Site level'!B$1,FALSE),VLOOKUP('Site level'!$A47,TranslationData!$A:$AA,'Site level'!B$1+13,FALSE))</f>
        <v>Mercury (Hg)</v>
      </c>
      <c r="C47" s="141"/>
      <c r="D47" s="30" t="str">
        <f>IF(Content!$D$6=1,VLOOKUP('Site level'!$A47,TranslationData!$A:$AA,'Site level'!D$1,FALSE),VLOOKUP('Site level'!$A47,TranslationData!$A:$AA,'Site level'!D$1+13,FALSE))</f>
        <v>t</v>
      </c>
      <c r="E47" s="125">
        <v>0</v>
      </c>
      <c r="F47" s="125">
        <v>0</v>
      </c>
      <c r="G47" s="125">
        <v>0</v>
      </c>
      <c r="H47" s="125">
        <v>0</v>
      </c>
      <c r="I47" s="125">
        <v>0</v>
      </c>
      <c r="J47" s="22"/>
      <c r="K47" s="162"/>
      <c r="L47" s="160"/>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41"/>
      <c r="AZ47" s="148"/>
      <c r="BA47" s="148"/>
      <c r="BB47" s="148"/>
      <c r="BC47" s="148"/>
      <c r="BD47" s="148"/>
      <c r="BE47" s="148"/>
      <c r="BF47" s="148"/>
      <c r="BG47" s="148"/>
      <c r="BH47" s="148"/>
      <c r="BI47" s="148"/>
      <c r="BJ47" s="148"/>
      <c r="BK47" s="148"/>
      <c r="BL47" s="148"/>
      <c r="BM47" s="148"/>
      <c r="BN47" s="148"/>
      <c r="BO47" s="148"/>
      <c r="BP47" s="148"/>
      <c r="BQ47" s="148"/>
      <c r="BR47" s="148"/>
    </row>
    <row r="48" spans="1:70" ht="11.25" customHeight="1" x14ac:dyDescent="0.25">
      <c r="A48" s="220" t="s">
        <v>703</v>
      </c>
      <c r="B48" s="145" t="str">
        <f>IF(Content!$D$6=1,VLOOKUP('Site level'!$A48,TranslationData!$A:$AA,'Site level'!B$1,FALSE),VLOOKUP('Site level'!$A48,TranslationData!$A:$AA,'Site level'!B$1+13,FALSE))</f>
        <v>Lead (Pb)</v>
      </c>
      <c r="C48" s="141"/>
      <c r="D48" s="30" t="str">
        <f>IF(Content!$D$6=1,VLOOKUP('Site level'!$A48,TranslationData!$A:$AA,'Site level'!D$1,FALSE),VLOOKUP('Site level'!$A48,TranslationData!$A:$AA,'Site level'!D$1+13,FALSE))</f>
        <v>t</v>
      </c>
      <c r="E48" s="125">
        <v>0</v>
      </c>
      <c r="F48" s="19">
        <v>0</v>
      </c>
      <c r="G48" s="19">
        <v>0</v>
      </c>
      <c r="H48" s="19">
        <v>0</v>
      </c>
      <c r="I48" s="38">
        <v>4.6500000000000004</v>
      </c>
      <c r="J48" s="120">
        <f>SUM(F48:I48)</f>
        <v>4.6500000000000004</v>
      </c>
      <c r="K48" s="162"/>
      <c r="L48" s="160"/>
      <c r="AY48" s="8"/>
    </row>
    <row r="49" spans="1:70" ht="11.25" customHeight="1" x14ac:dyDescent="0.25">
      <c r="A49" s="220"/>
      <c r="B49" s="148"/>
      <c r="C49" s="148"/>
      <c r="D49" s="30"/>
      <c r="E49" s="30"/>
      <c r="F49" s="30"/>
      <c r="G49" s="30"/>
      <c r="H49" s="30"/>
      <c r="I49" s="30"/>
      <c r="AY49" s="8"/>
    </row>
    <row r="50" spans="1:70" ht="11.25" customHeight="1" x14ac:dyDescent="0.25">
      <c r="A50" s="220" t="s">
        <v>711</v>
      </c>
      <c r="B50" s="146" t="str">
        <f>IF(Content!$D$6=1,VLOOKUP('Site level'!$A50,TranslationData!$A:$AA,'Site level'!B$1,FALSE),VLOOKUP('Site level'!$A50,TranslationData!$A:$AA,'Site level'!B$1+13,FALSE))</f>
        <v>Lands in 2023: site level</v>
      </c>
      <c r="C50" s="147"/>
      <c r="D50" s="34"/>
      <c r="E50" s="147"/>
      <c r="F50" s="29"/>
      <c r="G50" s="29"/>
      <c r="H50" s="29"/>
      <c r="I50" s="378" t="s">
        <v>2434</v>
      </c>
      <c r="J50" s="378"/>
      <c r="AY50" s="8"/>
    </row>
    <row r="51" spans="1:70" ht="11.25" customHeight="1" x14ac:dyDescent="0.25">
      <c r="A51" s="220" t="s">
        <v>712</v>
      </c>
      <c r="B51" s="145" t="str">
        <f>IF(Content!$D$6=1,VLOOKUP('Site level'!$A51,TranslationData!$A:$AA,'Site level'!B$1,FALSE),VLOOKUP('Site level'!$A51,TranslationData!$A:$AA,'Site level'!B$1+13,FALSE))</f>
        <v>Land disturbed during year</v>
      </c>
      <c r="C51" s="141"/>
      <c r="D51" s="30" t="str">
        <f>IF(Content!$D$6=1,VLOOKUP('Site level'!$A51,TranslationData!$A:$AA,'Site level'!D$1,FALSE),VLOOKUP('Site level'!$A51,TranslationData!$A:$AA,'Site level'!D$1+13,FALSE))</f>
        <v>hectares</v>
      </c>
      <c r="E51" s="125">
        <v>85</v>
      </c>
      <c r="F51" s="19">
        <v>24</v>
      </c>
      <c r="G51" s="19">
        <v>32</v>
      </c>
      <c r="H51" s="19">
        <v>30</v>
      </c>
      <c r="I51" s="19">
        <v>2657</v>
      </c>
      <c r="J51" s="22">
        <f t="shared" ref="J51:J52" si="0">SUM(F51:I51)</f>
        <v>2743</v>
      </c>
      <c r="L51" s="125"/>
      <c r="M51" s="125"/>
      <c r="AY51" s="8"/>
    </row>
    <row r="52" spans="1:70" ht="11.25" customHeight="1" x14ac:dyDescent="0.25">
      <c r="A52" s="220" t="s">
        <v>713</v>
      </c>
      <c r="B52" s="145" t="str">
        <f>IF(Content!$D$6=1,VLOOKUP('Site level'!$A52,TranslationData!$A:$AA,'Site level'!B$1,FALSE),VLOOKUP('Site level'!$A52,TranslationData!$A:$AA,'Site level'!B$1+13,FALSE))</f>
        <v>Land rehabilitated during year</v>
      </c>
      <c r="C52" s="141"/>
      <c r="D52" s="30" t="str">
        <f>IF(Content!$D$6=1,VLOOKUP('Site level'!$A52,TranslationData!$A:$AA,'Site level'!D$1,FALSE),VLOOKUP('Site level'!$A52,TranslationData!$A:$AA,'Site level'!D$1+13,FALSE))</f>
        <v>hectares</v>
      </c>
      <c r="E52" s="125">
        <v>0</v>
      </c>
      <c r="F52" s="19">
        <v>0</v>
      </c>
      <c r="G52" s="19">
        <v>0</v>
      </c>
      <c r="H52" s="19">
        <v>0</v>
      </c>
      <c r="I52" s="19">
        <v>410</v>
      </c>
      <c r="J52" s="22">
        <f t="shared" si="0"/>
        <v>410</v>
      </c>
      <c r="L52" s="125"/>
      <c r="M52" s="125"/>
      <c r="AY52" s="8"/>
    </row>
    <row r="53" spans="1:70" ht="11.25" customHeight="1" x14ac:dyDescent="0.25">
      <c r="A53" s="220"/>
      <c r="B53" s="145"/>
      <c r="C53" s="141"/>
      <c r="D53" s="30"/>
      <c r="E53" s="30"/>
      <c r="F53" s="30"/>
      <c r="G53" s="30"/>
      <c r="H53" s="30"/>
      <c r="I53" s="30"/>
      <c r="K53" s="162"/>
      <c r="L53" s="160"/>
      <c r="M53" s="125"/>
      <c r="AY53" s="8"/>
    </row>
    <row r="54" spans="1:70" ht="24.95" customHeight="1" x14ac:dyDescent="0.25">
      <c r="A54" s="220" t="s">
        <v>809</v>
      </c>
      <c r="B54" s="176" t="str">
        <f>IF(Content!$D$6=1,VLOOKUP('Site level'!$A54,TranslationData!$A:$AA,'Site level'!B$1,FALSE),VLOOKUP('Site level'!$A54,TranslationData!$A:$AA,'Site level'!B$1+13,FALSE))</f>
        <v>GHG emissions in 2023 (Scope 1 and Scope 2): site level</v>
      </c>
      <c r="C54" s="147"/>
      <c r="D54" s="34"/>
      <c r="E54" s="147"/>
      <c r="F54" s="29"/>
      <c r="G54" s="29"/>
      <c r="H54" s="29"/>
      <c r="I54" s="378" t="s">
        <v>2461</v>
      </c>
      <c r="J54" s="378"/>
      <c r="L54" s="125"/>
      <c r="M54" s="125"/>
      <c r="AY54" s="8"/>
    </row>
    <row r="55" spans="1:70" ht="11.25" customHeight="1" x14ac:dyDescent="0.25">
      <c r="A55" s="220" t="s">
        <v>812</v>
      </c>
      <c r="B55" s="160" t="str">
        <f>IF(Content!$D$6=1,VLOOKUP('Site level'!$A55,TranslationData!$A:$AA,'Site level'!B$1,FALSE),VLOOKUP('Site level'!$A55,TranslationData!$A:$AA,'Site level'!B$1+13,FALSE))</f>
        <v>Scope 1</v>
      </c>
      <c r="C55" s="145"/>
      <c r="D55" s="40" t="str">
        <f>IF(Content!$D$6=1,VLOOKUP('Site level'!$A55,TranslationData!$A:$AA,'Site level'!D$1,FALSE),VLOOKUP('Site level'!$A55,TranslationData!$A:$AA,'Site level'!D$1+13,FALSE))</f>
        <v>t of CO₂e</v>
      </c>
      <c r="E55" s="125">
        <v>207990</v>
      </c>
      <c r="F55" s="19">
        <v>142292</v>
      </c>
      <c r="G55" s="19">
        <v>10303</v>
      </c>
      <c r="H55" s="19">
        <v>55395</v>
      </c>
      <c r="I55" s="19">
        <v>516442</v>
      </c>
      <c r="J55" s="22">
        <f>SUM(F55:I55)</f>
        <v>724432</v>
      </c>
      <c r="L55" s="125"/>
      <c r="M55" s="125"/>
      <c r="N55" s="125"/>
      <c r="AY55" s="8"/>
    </row>
    <row r="56" spans="1:70" ht="11.25" customHeight="1" x14ac:dyDescent="0.25">
      <c r="A56" s="220" t="s">
        <v>813</v>
      </c>
      <c r="B56" s="145" t="str">
        <f>IF(Content!$D$6=1,VLOOKUP('Site level'!$A56,TranslationData!$A:$AA,'Site level'!B$1,FALSE),VLOOKUP('Site level'!$A56,TranslationData!$A:$AA,'Site level'!B$1+13,FALSE))</f>
        <v>Scope 2 (market based)</v>
      </c>
      <c r="C56" s="145"/>
      <c r="D56" s="125" t="str">
        <f>IF(Content!$D$6=1,VLOOKUP('Site level'!$A56,TranslationData!$A:$AA,'Site level'!D$1,FALSE),VLOOKUP('Site level'!$A56,TranslationData!$A:$AA,'Site level'!D$1+13,FALSE))</f>
        <v>t of CO₂e</v>
      </c>
      <c r="E56" s="125">
        <v>251732</v>
      </c>
      <c r="F56" s="19">
        <v>101620</v>
      </c>
      <c r="G56" s="19">
        <v>133295</v>
      </c>
      <c r="H56" s="19">
        <v>16817</v>
      </c>
      <c r="I56" s="19">
        <v>110815</v>
      </c>
      <c r="J56" s="22">
        <f t="shared" ref="J56:J57" si="1">SUM(F56:I56)</f>
        <v>362547</v>
      </c>
      <c r="L56" s="125"/>
      <c r="M56" s="125"/>
      <c r="N56" s="125"/>
      <c r="AY56" s="8"/>
    </row>
    <row r="57" spans="1:70" s="140" customFormat="1" ht="11.25" customHeight="1" x14ac:dyDescent="0.25">
      <c r="A57" s="220" t="s">
        <v>782</v>
      </c>
      <c r="B57" s="160" t="str">
        <f>IF(Content!$D$6=1,VLOOKUP('Site level'!$A57,TranslationData!$A:$AA,'Site level'!B$1,FALSE),VLOOKUP('Site level'!$A57,TranslationData!$A:$AA,'Site level'!B$1+13,FALSE))</f>
        <v>Total Scope 1 + Scope 2 (market based)</v>
      </c>
      <c r="C57" s="160"/>
      <c r="D57" s="125" t="str">
        <f>IF(Content!$D$6=1,VLOOKUP('Site level'!$A57,TranslationData!$A:$AA,'Site level'!D$1,FALSE),VLOOKUP('Site level'!$A57,TranslationData!$A:$AA,'Site level'!D$1+13,FALSE))</f>
        <v>t of CO₂e</v>
      </c>
      <c r="E57" s="125">
        <v>459722</v>
      </c>
      <c r="F57" s="125">
        <v>243913</v>
      </c>
      <c r="G57" s="125">
        <v>143598</v>
      </c>
      <c r="H57" s="125">
        <v>72212</v>
      </c>
      <c r="I57" s="125">
        <v>627256</v>
      </c>
      <c r="J57" s="22">
        <f t="shared" si="1"/>
        <v>1086979</v>
      </c>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41"/>
      <c r="AZ57" s="148"/>
      <c r="BA57" s="148"/>
      <c r="BB57" s="148"/>
      <c r="BC57" s="148"/>
      <c r="BD57" s="148"/>
      <c r="BE57" s="148"/>
      <c r="BF57" s="148"/>
      <c r="BG57" s="148"/>
      <c r="BH57" s="148"/>
      <c r="BI57" s="148"/>
      <c r="BJ57" s="148"/>
      <c r="BK57" s="148"/>
      <c r="BL57" s="148"/>
      <c r="BM57" s="148"/>
      <c r="BN57" s="148"/>
      <c r="BO57" s="148"/>
      <c r="BP57" s="148"/>
      <c r="BQ57" s="148"/>
      <c r="BR57" s="148"/>
    </row>
    <row r="58" spans="1:70" ht="11.25" customHeight="1" x14ac:dyDescent="0.25">
      <c r="A58" s="220"/>
      <c r="B58" s="145"/>
      <c r="C58" s="141"/>
      <c r="D58" s="30"/>
      <c r="E58" s="30"/>
      <c r="F58" s="30"/>
      <c r="G58" s="30"/>
      <c r="H58" s="30"/>
      <c r="I58" s="30"/>
      <c r="J58" s="30"/>
      <c r="L58" s="125"/>
      <c r="M58" s="125"/>
      <c r="N58" s="125"/>
      <c r="AY58" s="8"/>
    </row>
    <row r="59" spans="1:70" ht="24.95" customHeight="1" x14ac:dyDescent="0.25">
      <c r="A59" s="220" t="s">
        <v>853</v>
      </c>
      <c r="B59" s="176" t="str">
        <f>IF(Content!$D$6=1,VLOOKUP('Site level'!$A59,TranslationData!$A:$AA,'Site level'!B$1,FALSE),VLOOKUP('Site level'!$A59,TranslationData!$A:$AA,'Site level'!B$1+13,FALSE))</f>
        <v>Energy consumption by source in 2023: site level</v>
      </c>
      <c r="C59" s="334"/>
      <c r="D59" s="34"/>
      <c r="E59" s="334"/>
      <c r="F59" s="334"/>
      <c r="G59" s="334"/>
      <c r="H59" s="334"/>
      <c r="I59" s="378" t="s">
        <v>2460</v>
      </c>
      <c r="J59" s="378"/>
      <c r="L59" s="125"/>
      <c r="M59" s="125"/>
      <c r="N59" s="125"/>
      <c r="O59" s="125"/>
      <c r="P59" s="125"/>
      <c r="Q59" s="125"/>
      <c r="R59" s="125"/>
      <c r="S59" s="125"/>
      <c r="T59" s="125"/>
      <c r="U59" s="125"/>
      <c r="V59" s="125"/>
      <c r="W59" s="125"/>
      <c r="X59" s="125"/>
      <c r="Y59" s="125"/>
      <c r="Z59" s="125"/>
      <c r="AY59" s="8"/>
    </row>
    <row r="60" spans="1:70" s="140" customFormat="1" ht="11.25" customHeight="1" x14ac:dyDescent="0.25">
      <c r="A60" s="220" t="s">
        <v>854</v>
      </c>
      <c r="B60" s="160" t="str">
        <f>IF(Content!$D$6=1,VLOOKUP('Site level'!$A60,TranslationData!$A:$AA,'Site level'!B$1,FALSE),VLOOKUP('Site level'!$A60,TranslationData!$A:$AA,'Site level'!B$1+13,FALSE))</f>
        <v>Diesel, including:</v>
      </c>
      <c r="C60" s="197"/>
      <c r="D60" s="125" t="str">
        <f>IF(Content!$D$6=1,VLOOKUP('Site level'!$A60,TranslationData!$A:$AA,'Site level'!D$1,FALSE),VLOOKUP('Site level'!$A60,TranslationData!$A:$AA,'Site level'!D$1+13,FALSE))</f>
        <v>GJ</v>
      </c>
      <c r="E60" s="125">
        <v>2386720</v>
      </c>
      <c r="F60" s="125">
        <v>1621924</v>
      </c>
      <c r="G60" s="125">
        <v>125567</v>
      </c>
      <c r="H60" s="125">
        <v>639230</v>
      </c>
      <c r="I60" s="125">
        <v>4242654</v>
      </c>
      <c r="J60" s="22">
        <f t="shared" ref="J60:J72" si="2">SUM(F60:I60)</f>
        <v>6629375</v>
      </c>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41"/>
      <c r="AZ60" s="148"/>
      <c r="BA60" s="148"/>
      <c r="BB60" s="148"/>
      <c r="BC60" s="148"/>
      <c r="BD60" s="148"/>
      <c r="BE60" s="148"/>
      <c r="BF60" s="148"/>
      <c r="BG60" s="148"/>
      <c r="BH60" s="148"/>
      <c r="BI60" s="148"/>
      <c r="BJ60" s="148"/>
      <c r="BK60" s="148"/>
      <c r="BL60" s="148"/>
      <c r="BM60" s="148"/>
      <c r="BN60" s="148"/>
      <c r="BO60" s="148"/>
      <c r="BP60" s="148"/>
      <c r="BQ60" s="148"/>
      <c r="BR60" s="148"/>
    </row>
    <row r="61" spans="1:70" ht="11.25" customHeight="1" x14ac:dyDescent="0.25">
      <c r="A61" s="220" t="s">
        <v>865</v>
      </c>
      <c r="B61" s="144" t="str">
        <f>IF(Content!$D$6=1,VLOOKUP('Site level'!$A61,TranslationData!$A:$AA,'Site level'!B$1,FALSE),VLOOKUP('Site level'!$A61,TranslationData!$A:$AA,'Site level'!B$1+13,FALSE))</f>
        <v>for transport and mobile machinery</v>
      </c>
      <c r="C61" s="198"/>
      <c r="D61" s="125" t="str">
        <f>IF(Content!$D$6=1,VLOOKUP('Site level'!$A61,TranslationData!$A:$AA,'Site level'!D$1,FALSE),VLOOKUP('Site level'!$A61,TranslationData!$A:$AA,'Site level'!D$1+13,FALSE))</f>
        <v>GJ</v>
      </c>
      <c r="E61" s="125">
        <v>2321641</v>
      </c>
      <c r="F61" s="125">
        <v>1559274</v>
      </c>
      <c r="G61" s="125">
        <v>125148</v>
      </c>
      <c r="H61" s="125">
        <v>637219</v>
      </c>
      <c r="I61" s="125">
        <v>1476497</v>
      </c>
      <c r="J61" s="22">
        <f t="shared" si="2"/>
        <v>3798138</v>
      </c>
      <c r="L61" s="125"/>
      <c r="M61" s="125"/>
      <c r="N61" s="125"/>
      <c r="O61" s="125"/>
      <c r="P61" s="125"/>
      <c r="Q61" s="125"/>
      <c r="R61" s="125"/>
      <c r="S61" s="125"/>
      <c r="T61" s="125"/>
      <c r="U61" s="125"/>
      <c r="V61" s="125"/>
      <c r="W61" s="125"/>
      <c r="X61" s="125"/>
      <c r="Y61" s="125"/>
      <c r="Z61" s="125"/>
      <c r="AY61" s="8"/>
    </row>
    <row r="62" spans="1:70" ht="11.25" customHeight="1" x14ac:dyDescent="0.25">
      <c r="A62" s="220" t="s">
        <v>866</v>
      </c>
      <c r="B62" s="144" t="str">
        <f>IF(Content!$D$6=1,VLOOKUP('Site level'!$A62,TranslationData!$A:$AA,'Site level'!B$1,FALSE),VLOOKUP('Site level'!$A62,TranslationData!$A:$AA,'Site level'!B$1+13,FALSE))</f>
        <v>for electricity generation</v>
      </c>
      <c r="C62" s="122"/>
      <c r="D62" s="125" t="str">
        <f>IF(Content!$D$6=1,VLOOKUP('Site level'!$A62,TranslationData!$A:$AA,'Site level'!D$1,FALSE),VLOOKUP('Site level'!$A62,TranslationData!$A:$AA,'Site level'!D$1+13,FALSE))</f>
        <v>GJ</v>
      </c>
      <c r="E62" s="125">
        <v>2689</v>
      </c>
      <c r="F62" s="125">
        <v>260</v>
      </c>
      <c r="G62" s="125">
        <v>419</v>
      </c>
      <c r="H62" s="125">
        <v>2011</v>
      </c>
      <c r="I62" s="125">
        <v>2490753</v>
      </c>
      <c r="J62" s="22">
        <f t="shared" si="2"/>
        <v>2493443</v>
      </c>
      <c r="L62" s="125"/>
      <c r="M62" s="125"/>
      <c r="N62" s="125"/>
      <c r="O62" s="125"/>
      <c r="P62" s="125"/>
      <c r="Q62" s="125"/>
      <c r="R62" s="125"/>
      <c r="S62" s="125"/>
      <c r="T62" s="125"/>
      <c r="U62" s="125"/>
      <c r="V62" s="125"/>
      <c r="W62" s="125"/>
      <c r="X62" s="125"/>
      <c r="Y62" s="125"/>
      <c r="Z62" s="125"/>
      <c r="AY62" s="31"/>
    </row>
    <row r="63" spans="1:70" ht="11.25" customHeight="1" x14ac:dyDescent="0.25">
      <c r="A63" s="220" t="s">
        <v>867</v>
      </c>
      <c r="B63" s="144" t="str">
        <f>IF(Content!$D$6=1,VLOOKUP('Site level'!$A63,TranslationData!$A:$AA,'Site level'!B$1,FALSE),VLOOKUP('Site level'!$A63,TranslationData!$A:$AA,'Site level'!B$1+13,FALSE))</f>
        <v>for heat</v>
      </c>
      <c r="C63" s="140"/>
      <c r="D63" s="125" t="str">
        <f>IF(Content!$D$6=1,VLOOKUP('Site level'!$A63,TranslationData!$A:$AA,'Site level'!D$1,FALSE),VLOOKUP('Site level'!$A63,TranslationData!$A:$AA,'Site level'!D$1+13,FALSE))</f>
        <v>GJ</v>
      </c>
      <c r="E63" s="125">
        <v>62390</v>
      </c>
      <c r="F63" s="125">
        <v>62390</v>
      </c>
      <c r="G63" s="125">
        <v>0</v>
      </c>
      <c r="H63" s="125">
        <v>0</v>
      </c>
      <c r="I63" s="125">
        <v>275404</v>
      </c>
      <c r="J63" s="22">
        <f t="shared" si="2"/>
        <v>337794</v>
      </c>
      <c r="L63" s="125"/>
      <c r="M63" s="125"/>
      <c r="N63" s="125"/>
      <c r="O63" s="125"/>
      <c r="P63" s="125"/>
      <c r="Q63" s="125"/>
      <c r="R63" s="125"/>
      <c r="S63" s="125"/>
      <c r="T63" s="125"/>
      <c r="U63" s="125"/>
      <c r="V63" s="125"/>
      <c r="W63" s="125"/>
      <c r="X63" s="125"/>
      <c r="Y63" s="125"/>
      <c r="Z63" s="125"/>
      <c r="AY63" s="8"/>
    </row>
    <row r="64" spans="1:70" ht="11.25" customHeight="1" x14ac:dyDescent="0.25">
      <c r="A64" s="220" t="s">
        <v>855</v>
      </c>
      <c r="B64" s="145" t="str">
        <f>IF(Content!$D$6=1,VLOOKUP('Site level'!$A64,TranslationData!$A:$AA,'Site level'!B$1,FALSE),VLOOKUP('Site level'!$A64,TranslationData!$A:$AA,'Site level'!B$1+13,FALSE))</f>
        <v>Electricity purchased</v>
      </c>
      <c r="C64" s="143"/>
      <c r="D64" s="125" t="str">
        <f>IF(Content!$D$6=1,VLOOKUP('Site level'!$A64,TranslationData!$A:$AA,'Site level'!D$1,FALSE),VLOOKUP('Site level'!$A64,TranslationData!$A:$AA,'Site level'!D$1+13,FALSE))</f>
        <v>GJ</v>
      </c>
      <c r="E64" s="125">
        <v>1048872</v>
      </c>
      <c r="F64" s="125">
        <v>414550</v>
      </c>
      <c r="G64" s="125">
        <v>564256</v>
      </c>
      <c r="H64" s="125">
        <v>70066</v>
      </c>
      <c r="I64" s="125">
        <v>1730111</v>
      </c>
      <c r="J64" s="22">
        <f t="shared" si="2"/>
        <v>2778983</v>
      </c>
      <c r="L64" s="125"/>
      <c r="M64" s="125"/>
      <c r="N64" s="125"/>
      <c r="O64" s="125"/>
      <c r="P64" s="125"/>
      <c r="Q64" s="125"/>
      <c r="R64" s="125"/>
      <c r="S64" s="125"/>
      <c r="T64" s="125"/>
      <c r="U64" s="125"/>
      <c r="V64" s="125"/>
      <c r="W64" s="125"/>
      <c r="X64" s="125"/>
      <c r="Y64" s="125"/>
      <c r="Z64" s="125"/>
      <c r="AY64" s="8"/>
    </row>
    <row r="65" spans="1:70" s="140" customFormat="1" ht="11.25" customHeight="1" x14ac:dyDescent="0.25">
      <c r="A65" s="220" t="s">
        <v>868</v>
      </c>
      <c r="B65" s="144" t="str">
        <f>IF(Content!$D$6=1,VLOOKUP('Site level'!$A65,TranslationData!$A:$AA,'Site level'!B$1,FALSE),VLOOKUP('Site level'!$A65,TranslationData!$A:$AA,'Site level'!B$1+13,FALSE))</f>
        <v>Non-renewable electricity</v>
      </c>
      <c r="C65" s="143"/>
      <c r="D65" s="125" t="str">
        <f>IF(Content!$D$6=1,VLOOKUP('Site level'!$A65,TranslationData!$A:$AA,'Site level'!D$1,FALSE),VLOOKUP('Site level'!$A65,TranslationData!$A:$AA,'Site level'!D$1+13,FALSE))</f>
        <v>GJ</v>
      </c>
      <c r="E65" s="125">
        <v>964126</v>
      </c>
      <c r="F65" s="125">
        <v>371781</v>
      </c>
      <c r="G65" s="125">
        <v>530819</v>
      </c>
      <c r="H65" s="125">
        <v>61526</v>
      </c>
      <c r="I65" s="125">
        <v>860120</v>
      </c>
      <c r="J65" s="22">
        <f t="shared" si="2"/>
        <v>1824246</v>
      </c>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41"/>
      <c r="AZ65" s="148"/>
      <c r="BA65" s="148"/>
      <c r="BB65" s="148"/>
      <c r="BC65" s="148"/>
      <c r="BD65" s="148"/>
      <c r="BE65" s="148"/>
      <c r="BF65" s="148"/>
      <c r="BG65" s="148"/>
      <c r="BH65" s="148"/>
      <c r="BI65" s="148"/>
      <c r="BJ65" s="148"/>
      <c r="BK65" s="148"/>
      <c r="BL65" s="148"/>
      <c r="BM65" s="148"/>
      <c r="BN65" s="148"/>
      <c r="BO65" s="148"/>
      <c r="BP65" s="148"/>
      <c r="BQ65" s="148"/>
      <c r="BR65" s="148"/>
    </row>
    <row r="66" spans="1:70" s="140" customFormat="1" ht="11.25" customHeight="1" x14ac:dyDescent="0.25">
      <c r="A66" s="220" t="s">
        <v>869</v>
      </c>
      <c r="B66" s="144" t="str">
        <f>IF(Content!$D$6=1,VLOOKUP('Site level'!$A66,TranslationData!$A:$AA,'Site level'!B$1,FALSE),VLOOKUP('Site level'!$A66,TranslationData!$A:$AA,'Site level'!B$1+13,FALSE))</f>
        <v>Renewable electricity</v>
      </c>
      <c r="C66" s="143"/>
      <c r="D66" s="125" t="str">
        <f>IF(Content!$D$6=1,VLOOKUP('Site level'!$A66,TranslationData!$A:$AA,'Site level'!D$1,FALSE),VLOOKUP('Site level'!$A66,TranslationData!$A:$AA,'Site level'!D$1+13,FALSE))</f>
        <v>GJ</v>
      </c>
      <c r="E66" s="125">
        <v>84746</v>
      </c>
      <c r="F66" s="125">
        <v>42769</v>
      </c>
      <c r="G66" s="125">
        <v>33437</v>
      </c>
      <c r="H66" s="125">
        <v>8540</v>
      </c>
      <c r="I66" s="125">
        <v>616606</v>
      </c>
      <c r="J66" s="22">
        <f t="shared" si="2"/>
        <v>701352</v>
      </c>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41"/>
      <c r="AZ66" s="148"/>
      <c r="BA66" s="148"/>
      <c r="BB66" s="148"/>
      <c r="BC66" s="148"/>
      <c r="BD66" s="148"/>
      <c r="BE66" s="148"/>
      <c r="BF66" s="148"/>
      <c r="BG66" s="148"/>
      <c r="BH66" s="148"/>
      <c r="BI66" s="148"/>
      <c r="BJ66" s="148"/>
      <c r="BK66" s="148"/>
      <c r="BL66" s="148"/>
      <c r="BM66" s="148"/>
      <c r="BN66" s="148"/>
      <c r="BO66" s="148"/>
      <c r="BP66" s="148"/>
      <c r="BQ66" s="148"/>
      <c r="BR66" s="148"/>
    </row>
    <row r="67" spans="1:70" s="140" customFormat="1" ht="11.25" customHeight="1" x14ac:dyDescent="0.25">
      <c r="A67" s="220" t="s">
        <v>870</v>
      </c>
      <c r="B67" s="144" t="str">
        <f>IF(Content!$D$6=1,VLOOKUP('Site level'!$A67,TranslationData!$A:$AA,'Site level'!B$1,FALSE),VLOOKUP('Site level'!$A67,TranslationData!$A:$AA,'Site level'!B$1+13,FALSE))</f>
        <v>Electricity from nuclear power plants</v>
      </c>
      <c r="C67" s="143"/>
      <c r="D67" s="125" t="str">
        <f>IF(Content!$D$6=1,VLOOKUP('Site level'!$A67,TranslationData!$A:$AA,'Site level'!D$1,FALSE),VLOOKUP('Site level'!$A67,TranslationData!$A:$AA,'Site level'!D$1+13,FALSE))</f>
        <v>GJ</v>
      </c>
      <c r="E67" s="125">
        <v>0</v>
      </c>
      <c r="F67" s="125">
        <v>0</v>
      </c>
      <c r="G67" s="125">
        <v>0</v>
      </c>
      <c r="H67" s="125">
        <v>0</v>
      </c>
      <c r="I67" s="125">
        <v>253385</v>
      </c>
      <c r="J67" s="22">
        <f t="shared" si="2"/>
        <v>253385</v>
      </c>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41"/>
      <c r="AZ67" s="148"/>
      <c r="BA67" s="148"/>
      <c r="BB67" s="148"/>
      <c r="BC67" s="148"/>
      <c r="BD67" s="148"/>
      <c r="BE67" s="148"/>
      <c r="BF67" s="148"/>
      <c r="BG67" s="148"/>
      <c r="BH67" s="148"/>
      <c r="BI67" s="148"/>
      <c r="BJ67" s="148"/>
      <c r="BK67" s="148"/>
      <c r="BL67" s="148"/>
      <c r="BM67" s="148"/>
      <c r="BN67" s="148"/>
      <c r="BO67" s="148"/>
      <c r="BP67" s="148"/>
      <c r="BQ67" s="148"/>
      <c r="BR67" s="148"/>
    </row>
    <row r="68" spans="1:70" ht="11.25" customHeight="1" x14ac:dyDescent="0.25">
      <c r="A68" s="220" t="s">
        <v>856</v>
      </c>
      <c r="B68" s="143" t="str">
        <f>IF(Content!$D$6=1,VLOOKUP('Site level'!$A68,TranslationData!$A:$AA,'Site level'!B$1,FALSE),VLOOKUP('Site level'!$A68,TranslationData!$A:$AA,'Site level'!B$1+13,FALSE))</f>
        <v>Coal for heat</v>
      </c>
      <c r="C68" s="140"/>
      <c r="D68" s="125" t="str">
        <f>IF(Content!$D$6=1,VLOOKUP('Site level'!$A68,TranslationData!$A:$AA,'Site level'!D$1,FALSE),VLOOKUP('Site level'!$A68,TranslationData!$A:$AA,'Site level'!D$1+13,FALSE))</f>
        <v>GJ</v>
      </c>
      <c r="E68" s="125">
        <v>82181</v>
      </c>
      <c r="F68" s="125">
        <v>82181</v>
      </c>
      <c r="G68" s="125">
        <v>0</v>
      </c>
      <c r="H68" s="125">
        <v>0</v>
      </c>
      <c r="I68" s="125">
        <v>929342</v>
      </c>
      <c r="J68" s="22">
        <f t="shared" si="2"/>
        <v>1011523</v>
      </c>
      <c r="AY68" s="8"/>
    </row>
    <row r="69" spans="1:70" s="46" customFormat="1" ht="11.25" customHeight="1" x14ac:dyDescent="0.25">
      <c r="A69" s="220" t="s">
        <v>857</v>
      </c>
      <c r="B69" s="145" t="str">
        <f>IF(Content!$D$6=1,VLOOKUP('Site level'!$A69,TranslationData!$A:$AA,'Site level'!B$1,FALSE),VLOOKUP('Site level'!$A69,TranslationData!$A:$AA,'Site level'!B$1+13,FALSE))</f>
        <v>Natural gas for heat</v>
      </c>
      <c r="C69" s="149"/>
      <c r="D69" s="125" t="str">
        <f>IF(Content!$D$6=1,VLOOKUP('Site level'!$A69,TranslationData!$A:$AA,'Site level'!D$1,FALSE),VLOOKUP('Site level'!$A69,TranslationData!$A:$AA,'Site level'!D$1+13,FALSE))</f>
        <v>GJ</v>
      </c>
      <c r="E69" s="125">
        <v>6080</v>
      </c>
      <c r="F69" s="125">
        <v>0</v>
      </c>
      <c r="G69" s="125">
        <v>0</v>
      </c>
      <c r="H69" s="125">
        <v>6080</v>
      </c>
      <c r="I69" s="125">
        <v>220853</v>
      </c>
      <c r="J69" s="22">
        <f t="shared" si="2"/>
        <v>226933</v>
      </c>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20"/>
      <c r="AZ69" s="39"/>
      <c r="BA69" s="39"/>
      <c r="BB69" s="39"/>
      <c r="BC69" s="39"/>
      <c r="BD69" s="39"/>
      <c r="BE69" s="39"/>
      <c r="BF69" s="39"/>
      <c r="BG69" s="39"/>
      <c r="BH69" s="39"/>
      <c r="BI69" s="39"/>
      <c r="BJ69" s="39"/>
      <c r="BK69" s="39"/>
      <c r="BL69" s="39"/>
      <c r="BM69" s="39"/>
      <c r="BN69" s="39"/>
      <c r="BO69" s="39"/>
      <c r="BP69" s="39"/>
      <c r="BQ69" s="39"/>
      <c r="BR69" s="39"/>
    </row>
    <row r="70" spans="1:70" s="46" customFormat="1" ht="11.25" customHeight="1" x14ac:dyDescent="0.25">
      <c r="A70" s="220" t="s">
        <v>858</v>
      </c>
      <c r="B70" s="153" t="str">
        <f>IF(Content!$D$6=1,VLOOKUP('Site level'!$A70,TranslationData!$A:$AA,'Site level'!B$1,FALSE),VLOOKUP('Site level'!$A70,TranslationData!$A:$AA,'Site level'!B$1+13,FALSE))</f>
        <v>Petrol</v>
      </c>
      <c r="C70" s="154"/>
      <c r="D70" s="125" t="str">
        <f>IF(Content!$D$6=1,VLOOKUP('Site level'!$A70,TranslationData!$A:$AA,'Site level'!D$1,FALSE),VLOOKUP('Site level'!$A70,TranslationData!$A:$AA,'Site level'!D$1+13,FALSE))</f>
        <v>GJ</v>
      </c>
      <c r="E70" s="125">
        <v>18267</v>
      </c>
      <c r="F70" s="125">
        <v>6584</v>
      </c>
      <c r="G70" s="125">
        <v>8342</v>
      </c>
      <c r="H70" s="125">
        <v>3341</v>
      </c>
      <c r="I70" s="125">
        <v>40921</v>
      </c>
      <c r="J70" s="22">
        <f t="shared" si="2"/>
        <v>59188</v>
      </c>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20"/>
      <c r="AZ70" s="39"/>
      <c r="BA70" s="39"/>
      <c r="BB70" s="39"/>
      <c r="BC70" s="39"/>
      <c r="BD70" s="39"/>
      <c r="BE70" s="39"/>
      <c r="BF70" s="39"/>
      <c r="BG70" s="39"/>
      <c r="BH70" s="39"/>
      <c r="BI70" s="39"/>
      <c r="BJ70" s="39"/>
      <c r="BK70" s="39"/>
      <c r="BL70" s="39"/>
      <c r="BM70" s="39"/>
      <c r="BN70" s="39"/>
      <c r="BO70" s="39"/>
      <c r="BP70" s="39"/>
      <c r="BQ70" s="39"/>
      <c r="BR70" s="39"/>
    </row>
    <row r="71" spans="1:70" ht="11.25" customHeight="1" x14ac:dyDescent="0.25">
      <c r="A71" s="220" t="s">
        <v>859</v>
      </c>
      <c r="B71" s="155" t="str">
        <f>IF(Content!$D$6=1,VLOOKUP('Site level'!$A71,TranslationData!$A:$AA,'Site level'!B$1,FALSE),VLOOKUP('Site level'!$A71,TranslationData!$A:$AA,'Site level'!B$1+13,FALSE))</f>
        <v>Waste oils</v>
      </c>
      <c r="C71" s="152"/>
      <c r="D71" s="40" t="str">
        <f>IF(Content!$D$6=1,VLOOKUP('Site level'!$A71,TranslationData!$A:$AA,'Site level'!D$1,FALSE),VLOOKUP('Site level'!$A71,TranslationData!$A:$AA,'Site level'!D$1+13,FALSE))</f>
        <v>GJ</v>
      </c>
      <c r="E71" s="125">
        <v>0</v>
      </c>
      <c r="F71" s="125">
        <v>0</v>
      </c>
      <c r="G71" s="125">
        <v>0</v>
      </c>
      <c r="H71" s="125">
        <v>0</v>
      </c>
      <c r="I71" s="125">
        <v>32322</v>
      </c>
      <c r="J71" s="22">
        <f t="shared" si="2"/>
        <v>32322</v>
      </c>
      <c r="AY71" s="8"/>
    </row>
    <row r="72" spans="1:70" ht="11.25" customHeight="1" x14ac:dyDescent="0.25">
      <c r="A72" s="220" t="s">
        <v>860</v>
      </c>
      <c r="B72" s="153" t="str">
        <f>IF(Content!$D$6=1,VLOOKUP('Site level'!$A72,TranslationData!$A:$AA,'Site level'!B$1,FALSE),VLOOKUP('Site level'!$A72,TranslationData!$A:$AA,'Site level'!B$1+13,FALSE))</f>
        <v>Renewable self-generation (solar/wind)</v>
      </c>
      <c r="C72" s="152"/>
      <c r="D72" s="40" t="str">
        <f>IF(Content!$D$6=1,VLOOKUP('Site level'!$A72,TranslationData!$A:$AA,'Site level'!D$1,FALSE),VLOOKUP('Site level'!$A72,TranslationData!$A:$AA,'Site level'!D$1+13,FALSE))</f>
        <v>GJ</v>
      </c>
      <c r="E72" s="125">
        <v>19</v>
      </c>
      <c r="F72" s="125">
        <v>0</v>
      </c>
      <c r="G72" s="125">
        <v>19</v>
      </c>
      <c r="H72" s="125">
        <v>0</v>
      </c>
      <c r="I72" s="125">
        <v>9395</v>
      </c>
      <c r="J72" s="22">
        <f t="shared" si="2"/>
        <v>9414</v>
      </c>
    </row>
    <row r="73" spans="1:70" ht="11.25" customHeight="1" x14ac:dyDescent="0.25">
      <c r="A73" s="220"/>
      <c r="B73" s="155"/>
      <c r="C73" s="153"/>
      <c r="D73" s="2"/>
      <c r="E73" s="125"/>
      <c r="F73" s="19"/>
      <c r="G73" s="19"/>
      <c r="H73" s="19"/>
      <c r="I73" s="19"/>
      <c r="J73" s="19"/>
      <c r="AY73" s="8"/>
    </row>
    <row r="74" spans="1:70" ht="24.95" customHeight="1" x14ac:dyDescent="0.25">
      <c r="A74" s="222" t="s">
        <v>871</v>
      </c>
      <c r="B74" s="176" t="str">
        <f>IF(Content!$D$6=1,VLOOKUP('Site level'!$A74,TranslationData!$A:$AA,'Site level'!B$1,FALSE),VLOOKUP('Site level'!$A74,TranslationData!$A:$AA,'Site level'!B$1+13,FALSE))</f>
        <v>Electricity and heat consumption by source in 2023: site level</v>
      </c>
      <c r="C74" s="334"/>
      <c r="D74" s="34"/>
      <c r="E74" s="334"/>
      <c r="F74" s="334"/>
      <c r="G74" s="334"/>
      <c r="H74" s="334"/>
      <c r="I74" s="378" t="s">
        <v>2460</v>
      </c>
      <c r="J74" s="378"/>
    </row>
    <row r="75" spans="1:70" ht="11.25" customHeight="1" x14ac:dyDescent="0.25">
      <c r="A75" s="220" t="s">
        <v>872</v>
      </c>
      <c r="B75" s="145" t="str">
        <f>IF(Content!$D$6=1,VLOOKUP('Site level'!$A75,TranslationData!$A:$AA,'Site level'!B$1,FALSE),VLOOKUP('Site level'!$A75,TranslationData!$A:$AA,'Site level'!B$1+13,FALSE))</f>
        <v>Electricity consumption</v>
      </c>
      <c r="D75" s="125" t="str">
        <f>IF(Content!$D$6=1,VLOOKUP('Site level'!$A75,TranslationData!$A:$AA,'Site level'!D$1,FALSE),VLOOKUP('Site level'!$A75,TranslationData!$A:$AA,'Site level'!D$1+13,FALSE))</f>
        <v>GJ</v>
      </c>
      <c r="E75" s="125">
        <v>1049165</v>
      </c>
      <c r="F75" s="125">
        <v>414550</v>
      </c>
      <c r="G75" s="125">
        <v>564316</v>
      </c>
      <c r="H75" s="125">
        <v>70299</v>
      </c>
      <c r="I75" s="125">
        <v>2698474</v>
      </c>
      <c r="J75" s="22">
        <f t="shared" ref="J75:J83" si="3">SUM(F75:I75)</f>
        <v>3747639</v>
      </c>
      <c r="AY75" s="8"/>
    </row>
    <row r="76" spans="1:70" ht="11.25" customHeight="1" x14ac:dyDescent="0.25">
      <c r="A76" s="220" t="s">
        <v>874</v>
      </c>
      <c r="B76" s="144" t="str">
        <f>IF(Content!$D$6=1,VLOOKUP('Site level'!$A76,TranslationData!$A:$AA,'Site level'!B$1,FALSE),VLOOKUP('Site level'!$A76,TranslationData!$A:$AA,'Site level'!B$1+13,FALSE))</f>
        <v>Self-generated non-renewable electricity (diesel)</v>
      </c>
      <c r="D76" s="125" t="str">
        <f>IF(Content!$D$6=1,VLOOKUP('Site level'!$A76,TranslationData!$A:$AA,'Site level'!D$1,FALSE),VLOOKUP('Site level'!$A76,TranslationData!$A:$AA,'Site level'!D$1+13,FALSE))</f>
        <v>GJ</v>
      </c>
      <c r="E76" s="125">
        <v>274</v>
      </c>
      <c r="F76" s="19">
        <v>0</v>
      </c>
      <c r="G76" s="19">
        <v>41</v>
      </c>
      <c r="H76" s="19">
        <v>233</v>
      </c>
      <c r="I76" s="19">
        <v>958968</v>
      </c>
      <c r="J76" s="22">
        <f t="shared" si="3"/>
        <v>959242</v>
      </c>
      <c r="L76" s="125"/>
      <c r="M76" s="125"/>
      <c r="N76" s="125"/>
      <c r="O76" s="125"/>
      <c r="P76" s="125"/>
      <c r="Q76" s="125"/>
      <c r="R76" s="125"/>
    </row>
    <row r="77" spans="1:70" ht="11.25" customHeight="1" x14ac:dyDescent="0.25">
      <c r="A77" s="220" t="s">
        <v>875</v>
      </c>
      <c r="B77" s="144" t="str">
        <f>IF(Content!$D$6=1,VLOOKUP('Site level'!$A77,TranslationData!$A:$AA,'Site level'!B$1,FALSE),VLOOKUP('Site level'!$A77,TranslationData!$A:$AA,'Site level'!B$1+13,FALSE))</f>
        <v>Self-generated renewable electricity (solar &amp; wind)</v>
      </c>
      <c r="D77" s="125" t="str">
        <f>IF(Content!$D$6=1,VLOOKUP('Site level'!$A77,TranslationData!$A:$AA,'Site level'!D$1,FALSE),VLOOKUP('Site level'!$A77,TranslationData!$A:$AA,'Site level'!D$1+13,FALSE))</f>
        <v>GJ</v>
      </c>
      <c r="E77" s="125">
        <v>19</v>
      </c>
      <c r="F77" s="19">
        <v>0</v>
      </c>
      <c r="G77" s="19">
        <v>19</v>
      </c>
      <c r="H77" s="19">
        <v>0</v>
      </c>
      <c r="I77" s="19">
        <v>9395</v>
      </c>
      <c r="J77" s="22">
        <f t="shared" si="3"/>
        <v>9414</v>
      </c>
      <c r="L77" s="125"/>
      <c r="M77" s="125"/>
      <c r="N77" s="125"/>
      <c r="O77" s="125"/>
      <c r="P77" s="125"/>
      <c r="Q77" s="125"/>
      <c r="R77" s="125"/>
    </row>
    <row r="78" spans="1:70" ht="11.25" customHeight="1" x14ac:dyDescent="0.25">
      <c r="A78" s="220" t="s">
        <v>876</v>
      </c>
      <c r="B78" s="144" t="str">
        <f>IF(Content!$D$6=1,VLOOKUP('Site level'!$A78,TranslationData!$A:$AA,'Site level'!B$1,FALSE),VLOOKUP('Site level'!$A78,TranslationData!$A:$AA,'Site level'!B$1+13,FALSE))</f>
        <v>Purchased non-renewable electricity</v>
      </c>
      <c r="D78" s="125" t="str">
        <f>IF(Content!$D$6=1,VLOOKUP('Site level'!$A78,TranslationData!$A:$AA,'Site level'!D$1,FALSE),VLOOKUP('Site level'!$A78,TranslationData!$A:$AA,'Site level'!D$1+13,FALSE))</f>
        <v>GJ</v>
      </c>
      <c r="E78" s="125">
        <v>964126</v>
      </c>
      <c r="F78" s="19">
        <v>371781</v>
      </c>
      <c r="G78" s="19">
        <v>530819</v>
      </c>
      <c r="H78" s="19">
        <v>61526</v>
      </c>
      <c r="I78" s="19">
        <v>860120</v>
      </c>
      <c r="J78" s="22">
        <f t="shared" si="3"/>
        <v>1824246</v>
      </c>
      <c r="L78" s="125"/>
      <c r="M78" s="125"/>
      <c r="N78" s="125"/>
      <c r="O78" s="125"/>
      <c r="P78" s="125"/>
      <c r="Q78" s="125"/>
      <c r="R78" s="125"/>
    </row>
    <row r="79" spans="1:70" ht="11.25" customHeight="1" x14ac:dyDescent="0.25">
      <c r="A79" s="220" t="s">
        <v>877</v>
      </c>
      <c r="B79" s="144" t="str">
        <f>IF(Content!$D$6=1,VLOOKUP('Site level'!$A79,TranslationData!$A:$AA,'Site level'!B$1,FALSE),VLOOKUP('Site level'!$A79,TranslationData!$A:$AA,'Site level'!B$1+13,FALSE))</f>
        <v>Purchased renewable electricity</v>
      </c>
      <c r="D79" s="125" t="str">
        <f>IF(Content!$D$6=1,VLOOKUP('Site level'!$A79,TranslationData!$A:$AA,'Site level'!D$1,FALSE),VLOOKUP('Site level'!$A79,TranslationData!$A:$AA,'Site level'!D$1+13,FALSE))</f>
        <v>GJ</v>
      </c>
      <c r="E79" s="125">
        <v>84746</v>
      </c>
      <c r="F79" s="19">
        <v>42769</v>
      </c>
      <c r="G79" s="19">
        <v>33437</v>
      </c>
      <c r="H79" s="19">
        <v>8540</v>
      </c>
      <c r="I79" s="19">
        <v>616606</v>
      </c>
      <c r="J79" s="22">
        <f t="shared" si="3"/>
        <v>701352</v>
      </c>
      <c r="L79" s="125"/>
      <c r="M79" s="125"/>
      <c r="N79" s="125"/>
      <c r="O79" s="125"/>
      <c r="P79" s="125"/>
      <c r="Q79" s="125"/>
      <c r="R79" s="125"/>
    </row>
    <row r="80" spans="1:70" ht="11.25" customHeight="1" x14ac:dyDescent="0.25">
      <c r="A80" s="220" t="s">
        <v>878</v>
      </c>
      <c r="B80" s="144" t="str">
        <f>IF(Content!$D$6=1,VLOOKUP('Site level'!$A80,TranslationData!$A:$AA,'Site level'!B$1,FALSE),VLOOKUP('Site level'!$A80,TranslationData!$A:$AA,'Site level'!B$1+13,FALSE))</f>
        <v>Purchased electricity from nuclear power plants</v>
      </c>
      <c r="C80" s="145"/>
      <c r="D80" s="125" t="str">
        <f>IF(Content!$D$6=1,VLOOKUP('Site level'!$A80,TranslationData!$A:$AA,'Site level'!D$1,FALSE),VLOOKUP('Site level'!$A80,TranslationData!$A:$AA,'Site level'!D$1+13,FALSE))</f>
        <v>GJ</v>
      </c>
      <c r="E80" s="125">
        <v>0</v>
      </c>
      <c r="F80" s="19">
        <v>0</v>
      </c>
      <c r="G80" s="19">
        <v>0</v>
      </c>
      <c r="H80" s="19">
        <v>0</v>
      </c>
      <c r="I80" s="19">
        <v>253385</v>
      </c>
      <c r="J80" s="22">
        <f t="shared" si="3"/>
        <v>253385</v>
      </c>
      <c r="L80" s="125"/>
      <c r="M80" s="125"/>
      <c r="N80" s="125"/>
      <c r="O80" s="125"/>
      <c r="P80" s="125"/>
      <c r="Q80" s="125"/>
      <c r="R80" s="125"/>
    </row>
    <row r="81" spans="1:51" ht="11.25" customHeight="1" x14ac:dyDescent="0.25">
      <c r="A81" s="220" t="s">
        <v>873</v>
      </c>
      <c r="B81" s="145" t="str">
        <f>IF(Content!$D$6=1,VLOOKUP('Site level'!$A81,TranslationData!$A:$AA,'Site level'!B$1,FALSE),VLOOKUP('Site level'!$A81,TranslationData!$A:$AA,'Site level'!B$1+13,FALSE))</f>
        <v>Heat consumption</v>
      </c>
      <c r="D81" s="125" t="str">
        <f>IF(Content!$D$6=1,VLOOKUP('Site level'!$A81,TranslationData!$A:$AA,'Site level'!D$1,FALSE),VLOOKUP('Site level'!$A81,TranslationData!$A:$AA,'Site level'!D$1+13,FALSE))</f>
        <v>GJ</v>
      </c>
      <c r="E81" s="125">
        <v>150652</v>
      </c>
      <c r="F81" s="125">
        <v>144572</v>
      </c>
      <c r="G81" s="125">
        <v>0</v>
      </c>
      <c r="H81" s="125">
        <v>6080</v>
      </c>
      <c r="I81" s="125">
        <v>1975728</v>
      </c>
      <c r="J81" s="22">
        <f t="shared" si="3"/>
        <v>2126380</v>
      </c>
      <c r="AY81" s="8"/>
    </row>
    <row r="82" spans="1:51" ht="11.25" customHeight="1" x14ac:dyDescent="0.25">
      <c r="A82" s="220" t="s">
        <v>879</v>
      </c>
      <c r="B82" s="144" t="str">
        <f>IF(Content!$D$6=1,VLOOKUP('Site level'!$A82,TranslationData!$A:$AA,'Site level'!B$1,FALSE),VLOOKUP('Site level'!$A82,TranslationData!$A:$AA,'Site level'!B$1+13,FALSE))</f>
        <v>Self-generated heat (fossil fuels)</v>
      </c>
      <c r="D82" s="125" t="str">
        <f>IF(Content!$D$6=1,VLOOKUP('Site level'!$A82,TranslationData!$A:$AA,'Site level'!D$1,FALSE),VLOOKUP('Site level'!$A82,TranslationData!$A:$AA,'Site level'!D$1+13,FALSE))</f>
        <v>GJ</v>
      </c>
      <c r="E82" s="125">
        <v>150652</v>
      </c>
      <c r="F82" s="125">
        <v>144572</v>
      </c>
      <c r="G82" s="125">
        <v>0</v>
      </c>
      <c r="H82" s="125">
        <v>6080</v>
      </c>
      <c r="I82" s="125">
        <v>1457921</v>
      </c>
      <c r="J82" s="22">
        <f t="shared" si="3"/>
        <v>1608573</v>
      </c>
      <c r="AY82" s="8"/>
    </row>
    <row r="83" spans="1:51" ht="11.25" customHeight="1" x14ac:dyDescent="0.25">
      <c r="A83" s="220" t="s">
        <v>880</v>
      </c>
      <c r="B83" s="144" t="str">
        <f>IF(Content!$D$6=1,VLOOKUP('Site level'!$A83,TranslationData!$A:$AA,'Site level'!B$1,FALSE),VLOOKUP('Site level'!$A83,TranslationData!$A:$AA,'Site level'!B$1+13,FALSE))</f>
        <v>Heat utilisation systems</v>
      </c>
      <c r="D83" s="125" t="str">
        <f>IF(Content!$D$6=1,VLOOKUP('Site level'!$A83,TranslationData!$A:$AA,'Site level'!D$1,FALSE),VLOOKUP('Site level'!$A83,TranslationData!$A:$AA,'Site level'!D$1+13,FALSE))</f>
        <v>GJ</v>
      </c>
      <c r="E83" s="125">
        <v>0</v>
      </c>
      <c r="F83" s="125">
        <v>0</v>
      </c>
      <c r="G83" s="125">
        <v>0</v>
      </c>
      <c r="H83" s="125">
        <v>0</v>
      </c>
      <c r="I83" s="125">
        <v>517807</v>
      </c>
      <c r="J83" s="22">
        <f t="shared" si="3"/>
        <v>517807</v>
      </c>
      <c r="AY83" s="8"/>
    </row>
    <row r="84" spans="1:51" ht="11.25" customHeight="1" x14ac:dyDescent="0.25">
      <c r="A84" s="220"/>
      <c r="B84" s="147"/>
      <c r="C84" s="29"/>
      <c r="D84" s="34"/>
      <c r="E84" s="147"/>
      <c r="F84" s="29"/>
      <c r="G84" s="29"/>
      <c r="H84" s="29"/>
      <c r="I84" s="29"/>
      <c r="J84" s="29"/>
      <c r="AY84" s="8"/>
    </row>
    <row r="85" spans="1:51" ht="11.25" customHeight="1" x14ac:dyDescent="0.25">
      <c r="A85" s="220"/>
      <c r="C85" s="8"/>
      <c r="D85" s="57"/>
      <c r="E85" s="57"/>
      <c r="F85" s="57"/>
      <c r="G85" s="57"/>
      <c r="H85" s="57"/>
      <c r="I85" s="57"/>
      <c r="AY85" s="8"/>
    </row>
    <row r="86" spans="1:51" ht="11.25" customHeight="1" x14ac:dyDescent="0.25">
      <c r="A86" s="220"/>
      <c r="B86" s="24"/>
      <c r="C86" s="8"/>
      <c r="D86" s="57"/>
      <c r="E86" s="57"/>
      <c r="F86" s="57"/>
      <c r="G86" s="57"/>
      <c r="H86" s="57"/>
      <c r="I86" s="57"/>
      <c r="AY86" s="8"/>
    </row>
    <row r="87" spans="1:51" ht="11.25" customHeight="1" x14ac:dyDescent="0.25">
      <c r="A87" s="220"/>
      <c r="B87" s="139"/>
      <c r="C87" s="8"/>
      <c r="D87" s="30"/>
      <c r="E87" s="30"/>
      <c r="F87" s="30"/>
      <c r="G87" s="30"/>
      <c r="H87" s="30"/>
      <c r="I87" s="30"/>
      <c r="AY87" s="8"/>
    </row>
    <row r="88" spans="1:51" ht="11.25" customHeight="1" x14ac:dyDescent="0.25">
      <c r="A88" s="220"/>
      <c r="B88" s="139"/>
      <c r="C88" s="8"/>
      <c r="D88" s="57"/>
      <c r="E88" s="57"/>
      <c r="F88" s="57"/>
      <c r="G88" s="57"/>
      <c r="H88" s="57"/>
      <c r="I88" s="57"/>
      <c r="AY88" s="8"/>
    </row>
    <row r="89" spans="1:51" ht="11.25" customHeight="1" x14ac:dyDescent="0.25">
      <c r="A89" s="220"/>
      <c r="B89" s="139"/>
      <c r="C89" s="8"/>
      <c r="D89" s="57"/>
      <c r="E89" s="57"/>
      <c r="F89" s="57"/>
      <c r="G89" s="57"/>
      <c r="H89" s="57"/>
      <c r="I89" s="57"/>
      <c r="AY89" s="8"/>
    </row>
    <row r="90" spans="1:51" ht="11.25" customHeight="1" x14ac:dyDescent="0.25">
      <c r="A90" s="220"/>
      <c r="B90" s="24"/>
      <c r="C90" s="8"/>
      <c r="D90" s="57"/>
      <c r="E90" s="57"/>
      <c r="F90" s="57"/>
      <c r="G90" s="57"/>
      <c r="H90" s="57"/>
      <c r="I90" s="57"/>
      <c r="AY90" s="8"/>
    </row>
    <row r="91" spans="1:51" ht="11.25" customHeight="1" x14ac:dyDescent="0.25">
      <c r="A91" s="220"/>
      <c r="B91" s="23"/>
      <c r="C91" s="8"/>
      <c r="D91" s="30"/>
      <c r="E91" s="30"/>
      <c r="F91" s="30"/>
      <c r="G91" s="30"/>
      <c r="H91" s="30"/>
      <c r="I91" s="30"/>
      <c r="AY91" s="8"/>
    </row>
    <row r="92" spans="1:51" ht="11.25" customHeight="1" x14ac:dyDescent="0.25">
      <c r="A92" s="220"/>
      <c r="B92" s="24"/>
      <c r="C92" s="8"/>
      <c r="D92" s="30"/>
      <c r="E92" s="30"/>
      <c r="F92" s="30"/>
      <c r="G92" s="30"/>
      <c r="H92" s="30"/>
      <c r="I92" s="30"/>
      <c r="AY92" s="8"/>
    </row>
    <row r="93" spans="1:51" ht="11.25" customHeight="1" x14ac:dyDescent="0.25">
      <c r="A93" s="220"/>
      <c r="B93" s="24"/>
      <c r="C93" s="8"/>
      <c r="D93" s="30"/>
      <c r="E93" s="30"/>
      <c r="F93" s="30"/>
      <c r="G93" s="30"/>
      <c r="H93" s="30"/>
      <c r="I93" s="30"/>
      <c r="AY93" s="8"/>
    </row>
    <row r="94" spans="1:51" ht="11.25" customHeight="1" x14ac:dyDescent="0.25">
      <c r="A94" s="220"/>
      <c r="B94" s="24"/>
      <c r="C94" s="8"/>
      <c r="D94" s="30"/>
      <c r="E94" s="30"/>
      <c r="F94" s="30"/>
      <c r="G94" s="30"/>
      <c r="H94" s="30"/>
      <c r="I94" s="30"/>
      <c r="AY94" s="8"/>
    </row>
    <row r="95" spans="1:51" ht="11.25" customHeight="1" x14ac:dyDescent="0.25">
      <c r="A95" s="220"/>
      <c r="B95" s="23"/>
      <c r="C95" s="8"/>
      <c r="D95" s="30"/>
      <c r="E95" s="30"/>
      <c r="F95" s="30"/>
      <c r="G95" s="30"/>
      <c r="H95" s="30"/>
      <c r="I95" s="30"/>
      <c r="AY95" s="8"/>
    </row>
    <row r="96" spans="1:51" ht="11.25" customHeight="1" x14ac:dyDescent="0.25">
      <c r="A96" s="220"/>
      <c r="B96" s="23"/>
      <c r="C96" s="8"/>
      <c r="D96" s="30"/>
      <c r="E96" s="30"/>
      <c r="F96" s="30"/>
      <c r="G96" s="30"/>
      <c r="H96" s="30"/>
      <c r="I96" s="30"/>
      <c r="AY96" s="8"/>
    </row>
    <row r="97" spans="1:51" x14ac:dyDescent="0.25">
      <c r="A97" s="220"/>
      <c r="B97" s="23"/>
      <c r="C97" s="8"/>
      <c r="D97" s="30"/>
      <c r="E97" s="30"/>
      <c r="F97" s="30"/>
      <c r="G97" s="30"/>
      <c r="H97" s="30"/>
      <c r="I97" s="30"/>
      <c r="AY97" s="8"/>
    </row>
    <row r="98" spans="1:51" x14ac:dyDescent="0.25">
      <c r="A98" s="220"/>
      <c r="B98" s="23"/>
      <c r="C98" s="8"/>
      <c r="D98" s="30"/>
      <c r="E98" s="30"/>
      <c r="F98" s="30"/>
      <c r="G98" s="30"/>
      <c r="H98" s="30"/>
      <c r="I98" s="30"/>
      <c r="AY98" s="8"/>
    </row>
    <row r="99" spans="1:51" x14ac:dyDescent="0.25">
      <c r="A99" s="220"/>
      <c r="B99" s="23"/>
      <c r="C99" s="8"/>
      <c r="D99" s="30"/>
      <c r="E99" s="30"/>
      <c r="F99" s="30"/>
      <c r="G99" s="30"/>
      <c r="H99" s="30"/>
      <c r="I99" s="30"/>
      <c r="AY99" s="8"/>
    </row>
    <row r="100" spans="1:51" x14ac:dyDescent="0.25">
      <c r="A100" s="220"/>
      <c r="B100" s="23"/>
      <c r="C100" s="8"/>
      <c r="D100" s="30"/>
      <c r="E100" s="30"/>
      <c r="F100" s="30"/>
      <c r="G100" s="30"/>
      <c r="H100" s="30"/>
      <c r="I100" s="30"/>
      <c r="AY100" s="8"/>
    </row>
    <row r="101" spans="1:51" x14ac:dyDescent="0.25">
      <c r="A101" s="220"/>
      <c r="B101" s="23"/>
      <c r="C101" s="8"/>
      <c r="D101" s="30"/>
      <c r="E101" s="30"/>
      <c r="F101" s="30"/>
      <c r="G101" s="30"/>
      <c r="H101" s="30"/>
      <c r="I101" s="30"/>
      <c r="AY101" s="8"/>
    </row>
    <row r="102" spans="1:51" x14ac:dyDescent="0.25">
      <c r="A102" s="220"/>
      <c r="B102" s="23"/>
      <c r="C102" s="8"/>
      <c r="D102" s="30"/>
      <c r="E102" s="30"/>
      <c r="F102" s="30"/>
      <c r="G102" s="30"/>
      <c r="H102" s="30"/>
      <c r="I102" s="30"/>
      <c r="AY102" s="8"/>
    </row>
    <row r="103" spans="1:51" x14ac:dyDescent="0.25">
      <c r="A103" s="220"/>
      <c r="B103" s="23"/>
      <c r="C103" s="8"/>
      <c r="D103" s="30"/>
      <c r="E103" s="30"/>
      <c r="F103" s="30"/>
      <c r="G103" s="30"/>
      <c r="H103" s="30"/>
      <c r="I103" s="30"/>
      <c r="AY103" s="8"/>
    </row>
    <row r="104" spans="1:51" x14ac:dyDescent="0.25">
      <c r="A104" s="220"/>
      <c r="B104" s="23"/>
      <c r="C104" s="8"/>
      <c r="D104" s="30"/>
      <c r="E104" s="30"/>
      <c r="F104" s="30"/>
      <c r="G104" s="30"/>
      <c r="H104" s="30"/>
      <c r="I104" s="30"/>
      <c r="AY104" s="8"/>
    </row>
    <row r="105" spans="1:51" x14ac:dyDescent="0.25">
      <c r="A105" s="220"/>
      <c r="B105" s="23"/>
      <c r="C105" s="8"/>
      <c r="D105" s="30"/>
      <c r="E105" s="30"/>
      <c r="F105" s="30"/>
      <c r="G105" s="30"/>
      <c r="H105" s="30"/>
      <c r="I105" s="30"/>
      <c r="AY105" s="8"/>
    </row>
    <row r="106" spans="1:51" x14ac:dyDescent="0.25">
      <c r="A106" s="220"/>
      <c r="B106" s="23"/>
      <c r="C106" s="8"/>
      <c r="D106" s="30"/>
      <c r="E106" s="30"/>
      <c r="F106" s="30"/>
      <c r="G106" s="30"/>
      <c r="H106" s="30"/>
      <c r="I106" s="30"/>
      <c r="AY106" s="8"/>
    </row>
    <row r="107" spans="1:51" x14ac:dyDescent="0.25">
      <c r="A107" s="220"/>
      <c r="B107" s="23"/>
      <c r="C107" s="8"/>
      <c r="D107" s="30"/>
      <c r="E107" s="30"/>
      <c r="F107" s="30"/>
      <c r="G107" s="30"/>
      <c r="H107" s="30"/>
      <c r="I107" s="30"/>
      <c r="AY107" s="8"/>
    </row>
    <row r="108" spans="1:51" x14ac:dyDescent="0.25">
      <c r="A108" s="220"/>
      <c r="B108" s="23"/>
      <c r="C108" s="8"/>
      <c r="D108" s="30"/>
      <c r="E108" s="30"/>
      <c r="F108" s="30"/>
      <c r="G108" s="30"/>
      <c r="H108" s="30"/>
      <c r="I108" s="30"/>
      <c r="AY108" s="8"/>
    </row>
    <row r="109" spans="1:51" x14ac:dyDescent="0.25">
      <c r="A109" s="220"/>
      <c r="B109" s="23"/>
      <c r="C109" s="8"/>
      <c r="D109" s="30"/>
      <c r="E109" s="30"/>
      <c r="F109" s="30"/>
      <c r="G109" s="30"/>
      <c r="H109" s="30"/>
      <c r="I109" s="30"/>
      <c r="AY109" s="8"/>
    </row>
    <row r="110" spans="1:51" x14ac:dyDescent="0.25">
      <c r="A110" s="220"/>
      <c r="B110" s="23"/>
      <c r="C110" s="8"/>
      <c r="D110" s="30"/>
      <c r="E110" s="30"/>
      <c r="F110" s="30"/>
      <c r="G110" s="30"/>
      <c r="H110" s="30"/>
      <c r="I110" s="30"/>
      <c r="AY110" s="8"/>
    </row>
    <row r="111" spans="1:51" x14ac:dyDescent="0.25">
      <c r="A111" s="220"/>
      <c r="B111" s="23"/>
      <c r="C111" s="8"/>
      <c r="D111" s="30"/>
      <c r="E111" s="30"/>
      <c r="F111" s="30"/>
      <c r="G111" s="30"/>
      <c r="H111" s="30"/>
      <c r="I111" s="30"/>
      <c r="AY111" s="8"/>
    </row>
    <row r="112" spans="1:51" x14ac:dyDescent="0.25">
      <c r="A112" s="220"/>
      <c r="B112" s="23"/>
      <c r="C112" s="8"/>
      <c r="D112" s="30"/>
      <c r="E112" s="30"/>
      <c r="F112" s="30"/>
      <c r="G112" s="30"/>
      <c r="H112" s="30"/>
      <c r="I112" s="30"/>
      <c r="AY112" s="8"/>
    </row>
    <row r="113" spans="1:51" x14ac:dyDescent="0.25">
      <c r="A113" s="220"/>
      <c r="B113" s="23"/>
      <c r="C113" s="8"/>
      <c r="D113" s="30"/>
      <c r="E113" s="30"/>
      <c r="F113" s="30"/>
      <c r="G113" s="30"/>
      <c r="H113" s="30"/>
      <c r="I113" s="30"/>
      <c r="AY113" s="8"/>
    </row>
    <row r="114" spans="1:51" x14ac:dyDescent="0.25">
      <c r="A114" s="220"/>
      <c r="B114" s="23"/>
      <c r="C114" s="8"/>
      <c r="D114" s="30"/>
      <c r="E114" s="30"/>
      <c r="F114" s="30"/>
      <c r="G114" s="30"/>
      <c r="H114" s="30"/>
      <c r="I114" s="30"/>
      <c r="AY114" s="8"/>
    </row>
    <row r="115" spans="1:51" x14ac:dyDescent="0.25">
      <c r="A115" s="220"/>
      <c r="B115" s="23"/>
      <c r="C115" s="8"/>
      <c r="D115" s="30"/>
      <c r="E115" s="30"/>
      <c r="F115" s="30"/>
      <c r="G115" s="30"/>
      <c r="H115" s="30"/>
      <c r="I115" s="30"/>
      <c r="AY115" s="8"/>
    </row>
    <row r="116" spans="1:51" x14ac:dyDescent="0.25">
      <c r="A116" s="220"/>
      <c r="B116" s="23"/>
      <c r="C116" s="8"/>
      <c r="D116" s="30"/>
      <c r="E116" s="30"/>
      <c r="F116" s="30"/>
      <c r="G116" s="30"/>
      <c r="H116" s="30"/>
      <c r="I116" s="30"/>
      <c r="AY116" s="8"/>
    </row>
    <row r="117" spans="1:51" x14ac:dyDescent="0.25">
      <c r="A117" s="220"/>
      <c r="B117" s="23"/>
      <c r="C117" s="8"/>
      <c r="D117" s="30"/>
      <c r="E117" s="30"/>
      <c r="F117" s="30"/>
      <c r="G117" s="30"/>
      <c r="H117" s="30"/>
      <c r="I117" s="30"/>
      <c r="AY117" s="8"/>
    </row>
    <row r="118" spans="1:51" x14ac:dyDescent="0.25">
      <c r="A118" s="220"/>
      <c r="B118" s="23"/>
      <c r="C118" s="8"/>
      <c r="D118" s="30"/>
      <c r="E118" s="30"/>
      <c r="F118" s="30"/>
      <c r="G118" s="30"/>
      <c r="H118" s="30"/>
      <c r="I118" s="30"/>
      <c r="AY118" s="8"/>
    </row>
    <row r="119" spans="1:51" x14ac:dyDescent="0.25">
      <c r="A119" s="220"/>
      <c r="B119" s="23"/>
      <c r="C119" s="8"/>
      <c r="D119" s="30"/>
      <c r="E119" s="30"/>
      <c r="F119" s="30"/>
      <c r="G119" s="30"/>
      <c r="H119" s="30"/>
      <c r="I119" s="30"/>
      <c r="AY119" s="8"/>
    </row>
    <row r="120" spans="1:51" x14ac:dyDescent="0.25">
      <c r="A120" s="220"/>
      <c r="B120" s="23"/>
      <c r="C120" s="8"/>
      <c r="D120" s="30"/>
      <c r="E120" s="30"/>
      <c r="F120" s="30"/>
      <c r="G120" s="30"/>
      <c r="H120" s="30"/>
      <c r="I120" s="30"/>
      <c r="AY120" s="8"/>
    </row>
    <row r="121" spans="1:51" x14ac:dyDescent="0.25">
      <c r="A121" s="220"/>
      <c r="B121" s="23"/>
      <c r="C121" s="8"/>
      <c r="D121" s="30"/>
      <c r="E121" s="30"/>
      <c r="F121" s="30"/>
      <c r="G121" s="30"/>
      <c r="H121" s="30"/>
      <c r="I121" s="30"/>
      <c r="AY121" s="8"/>
    </row>
    <row r="122" spans="1:51" x14ac:dyDescent="0.25">
      <c r="A122" s="220"/>
      <c r="B122" s="23"/>
      <c r="C122" s="8"/>
      <c r="D122" s="30"/>
      <c r="E122" s="30"/>
      <c r="F122" s="30"/>
      <c r="G122" s="30"/>
      <c r="H122" s="30"/>
      <c r="I122" s="30"/>
      <c r="AY122" s="8"/>
    </row>
    <row r="123" spans="1:51" x14ac:dyDescent="0.25">
      <c r="A123" s="220"/>
      <c r="B123" s="23"/>
      <c r="C123" s="8"/>
      <c r="D123" s="30"/>
      <c r="E123" s="30"/>
      <c r="F123" s="30"/>
      <c r="G123" s="30"/>
      <c r="H123" s="30"/>
      <c r="I123" s="30"/>
      <c r="AY123" s="8"/>
    </row>
    <row r="124" spans="1:51" x14ac:dyDescent="0.25">
      <c r="A124" s="220"/>
      <c r="B124" s="23"/>
      <c r="C124" s="8"/>
      <c r="D124" s="30"/>
      <c r="E124" s="30"/>
      <c r="F124" s="30"/>
      <c r="G124" s="30"/>
      <c r="H124" s="30"/>
      <c r="I124" s="30"/>
      <c r="AY124" s="8"/>
    </row>
    <row r="125" spans="1:51" x14ac:dyDescent="0.25">
      <c r="A125" s="220"/>
      <c r="B125" s="23"/>
      <c r="C125" s="8"/>
      <c r="D125" s="30"/>
      <c r="E125" s="30"/>
      <c r="F125" s="30"/>
      <c r="G125" s="30"/>
      <c r="H125" s="30"/>
      <c r="I125" s="30"/>
      <c r="AY125" s="8"/>
    </row>
    <row r="126" spans="1:51" x14ac:dyDescent="0.25">
      <c r="A126" s="220"/>
      <c r="B126" s="23"/>
      <c r="C126" s="8"/>
      <c r="D126" s="30"/>
      <c r="E126" s="30"/>
      <c r="F126" s="30"/>
      <c r="G126" s="30"/>
      <c r="H126" s="30"/>
      <c r="I126" s="30"/>
      <c r="AY126" s="8"/>
    </row>
    <row r="127" spans="1:51" x14ac:dyDescent="0.25">
      <c r="A127" s="220"/>
      <c r="B127" s="23"/>
      <c r="C127" s="8"/>
      <c r="D127" s="30"/>
      <c r="E127" s="30"/>
      <c r="F127" s="30"/>
      <c r="G127" s="30"/>
      <c r="H127" s="30"/>
      <c r="I127" s="30"/>
      <c r="AY127" s="8"/>
    </row>
    <row r="128" spans="1:51" x14ac:dyDescent="0.25">
      <c r="A128" s="220"/>
      <c r="B128" s="23"/>
      <c r="C128" s="8"/>
      <c r="D128" s="30"/>
      <c r="E128" s="30"/>
      <c r="F128" s="30"/>
      <c r="G128" s="30"/>
      <c r="H128" s="30"/>
      <c r="I128" s="30"/>
      <c r="AY128" s="8"/>
    </row>
    <row r="129" spans="1:51" x14ac:dyDescent="0.25">
      <c r="A129" s="220"/>
      <c r="B129" s="23"/>
      <c r="C129" s="8"/>
      <c r="D129" s="30"/>
      <c r="E129" s="30"/>
      <c r="F129" s="30"/>
      <c r="G129" s="30"/>
      <c r="H129" s="30"/>
      <c r="I129" s="30"/>
      <c r="AY129" s="8"/>
    </row>
    <row r="130" spans="1:51" x14ac:dyDescent="0.25">
      <c r="A130" s="220"/>
      <c r="B130" s="23"/>
      <c r="C130" s="8"/>
      <c r="D130" s="30"/>
      <c r="E130" s="30"/>
      <c r="F130" s="30"/>
      <c r="G130" s="30"/>
      <c r="H130" s="30"/>
      <c r="I130" s="30"/>
      <c r="AY130" s="8"/>
    </row>
    <row r="131" spans="1:51" x14ac:dyDescent="0.25">
      <c r="A131" s="220"/>
      <c r="B131" s="23"/>
      <c r="C131" s="8"/>
      <c r="D131" s="30"/>
      <c r="E131" s="30"/>
      <c r="F131" s="30"/>
      <c r="G131" s="30"/>
      <c r="H131" s="30"/>
      <c r="I131" s="30"/>
      <c r="AY131" s="8"/>
    </row>
    <row r="132" spans="1:51" x14ac:dyDescent="0.25">
      <c r="A132" s="220"/>
      <c r="B132" s="23"/>
      <c r="C132" s="8"/>
      <c r="D132" s="30"/>
      <c r="E132" s="30"/>
      <c r="F132" s="30"/>
      <c r="G132" s="30"/>
      <c r="H132" s="30"/>
      <c r="I132" s="30"/>
      <c r="AY132" s="8"/>
    </row>
    <row r="133" spans="1:51" x14ac:dyDescent="0.25">
      <c r="A133" s="220"/>
      <c r="B133" s="23"/>
      <c r="C133" s="8"/>
      <c r="D133" s="30"/>
      <c r="E133" s="30"/>
      <c r="F133" s="30"/>
      <c r="G133" s="30"/>
      <c r="H133" s="30"/>
      <c r="I133" s="30"/>
      <c r="AY133" s="8"/>
    </row>
    <row r="134" spans="1:51" x14ac:dyDescent="0.25">
      <c r="A134" s="220"/>
      <c r="B134" s="23"/>
      <c r="C134" s="8"/>
      <c r="D134" s="30"/>
      <c r="E134" s="30"/>
      <c r="F134" s="30"/>
      <c r="G134" s="30"/>
      <c r="H134" s="30"/>
      <c r="I134" s="30"/>
      <c r="AY134" s="8"/>
    </row>
    <row r="135" spans="1:51" x14ac:dyDescent="0.25">
      <c r="A135" s="220"/>
      <c r="B135" s="23"/>
      <c r="C135" s="8"/>
      <c r="D135" s="30"/>
      <c r="E135" s="30"/>
      <c r="F135" s="30"/>
      <c r="G135" s="30"/>
      <c r="H135" s="30"/>
      <c r="I135" s="30"/>
      <c r="AY135" s="8"/>
    </row>
    <row r="136" spans="1:51" x14ac:dyDescent="0.25">
      <c r="A136" s="220"/>
      <c r="B136" s="23"/>
      <c r="C136" s="8"/>
      <c r="D136" s="30"/>
      <c r="E136" s="30"/>
      <c r="F136" s="30"/>
      <c r="G136" s="30"/>
      <c r="H136" s="30"/>
      <c r="I136" s="30"/>
      <c r="AY136" s="8"/>
    </row>
    <row r="137" spans="1:51" x14ac:dyDescent="0.25">
      <c r="A137" s="220"/>
      <c r="B137" s="23"/>
      <c r="C137" s="8"/>
      <c r="D137" s="30"/>
      <c r="E137" s="30"/>
      <c r="F137" s="30"/>
      <c r="G137" s="30"/>
      <c r="H137" s="30"/>
      <c r="I137" s="30"/>
      <c r="AY137" s="8"/>
    </row>
    <row r="138" spans="1:51" x14ac:dyDescent="0.25">
      <c r="A138" s="220"/>
      <c r="B138" s="23"/>
      <c r="C138" s="8"/>
      <c r="D138" s="30"/>
      <c r="E138" s="30"/>
      <c r="F138" s="30"/>
      <c r="G138" s="30"/>
      <c r="H138" s="30"/>
      <c r="I138" s="30"/>
      <c r="AY138" s="8"/>
    </row>
    <row r="139" spans="1:51" x14ac:dyDescent="0.25">
      <c r="A139" s="220"/>
      <c r="B139" s="23"/>
      <c r="C139" s="8"/>
      <c r="D139" s="30"/>
      <c r="E139" s="30"/>
      <c r="F139" s="30"/>
      <c r="G139" s="30"/>
      <c r="H139" s="30"/>
      <c r="I139" s="30"/>
      <c r="AY139" s="8"/>
    </row>
    <row r="140" spans="1:51" x14ac:dyDescent="0.25">
      <c r="A140" s="220"/>
      <c r="B140" s="23"/>
      <c r="C140" s="8"/>
      <c r="D140" s="30"/>
      <c r="E140" s="30"/>
      <c r="F140" s="30"/>
      <c r="G140" s="30"/>
      <c r="H140" s="30"/>
      <c r="I140" s="30"/>
      <c r="AY140" s="8"/>
    </row>
    <row r="141" spans="1:51" x14ac:dyDescent="0.25">
      <c r="A141" s="220"/>
      <c r="B141" s="23"/>
      <c r="C141" s="8"/>
      <c r="D141" s="30"/>
      <c r="E141" s="30"/>
      <c r="F141" s="30"/>
      <c r="G141" s="30"/>
      <c r="H141" s="30"/>
      <c r="I141" s="30"/>
      <c r="AY141" s="8"/>
    </row>
    <row r="142" spans="1:51" x14ac:dyDescent="0.25">
      <c r="A142" s="220"/>
      <c r="B142" s="23"/>
      <c r="C142" s="8"/>
      <c r="D142" s="30"/>
      <c r="E142" s="30"/>
      <c r="F142" s="30"/>
      <c r="G142" s="30"/>
      <c r="H142" s="30"/>
      <c r="I142" s="30"/>
      <c r="AY142" s="8"/>
    </row>
    <row r="143" spans="1:51" x14ac:dyDescent="0.25">
      <c r="A143" s="220"/>
      <c r="B143" s="23"/>
      <c r="C143" s="8"/>
      <c r="D143" s="30"/>
      <c r="E143" s="30"/>
      <c r="F143" s="30"/>
      <c r="G143" s="30"/>
      <c r="H143" s="30"/>
      <c r="I143" s="30"/>
      <c r="AY143" s="8"/>
    </row>
    <row r="144" spans="1:51" x14ac:dyDescent="0.25">
      <c r="A144" s="220"/>
      <c r="B144" s="23"/>
      <c r="C144" s="8"/>
      <c r="D144" s="30"/>
      <c r="E144" s="30"/>
      <c r="F144" s="30"/>
      <c r="G144" s="30"/>
      <c r="H144" s="30"/>
      <c r="I144" s="30"/>
      <c r="AY144" s="8"/>
    </row>
    <row r="145" spans="1:51" x14ac:dyDescent="0.25">
      <c r="A145" s="220"/>
      <c r="B145" s="23"/>
      <c r="C145" s="8"/>
      <c r="D145" s="30"/>
      <c r="E145" s="30"/>
      <c r="F145" s="30"/>
      <c r="G145" s="30"/>
      <c r="H145" s="30"/>
      <c r="I145" s="30"/>
      <c r="AY145" s="8"/>
    </row>
    <row r="146" spans="1:51" x14ac:dyDescent="0.25">
      <c r="A146" s="220"/>
      <c r="B146" s="23"/>
      <c r="C146" s="8"/>
      <c r="D146" s="30"/>
      <c r="E146" s="30"/>
      <c r="F146" s="30"/>
      <c r="G146" s="30"/>
      <c r="H146" s="30"/>
      <c r="I146" s="30"/>
      <c r="AY146" s="8"/>
    </row>
    <row r="147" spans="1:51" x14ac:dyDescent="0.25">
      <c r="A147" s="220"/>
      <c r="B147" s="23"/>
      <c r="C147" s="8"/>
      <c r="D147" s="30"/>
      <c r="E147" s="30"/>
      <c r="F147" s="30"/>
      <c r="G147" s="30"/>
      <c r="H147" s="30"/>
      <c r="I147" s="30"/>
      <c r="AY147" s="8"/>
    </row>
    <row r="148" spans="1:51" x14ac:dyDescent="0.25">
      <c r="A148" s="220"/>
      <c r="B148" s="23"/>
      <c r="C148" s="8"/>
      <c r="D148" s="30"/>
      <c r="E148" s="30"/>
      <c r="F148" s="30"/>
      <c r="G148" s="30"/>
      <c r="H148" s="30"/>
      <c r="I148" s="30"/>
      <c r="AY148" s="8"/>
    </row>
    <row r="149" spans="1:51" x14ac:dyDescent="0.25">
      <c r="A149" s="220"/>
      <c r="B149" s="23"/>
      <c r="C149" s="8"/>
      <c r="D149" s="30"/>
      <c r="E149" s="30"/>
      <c r="F149" s="30"/>
      <c r="G149" s="30"/>
      <c r="H149" s="30"/>
      <c r="I149" s="30"/>
      <c r="AY149" s="8"/>
    </row>
    <row r="150" spans="1:51" x14ac:dyDescent="0.25">
      <c r="A150" s="220"/>
      <c r="B150" s="23"/>
      <c r="C150" s="8"/>
      <c r="D150" s="30"/>
      <c r="E150" s="30"/>
      <c r="F150" s="30"/>
      <c r="G150" s="30"/>
      <c r="H150" s="30"/>
      <c r="I150" s="30"/>
      <c r="AY150" s="8"/>
    </row>
    <row r="151" spans="1:51" x14ac:dyDescent="0.25">
      <c r="A151" s="220"/>
      <c r="B151" s="23"/>
      <c r="C151" s="8"/>
      <c r="D151" s="30"/>
      <c r="E151" s="30"/>
      <c r="F151" s="30"/>
      <c r="G151" s="30"/>
      <c r="H151" s="30"/>
      <c r="I151" s="30"/>
      <c r="AY151" s="8"/>
    </row>
    <row r="152" spans="1:51" x14ac:dyDescent="0.25">
      <c r="A152" s="220"/>
      <c r="B152" s="23"/>
      <c r="C152" s="8"/>
      <c r="D152" s="30"/>
      <c r="E152" s="30"/>
      <c r="F152" s="30"/>
      <c r="G152" s="30"/>
      <c r="H152" s="30"/>
      <c r="I152" s="30"/>
      <c r="AY152" s="8"/>
    </row>
    <row r="153" spans="1:51" x14ac:dyDescent="0.25">
      <c r="A153" s="220"/>
      <c r="B153" s="23"/>
      <c r="C153" s="8"/>
      <c r="D153" s="30"/>
      <c r="E153" s="30"/>
      <c r="F153" s="30"/>
      <c r="G153" s="30"/>
      <c r="H153" s="30"/>
      <c r="I153" s="30"/>
      <c r="AY153" s="8"/>
    </row>
    <row r="154" spans="1:51" x14ac:dyDescent="0.25">
      <c r="A154" s="220"/>
      <c r="B154" s="23"/>
      <c r="C154" s="8"/>
      <c r="D154" s="30"/>
      <c r="E154" s="30"/>
      <c r="F154" s="30"/>
      <c r="G154" s="30"/>
      <c r="H154" s="30"/>
      <c r="I154" s="30"/>
      <c r="AY154" s="8"/>
    </row>
    <row r="155" spans="1:51" x14ac:dyDescent="0.25">
      <c r="A155" s="220"/>
      <c r="B155" s="23"/>
      <c r="C155" s="8"/>
      <c r="D155" s="30"/>
      <c r="E155" s="30"/>
      <c r="F155" s="30"/>
      <c r="G155" s="30"/>
      <c r="H155" s="30"/>
      <c r="I155" s="30"/>
      <c r="AY155" s="8"/>
    </row>
    <row r="156" spans="1:51" x14ac:dyDescent="0.25">
      <c r="A156" s="220"/>
      <c r="B156" s="23"/>
      <c r="C156" s="8"/>
      <c r="D156" s="30"/>
      <c r="E156" s="30"/>
      <c r="F156" s="30"/>
      <c r="G156" s="30"/>
      <c r="H156" s="30"/>
      <c r="I156" s="30"/>
      <c r="AY156" s="8"/>
    </row>
    <row r="157" spans="1:51" x14ac:dyDescent="0.25">
      <c r="A157" s="220"/>
      <c r="B157" s="23"/>
      <c r="C157" s="8"/>
      <c r="D157" s="30"/>
      <c r="E157" s="30"/>
      <c r="F157" s="30"/>
      <c r="G157" s="30"/>
      <c r="H157" s="30"/>
      <c r="I157" s="30"/>
      <c r="AY157" s="8"/>
    </row>
    <row r="158" spans="1:51" x14ac:dyDescent="0.25">
      <c r="A158" s="220"/>
      <c r="B158" s="23"/>
      <c r="C158" s="8"/>
      <c r="D158" s="30"/>
      <c r="E158" s="30"/>
      <c r="F158" s="30"/>
      <c r="G158" s="30"/>
      <c r="H158" s="30"/>
      <c r="I158" s="30"/>
      <c r="AY158" s="8"/>
    </row>
    <row r="159" spans="1:51" x14ac:dyDescent="0.25">
      <c r="A159" s="220"/>
      <c r="B159" s="23"/>
      <c r="C159" s="8"/>
      <c r="D159" s="30"/>
      <c r="E159" s="30"/>
      <c r="F159" s="30"/>
      <c r="G159" s="30"/>
      <c r="H159" s="30"/>
      <c r="I159" s="30"/>
      <c r="AY159" s="8"/>
    </row>
    <row r="160" spans="1:51" x14ac:dyDescent="0.25">
      <c r="A160" s="220"/>
      <c r="B160" s="23"/>
      <c r="C160" s="8"/>
      <c r="D160" s="30"/>
      <c r="E160" s="30"/>
      <c r="F160" s="30"/>
      <c r="G160" s="30"/>
      <c r="H160" s="30"/>
      <c r="I160" s="30"/>
      <c r="AY160" s="8"/>
    </row>
    <row r="161" spans="1:51" x14ac:dyDescent="0.25">
      <c r="A161" s="220"/>
      <c r="B161" s="23"/>
      <c r="C161" s="8"/>
      <c r="D161" s="30"/>
      <c r="E161" s="30"/>
      <c r="F161" s="30"/>
      <c r="G161" s="30"/>
      <c r="H161" s="30"/>
      <c r="I161" s="30"/>
      <c r="AY161" s="8"/>
    </row>
    <row r="162" spans="1:51" x14ac:dyDescent="0.25">
      <c r="A162" s="220"/>
      <c r="B162" s="23"/>
      <c r="C162" s="8"/>
      <c r="D162" s="30"/>
      <c r="E162" s="30"/>
      <c r="F162" s="30"/>
      <c r="G162" s="30"/>
      <c r="H162" s="30"/>
      <c r="I162" s="30"/>
      <c r="AY162" s="8"/>
    </row>
    <row r="163" spans="1:51" x14ac:dyDescent="0.25">
      <c r="A163" s="220"/>
      <c r="B163" s="23"/>
      <c r="C163" s="8"/>
      <c r="D163" s="30"/>
      <c r="E163" s="30"/>
      <c r="F163" s="30"/>
      <c r="G163" s="30"/>
      <c r="H163" s="30"/>
      <c r="I163" s="30"/>
      <c r="AY163" s="8"/>
    </row>
    <row r="164" spans="1:51" x14ac:dyDescent="0.25">
      <c r="A164" s="220"/>
      <c r="B164" s="23"/>
      <c r="C164" s="8"/>
      <c r="D164" s="30"/>
      <c r="E164" s="30"/>
      <c r="F164" s="30"/>
      <c r="G164" s="30"/>
      <c r="H164" s="30"/>
      <c r="I164" s="30"/>
      <c r="AY164" s="8"/>
    </row>
    <row r="165" spans="1:51" x14ac:dyDescent="0.25">
      <c r="A165" s="220"/>
      <c r="B165" s="23"/>
      <c r="C165" s="8"/>
      <c r="D165" s="30"/>
      <c r="E165" s="30"/>
      <c r="F165" s="30"/>
      <c r="G165" s="30"/>
      <c r="H165" s="30"/>
      <c r="I165" s="30"/>
      <c r="AY165" s="8"/>
    </row>
    <row r="166" spans="1:51" x14ac:dyDescent="0.25">
      <c r="A166" s="220"/>
      <c r="B166" s="23"/>
      <c r="C166" s="8"/>
      <c r="D166" s="30"/>
      <c r="E166" s="30"/>
      <c r="F166" s="30"/>
      <c r="G166" s="30"/>
      <c r="H166" s="30"/>
      <c r="I166" s="30"/>
      <c r="AY166" s="8"/>
    </row>
    <row r="167" spans="1:51" x14ac:dyDescent="0.25">
      <c r="A167" s="220"/>
      <c r="B167" s="23"/>
      <c r="C167" s="8"/>
      <c r="D167" s="30"/>
      <c r="E167" s="30"/>
      <c r="F167" s="30"/>
      <c r="G167" s="30"/>
      <c r="H167" s="30"/>
      <c r="I167" s="30"/>
      <c r="AY167" s="8"/>
    </row>
    <row r="168" spans="1:51" x14ac:dyDescent="0.25">
      <c r="A168" s="220"/>
      <c r="B168" s="23"/>
      <c r="C168" s="8"/>
      <c r="D168" s="30"/>
      <c r="E168" s="30"/>
      <c r="F168" s="30"/>
      <c r="G168" s="30"/>
      <c r="H168" s="30"/>
      <c r="I168" s="30"/>
      <c r="AY168" s="8"/>
    </row>
    <row r="169" spans="1:51" x14ac:dyDescent="0.25">
      <c r="A169" s="220"/>
      <c r="B169" s="23"/>
      <c r="C169" s="8"/>
      <c r="D169" s="30"/>
      <c r="E169" s="30"/>
      <c r="F169" s="30"/>
      <c r="G169" s="30"/>
      <c r="H169" s="30"/>
      <c r="I169" s="30"/>
      <c r="AY169" s="8"/>
    </row>
    <row r="170" spans="1:51" x14ac:dyDescent="0.25">
      <c r="A170" s="220"/>
      <c r="B170" s="23"/>
      <c r="C170" s="8"/>
      <c r="D170" s="30"/>
      <c r="E170" s="30"/>
      <c r="F170" s="30"/>
      <c r="G170" s="30"/>
      <c r="H170" s="30"/>
      <c r="I170" s="30"/>
      <c r="AY170" s="8"/>
    </row>
    <row r="171" spans="1:51" x14ac:dyDescent="0.25">
      <c r="A171" s="220"/>
      <c r="B171" s="23"/>
      <c r="C171" s="8"/>
      <c r="D171" s="30"/>
      <c r="E171" s="30"/>
      <c r="F171" s="30"/>
      <c r="G171" s="30"/>
      <c r="H171" s="30"/>
      <c r="I171" s="30"/>
      <c r="AY171" s="8"/>
    </row>
    <row r="172" spans="1:51" x14ac:dyDescent="0.25">
      <c r="A172" s="220"/>
      <c r="B172" s="23"/>
      <c r="C172" s="8"/>
      <c r="D172" s="30"/>
      <c r="E172" s="30"/>
      <c r="F172" s="30"/>
      <c r="G172" s="30"/>
      <c r="H172" s="30"/>
      <c r="I172" s="30"/>
      <c r="AY172" s="8"/>
    </row>
    <row r="173" spans="1:51" x14ac:dyDescent="0.25">
      <c r="A173" s="220"/>
      <c r="B173" s="23"/>
      <c r="C173" s="8"/>
      <c r="D173" s="30"/>
      <c r="E173" s="30"/>
      <c r="F173" s="30"/>
      <c r="G173" s="30"/>
      <c r="H173" s="30"/>
      <c r="I173" s="30"/>
      <c r="AY173" s="8"/>
    </row>
    <row r="174" spans="1:51" x14ac:dyDescent="0.25">
      <c r="A174" s="220"/>
      <c r="B174" s="23"/>
      <c r="C174" s="8"/>
      <c r="D174" s="30"/>
      <c r="E174" s="30"/>
      <c r="F174" s="30"/>
      <c r="G174" s="30"/>
      <c r="H174" s="30"/>
      <c r="I174" s="30"/>
      <c r="AY174" s="8"/>
    </row>
    <row r="175" spans="1:51" x14ac:dyDescent="0.25">
      <c r="A175" s="220"/>
      <c r="B175" s="23"/>
      <c r="C175" s="8"/>
      <c r="D175" s="30"/>
      <c r="E175" s="30"/>
      <c r="F175" s="30"/>
      <c r="G175" s="30"/>
      <c r="H175" s="30"/>
      <c r="I175" s="30"/>
      <c r="AY175" s="8"/>
    </row>
    <row r="176" spans="1:51" x14ac:dyDescent="0.25">
      <c r="A176" s="220"/>
      <c r="B176" s="23"/>
      <c r="C176" s="8"/>
      <c r="D176" s="30"/>
      <c r="E176" s="30"/>
      <c r="F176" s="30"/>
      <c r="G176" s="30"/>
      <c r="H176" s="30"/>
      <c r="I176" s="30"/>
      <c r="AY176" s="8"/>
    </row>
    <row r="177" spans="1:51" x14ac:dyDescent="0.25">
      <c r="A177" s="220"/>
      <c r="B177" s="23"/>
      <c r="C177" s="8"/>
      <c r="D177" s="30"/>
      <c r="E177" s="30"/>
      <c r="F177" s="30"/>
      <c r="G177" s="30"/>
      <c r="H177" s="30"/>
      <c r="I177" s="30"/>
      <c r="AY177" s="8"/>
    </row>
    <row r="178" spans="1:51" x14ac:dyDescent="0.25">
      <c r="A178" s="220"/>
      <c r="B178" s="23"/>
      <c r="C178" s="8"/>
      <c r="D178" s="30"/>
      <c r="E178" s="30"/>
      <c r="F178" s="30"/>
      <c r="G178" s="30"/>
      <c r="H178" s="30"/>
      <c r="I178" s="30"/>
      <c r="AY178" s="8"/>
    </row>
    <row r="179" spans="1:51" x14ac:dyDescent="0.25">
      <c r="A179" s="220"/>
      <c r="B179" s="23"/>
      <c r="C179" s="8"/>
      <c r="D179" s="30"/>
      <c r="E179" s="30"/>
      <c r="F179" s="30"/>
      <c r="G179" s="30"/>
      <c r="H179" s="30"/>
      <c r="I179" s="30"/>
      <c r="AY179" s="8"/>
    </row>
    <row r="180" spans="1:51" x14ac:dyDescent="0.25">
      <c r="A180" s="220"/>
      <c r="B180" s="23"/>
      <c r="C180" s="8"/>
      <c r="D180" s="30"/>
      <c r="E180" s="30"/>
      <c r="F180" s="30"/>
      <c r="G180" s="30"/>
      <c r="H180" s="30"/>
      <c r="I180" s="30"/>
      <c r="AY180" s="8"/>
    </row>
    <row r="181" spans="1:51" x14ac:dyDescent="0.25">
      <c r="A181" s="220"/>
      <c r="B181" s="23"/>
      <c r="C181" s="8"/>
      <c r="D181" s="30"/>
      <c r="E181" s="30"/>
      <c r="F181" s="30"/>
      <c r="G181" s="30"/>
      <c r="H181" s="30"/>
      <c r="I181" s="30"/>
      <c r="AY181" s="8"/>
    </row>
    <row r="182" spans="1:51" x14ac:dyDescent="0.25">
      <c r="A182" s="220"/>
      <c r="B182" s="23"/>
      <c r="C182" s="8"/>
      <c r="D182" s="30"/>
      <c r="E182" s="30"/>
      <c r="F182" s="30"/>
      <c r="G182" s="30"/>
      <c r="H182" s="30"/>
      <c r="I182" s="30"/>
      <c r="AY182" s="8"/>
    </row>
    <row r="183" spans="1:51" x14ac:dyDescent="0.25">
      <c r="A183" s="220"/>
      <c r="B183" s="23"/>
      <c r="C183" s="8"/>
      <c r="D183" s="30"/>
      <c r="E183" s="30"/>
      <c r="F183" s="30"/>
      <c r="G183" s="30"/>
      <c r="H183" s="30"/>
      <c r="I183" s="30"/>
      <c r="AY183" s="8"/>
    </row>
    <row r="184" spans="1:51" x14ac:dyDescent="0.25">
      <c r="A184" s="220"/>
      <c r="B184" s="23"/>
      <c r="C184" s="8"/>
      <c r="D184" s="30"/>
      <c r="E184" s="30"/>
      <c r="F184" s="30"/>
      <c r="G184" s="30"/>
      <c r="H184" s="30"/>
      <c r="I184" s="30"/>
      <c r="AY184" s="8"/>
    </row>
    <row r="185" spans="1:51" x14ac:dyDescent="0.25">
      <c r="A185" s="220"/>
      <c r="B185" s="23"/>
      <c r="C185" s="8"/>
      <c r="D185" s="30"/>
      <c r="E185" s="30"/>
      <c r="F185" s="30"/>
      <c r="G185" s="30"/>
      <c r="H185" s="30"/>
      <c r="I185" s="30"/>
      <c r="AY185" s="8"/>
    </row>
    <row r="186" spans="1:51" x14ac:dyDescent="0.25">
      <c r="A186" s="220"/>
      <c r="B186" s="23"/>
      <c r="C186" s="8"/>
      <c r="D186" s="30"/>
      <c r="E186" s="30"/>
      <c r="F186" s="30"/>
      <c r="G186" s="30"/>
      <c r="H186" s="30"/>
      <c r="I186" s="30"/>
      <c r="AY186" s="8"/>
    </row>
    <row r="187" spans="1:51" x14ac:dyDescent="0.25">
      <c r="A187" s="220"/>
      <c r="B187" s="23"/>
      <c r="C187" s="8"/>
      <c r="D187" s="30"/>
      <c r="E187" s="30"/>
      <c r="F187" s="30"/>
      <c r="G187" s="30"/>
      <c r="H187" s="30"/>
      <c r="I187" s="30"/>
      <c r="AY187" s="8"/>
    </row>
    <row r="188" spans="1:51" x14ac:dyDescent="0.25">
      <c r="A188" s="220"/>
      <c r="B188" s="23"/>
      <c r="C188" s="8"/>
      <c r="D188" s="30"/>
      <c r="E188" s="30"/>
      <c r="F188" s="30"/>
      <c r="G188" s="30"/>
      <c r="H188" s="30"/>
      <c r="I188" s="30"/>
      <c r="AY188" s="8"/>
    </row>
    <row r="189" spans="1:51" x14ac:dyDescent="0.25">
      <c r="A189" s="220"/>
      <c r="B189" s="23"/>
      <c r="C189" s="8"/>
      <c r="D189" s="30"/>
      <c r="E189" s="30"/>
      <c r="F189" s="30"/>
      <c r="G189" s="30"/>
      <c r="H189" s="30"/>
      <c r="I189" s="30"/>
      <c r="AY189" s="8"/>
    </row>
    <row r="190" spans="1:51" x14ac:dyDescent="0.25">
      <c r="A190" s="220"/>
      <c r="B190" s="23"/>
      <c r="C190" s="8"/>
      <c r="D190" s="30"/>
      <c r="E190" s="30"/>
      <c r="F190" s="30"/>
      <c r="G190" s="30"/>
      <c r="H190" s="30"/>
      <c r="I190" s="30"/>
      <c r="AY190" s="8"/>
    </row>
    <row r="191" spans="1:51" x14ac:dyDescent="0.25">
      <c r="A191" s="220"/>
      <c r="B191" s="23"/>
      <c r="C191" s="8"/>
      <c r="D191" s="30"/>
      <c r="E191" s="30"/>
      <c r="F191" s="30"/>
      <c r="G191" s="30"/>
      <c r="H191" s="30"/>
      <c r="I191" s="30"/>
      <c r="AY191" s="8"/>
    </row>
    <row r="192" spans="1:51" x14ac:dyDescent="0.25">
      <c r="A192" s="220"/>
      <c r="B192" s="23"/>
      <c r="C192" s="8"/>
      <c r="D192" s="30"/>
      <c r="E192" s="30"/>
      <c r="F192" s="30"/>
      <c r="G192" s="30"/>
      <c r="H192" s="30"/>
      <c r="I192" s="30"/>
      <c r="AY192" s="8"/>
    </row>
    <row r="193" spans="1:51" x14ac:dyDescent="0.25">
      <c r="A193" s="220"/>
      <c r="B193" s="23"/>
      <c r="C193" s="8"/>
      <c r="D193" s="30"/>
      <c r="E193" s="30"/>
      <c r="F193" s="30"/>
      <c r="G193" s="30"/>
      <c r="H193" s="30"/>
      <c r="I193" s="30"/>
      <c r="AY193" s="8"/>
    </row>
    <row r="194" spans="1:51" x14ac:dyDescent="0.25">
      <c r="A194" s="220"/>
      <c r="B194" s="23"/>
      <c r="C194" s="8"/>
      <c r="D194" s="30"/>
      <c r="E194" s="30"/>
      <c r="F194" s="30"/>
      <c r="G194" s="30"/>
      <c r="H194" s="30"/>
      <c r="I194" s="30"/>
      <c r="AY194" s="8"/>
    </row>
    <row r="195" spans="1:51" x14ac:dyDescent="0.25">
      <c r="A195" s="220"/>
      <c r="B195" s="23"/>
      <c r="C195" s="8"/>
      <c r="D195" s="30"/>
      <c r="E195" s="30"/>
      <c r="F195" s="30"/>
      <c r="G195" s="30"/>
      <c r="H195" s="30"/>
      <c r="I195" s="30"/>
      <c r="AY195" s="8"/>
    </row>
    <row r="196" spans="1:51" x14ac:dyDescent="0.25">
      <c r="A196" s="220"/>
      <c r="B196" s="23"/>
      <c r="C196" s="8"/>
      <c r="D196" s="30"/>
      <c r="E196" s="30"/>
      <c r="F196" s="30"/>
      <c r="G196" s="30"/>
      <c r="H196" s="30"/>
      <c r="I196" s="30"/>
      <c r="AY196" s="8"/>
    </row>
    <row r="197" spans="1:51" x14ac:dyDescent="0.25">
      <c r="A197" s="220"/>
      <c r="B197" s="23"/>
      <c r="C197" s="8"/>
      <c r="D197" s="30"/>
      <c r="E197" s="30"/>
      <c r="F197" s="30"/>
      <c r="G197" s="30"/>
      <c r="H197" s="30"/>
      <c r="I197" s="30"/>
      <c r="AY197" s="8"/>
    </row>
    <row r="198" spans="1:51" x14ac:dyDescent="0.25">
      <c r="A198" s="220"/>
      <c r="B198" s="23"/>
      <c r="C198" s="8"/>
      <c r="D198" s="30"/>
      <c r="E198" s="30"/>
      <c r="F198" s="30"/>
      <c r="G198" s="30"/>
      <c r="H198" s="30"/>
      <c r="I198" s="30"/>
      <c r="AY198" s="8"/>
    </row>
    <row r="199" spans="1:51" x14ac:dyDescent="0.25">
      <c r="A199" s="220"/>
      <c r="B199" s="23"/>
      <c r="C199" s="8"/>
      <c r="D199" s="30"/>
      <c r="E199" s="30"/>
      <c r="F199" s="30"/>
      <c r="G199" s="30"/>
      <c r="H199" s="30"/>
      <c r="I199" s="30"/>
      <c r="AY199" s="8"/>
    </row>
    <row r="200" spans="1:51" x14ac:dyDescent="0.25">
      <c r="A200" s="220"/>
      <c r="B200" s="23"/>
      <c r="C200" s="8"/>
      <c r="D200" s="30"/>
      <c r="E200" s="30"/>
      <c r="F200" s="30"/>
      <c r="G200" s="30"/>
      <c r="H200" s="30"/>
      <c r="I200" s="30"/>
      <c r="AY200" s="8"/>
    </row>
    <row r="201" spans="1:51" x14ac:dyDescent="0.25">
      <c r="A201" s="220"/>
      <c r="B201" s="23"/>
      <c r="C201" s="8"/>
      <c r="D201" s="30"/>
      <c r="E201" s="30"/>
      <c r="F201" s="30"/>
      <c r="G201" s="30"/>
      <c r="H201" s="30"/>
      <c r="I201" s="30"/>
      <c r="AY201" s="8"/>
    </row>
    <row r="202" spans="1:51" x14ac:dyDescent="0.25">
      <c r="A202" s="220"/>
      <c r="B202" s="23"/>
      <c r="C202" s="8"/>
      <c r="D202" s="30"/>
      <c r="E202" s="30"/>
      <c r="F202" s="30"/>
      <c r="G202" s="30"/>
      <c r="H202" s="30"/>
      <c r="I202" s="30"/>
      <c r="AY202" s="8"/>
    </row>
    <row r="203" spans="1:51" x14ac:dyDescent="0.25">
      <c r="A203" s="220"/>
      <c r="B203" s="23"/>
      <c r="C203" s="8"/>
      <c r="D203" s="30"/>
      <c r="E203" s="30"/>
      <c r="F203" s="30"/>
      <c r="G203" s="30"/>
      <c r="H203" s="30"/>
      <c r="I203" s="30"/>
      <c r="AY203" s="8"/>
    </row>
    <row r="204" spans="1:51" x14ac:dyDescent="0.25">
      <c r="A204" s="220"/>
      <c r="B204" s="23"/>
      <c r="C204" s="8"/>
      <c r="D204" s="30"/>
      <c r="E204" s="30"/>
      <c r="F204" s="30"/>
      <c r="G204" s="30"/>
      <c r="H204" s="30"/>
      <c r="I204" s="30"/>
      <c r="AY204" s="8"/>
    </row>
    <row r="205" spans="1:51" x14ac:dyDescent="0.25">
      <c r="A205" s="220"/>
      <c r="B205" s="23"/>
      <c r="C205" s="8"/>
      <c r="D205" s="30"/>
      <c r="E205" s="30"/>
      <c r="F205" s="30"/>
      <c r="G205" s="30"/>
      <c r="H205" s="30"/>
      <c r="I205" s="30"/>
      <c r="AY205" s="8"/>
    </row>
    <row r="206" spans="1:51" x14ac:dyDescent="0.25">
      <c r="A206" s="220"/>
      <c r="B206" s="23"/>
      <c r="C206" s="8"/>
      <c r="D206" s="30"/>
      <c r="E206" s="30"/>
      <c r="F206" s="30"/>
      <c r="G206" s="30"/>
      <c r="H206" s="30"/>
      <c r="I206" s="30"/>
      <c r="AY206" s="8"/>
    </row>
    <row r="207" spans="1:51" x14ac:dyDescent="0.25">
      <c r="A207" s="220"/>
      <c r="B207" s="23"/>
      <c r="C207" s="8"/>
      <c r="D207" s="30"/>
      <c r="E207" s="30"/>
      <c r="F207" s="30"/>
      <c r="G207" s="30"/>
      <c r="H207" s="30"/>
      <c r="I207" s="30"/>
      <c r="AY207" s="8"/>
    </row>
    <row r="208" spans="1:51" x14ac:dyDescent="0.25">
      <c r="A208" s="220"/>
      <c r="B208" s="23"/>
      <c r="C208" s="8"/>
      <c r="D208" s="30"/>
      <c r="E208" s="30"/>
      <c r="F208" s="30"/>
      <c r="G208" s="30"/>
      <c r="H208" s="30"/>
      <c r="I208" s="30"/>
      <c r="AY208" s="8"/>
    </row>
    <row r="209" spans="1:51" x14ac:dyDescent="0.25">
      <c r="A209" s="220"/>
      <c r="B209" s="23"/>
      <c r="C209" s="8"/>
      <c r="D209" s="30"/>
      <c r="E209" s="30"/>
      <c r="F209" s="30"/>
      <c r="G209" s="30"/>
      <c r="H209" s="30"/>
      <c r="I209" s="30"/>
      <c r="AY209" s="8"/>
    </row>
    <row r="210" spans="1:51" x14ac:dyDescent="0.25">
      <c r="A210" s="220"/>
      <c r="B210" s="23"/>
      <c r="C210" s="8"/>
      <c r="D210" s="30"/>
      <c r="E210" s="30"/>
      <c r="F210" s="30"/>
      <c r="G210" s="30"/>
      <c r="H210" s="30"/>
      <c r="I210" s="30"/>
      <c r="AY210" s="8"/>
    </row>
    <row r="211" spans="1:51" x14ac:dyDescent="0.25">
      <c r="A211" s="220"/>
      <c r="B211" s="23"/>
      <c r="C211" s="8"/>
      <c r="D211" s="30"/>
      <c r="E211" s="30"/>
      <c r="F211" s="30"/>
      <c r="G211" s="30"/>
      <c r="H211" s="30"/>
      <c r="I211" s="30"/>
      <c r="AY211" s="8"/>
    </row>
    <row r="212" spans="1:51" x14ac:dyDescent="0.25">
      <c r="A212" s="220"/>
      <c r="B212" s="23"/>
      <c r="C212" s="8"/>
      <c r="D212" s="30"/>
      <c r="E212" s="30"/>
      <c r="F212" s="30"/>
      <c r="G212" s="30"/>
      <c r="H212" s="30"/>
      <c r="I212" s="30"/>
      <c r="AY212" s="8"/>
    </row>
    <row r="213" spans="1:51" x14ac:dyDescent="0.25">
      <c r="A213" s="220"/>
      <c r="B213" s="23"/>
      <c r="C213" s="8"/>
      <c r="D213" s="30"/>
      <c r="E213" s="30"/>
      <c r="F213" s="30"/>
      <c r="G213" s="30"/>
      <c r="H213" s="30"/>
      <c r="I213" s="30"/>
      <c r="AY213" s="8"/>
    </row>
    <row r="214" spans="1:51" x14ac:dyDescent="0.25">
      <c r="A214" s="220"/>
      <c r="B214" s="23"/>
      <c r="C214" s="8"/>
      <c r="D214" s="30"/>
      <c r="E214" s="30"/>
      <c r="F214" s="30"/>
      <c r="G214" s="30"/>
      <c r="H214" s="30"/>
      <c r="I214" s="30"/>
      <c r="AY214" s="8"/>
    </row>
    <row r="215" spans="1:51" x14ac:dyDescent="0.25">
      <c r="A215" s="220"/>
      <c r="B215" s="23"/>
      <c r="C215" s="8"/>
      <c r="D215" s="30"/>
      <c r="E215" s="30"/>
      <c r="F215" s="30"/>
      <c r="G215" s="30"/>
      <c r="H215" s="30"/>
      <c r="I215" s="30"/>
      <c r="AY215" s="8"/>
    </row>
    <row r="216" spans="1:51" x14ac:dyDescent="0.25">
      <c r="A216" s="220"/>
      <c r="B216" s="23"/>
      <c r="C216" s="8"/>
      <c r="D216" s="30"/>
      <c r="E216" s="30"/>
      <c r="F216" s="30"/>
      <c r="G216" s="30"/>
      <c r="H216" s="30"/>
      <c r="I216" s="30"/>
      <c r="AY216" s="8"/>
    </row>
    <row r="217" spans="1:51" x14ac:dyDescent="0.25">
      <c r="A217" s="220"/>
      <c r="B217" s="23"/>
      <c r="C217" s="8"/>
      <c r="D217" s="30"/>
      <c r="E217" s="30"/>
      <c r="F217" s="30"/>
      <c r="G217" s="30"/>
      <c r="H217" s="30"/>
      <c r="I217" s="30"/>
      <c r="AY217" s="8"/>
    </row>
    <row r="218" spans="1:51" x14ac:dyDescent="0.25">
      <c r="A218" s="220"/>
      <c r="B218" s="23"/>
      <c r="C218" s="8"/>
      <c r="D218" s="30"/>
      <c r="E218" s="30"/>
      <c r="F218" s="30"/>
      <c r="G218" s="30"/>
      <c r="H218" s="30"/>
      <c r="I218" s="30"/>
      <c r="AY218" s="8"/>
    </row>
    <row r="219" spans="1:51" x14ac:dyDescent="0.25">
      <c r="A219" s="220"/>
      <c r="B219" s="23"/>
      <c r="C219" s="8"/>
      <c r="D219" s="30"/>
      <c r="E219" s="30"/>
      <c r="F219" s="30"/>
      <c r="G219" s="30"/>
      <c r="H219" s="30"/>
      <c r="I219" s="30"/>
      <c r="AY219" s="8"/>
    </row>
    <row r="220" spans="1:51" x14ac:dyDescent="0.25">
      <c r="A220" s="220"/>
      <c r="B220" s="23"/>
      <c r="C220" s="8"/>
      <c r="D220" s="30"/>
      <c r="E220" s="30"/>
      <c r="F220" s="30"/>
      <c r="G220" s="30"/>
      <c r="H220" s="30"/>
      <c r="I220" s="30"/>
      <c r="AY220" s="8"/>
    </row>
    <row r="221" spans="1:51" x14ac:dyDescent="0.25">
      <c r="A221" s="220"/>
      <c r="B221" s="23"/>
      <c r="C221" s="8"/>
      <c r="D221" s="30"/>
      <c r="E221" s="30"/>
      <c r="F221" s="30"/>
      <c r="G221" s="30"/>
      <c r="H221" s="30"/>
      <c r="I221" s="30"/>
      <c r="AY221" s="8"/>
    </row>
    <row r="222" spans="1:51" x14ac:dyDescent="0.25">
      <c r="A222" s="220"/>
      <c r="B222" s="23"/>
      <c r="C222" s="8"/>
      <c r="D222" s="30"/>
      <c r="E222" s="30"/>
      <c r="F222" s="30"/>
      <c r="G222" s="30"/>
      <c r="H222" s="30"/>
      <c r="I222" s="30"/>
      <c r="AY222" s="8"/>
    </row>
    <row r="223" spans="1:51" x14ac:dyDescent="0.25">
      <c r="A223" s="220"/>
      <c r="B223" s="23"/>
      <c r="C223" s="8"/>
      <c r="D223" s="30"/>
      <c r="E223" s="30"/>
      <c r="F223" s="30"/>
      <c r="G223" s="30"/>
      <c r="H223" s="30"/>
      <c r="I223" s="30"/>
      <c r="AY223" s="8"/>
    </row>
    <row r="224" spans="1:51" x14ac:dyDescent="0.25">
      <c r="A224" s="220"/>
      <c r="B224" s="23"/>
      <c r="C224" s="8"/>
      <c r="D224" s="30"/>
      <c r="E224" s="30"/>
      <c r="F224" s="30"/>
      <c r="G224" s="30"/>
      <c r="H224" s="30"/>
      <c r="I224" s="30"/>
      <c r="AY224" s="8"/>
    </row>
    <row r="225" spans="1:51" x14ac:dyDescent="0.25">
      <c r="A225" s="220"/>
      <c r="B225" s="23"/>
      <c r="C225" s="8"/>
      <c r="D225" s="30"/>
      <c r="E225" s="30"/>
      <c r="F225" s="30"/>
      <c r="G225" s="30"/>
      <c r="H225" s="30"/>
      <c r="I225" s="30"/>
      <c r="AY225" s="8"/>
    </row>
    <row r="226" spans="1:51" x14ac:dyDescent="0.25">
      <c r="A226" s="220"/>
      <c r="B226" s="23"/>
      <c r="C226" s="8"/>
      <c r="D226" s="30"/>
      <c r="E226" s="30"/>
      <c r="F226" s="30"/>
      <c r="G226" s="30"/>
      <c r="H226" s="30"/>
      <c r="I226" s="30"/>
      <c r="AY226" s="8"/>
    </row>
    <row r="227" spans="1:51" x14ac:dyDescent="0.25">
      <c r="A227" s="220"/>
      <c r="B227" s="23"/>
      <c r="C227" s="8"/>
      <c r="D227" s="30"/>
      <c r="E227" s="30"/>
      <c r="F227" s="30"/>
      <c r="G227" s="30"/>
      <c r="H227" s="30"/>
      <c r="I227" s="30"/>
      <c r="AY227" s="8"/>
    </row>
    <row r="228" spans="1:51" x14ac:dyDescent="0.25">
      <c r="A228" s="220"/>
      <c r="B228" s="23"/>
      <c r="C228" s="8"/>
      <c r="D228" s="30"/>
      <c r="E228" s="30"/>
      <c r="F228" s="30"/>
      <c r="G228" s="30"/>
      <c r="H228" s="30"/>
      <c r="I228" s="30"/>
      <c r="AY228" s="8"/>
    </row>
    <row r="229" spans="1:51" x14ac:dyDescent="0.25">
      <c r="A229" s="220"/>
      <c r="B229" s="23"/>
      <c r="C229" s="8"/>
      <c r="D229" s="30"/>
      <c r="E229" s="30"/>
      <c r="F229" s="30"/>
      <c r="G229" s="30"/>
      <c r="H229" s="30"/>
      <c r="I229" s="30"/>
      <c r="AY229" s="8"/>
    </row>
    <row r="230" spans="1:51" x14ac:dyDescent="0.25">
      <c r="A230" s="220"/>
      <c r="B230" s="23"/>
      <c r="C230" s="8"/>
      <c r="D230" s="30"/>
      <c r="E230" s="30"/>
      <c r="F230" s="30"/>
      <c r="G230" s="30"/>
      <c r="H230" s="30"/>
      <c r="I230" s="30"/>
      <c r="AY230" s="8"/>
    </row>
    <row r="231" spans="1:51" x14ac:dyDescent="0.25">
      <c r="A231" s="220"/>
      <c r="B231" s="23"/>
      <c r="C231" s="8"/>
      <c r="D231" s="30"/>
      <c r="E231" s="30"/>
      <c r="F231" s="30"/>
      <c r="G231" s="30"/>
      <c r="H231" s="30"/>
      <c r="I231" s="30"/>
      <c r="AY231" s="8"/>
    </row>
    <row r="232" spans="1:51" x14ac:dyDescent="0.25">
      <c r="A232" s="220"/>
      <c r="B232" s="23"/>
      <c r="C232" s="8"/>
      <c r="D232" s="30"/>
      <c r="E232" s="30"/>
      <c r="F232" s="30"/>
      <c r="G232" s="30"/>
      <c r="H232" s="30"/>
      <c r="I232" s="30"/>
      <c r="AY232" s="8"/>
    </row>
    <row r="233" spans="1:51" x14ac:dyDescent="0.25">
      <c r="A233" s="220"/>
      <c r="B233" s="23"/>
      <c r="C233" s="8"/>
      <c r="D233" s="30"/>
      <c r="E233" s="30"/>
      <c r="F233" s="30"/>
      <c r="G233" s="30"/>
      <c r="H233" s="30"/>
      <c r="I233" s="30"/>
      <c r="AY233" s="8"/>
    </row>
    <row r="234" spans="1:51" x14ac:dyDescent="0.25">
      <c r="A234" s="220"/>
      <c r="B234" s="23"/>
      <c r="C234" s="8"/>
      <c r="D234" s="30"/>
      <c r="E234" s="30"/>
      <c r="F234" s="30"/>
      <c r="G234" s="30"/>
      <c r="H234" s="30"/>
      <c r="I234" s="30"/>
      <c r="AY234" s="8"/>
    </row>
    <row r="235" spans="1:51" x14ac:dyDescent="0.25">
      <c r="A235" s="220"/>
      <c r="B235" s="23"/>
      <c r="C235" s="8"/>
      <c r="D235" s="30"/>
      <c r="E235" s="30"/>
      <c r="F235" s="30"/>
      <c r="G235" s="30"/>
      <c r="H235" s="30"/>
      <c r="I235" s="30"/>
      <c r="AY235" s="8"/>
    </row>
    <row r="236" spans="1:51" x14ac:dyDescent="0.25">
      <c r="A236" s="220"/>
      <c r="B236" s="23"/>
      <c r="C236" s="8"/>
      <c r="D236" s="30"/>
      <c r="E236" s="30"/>
      <c r="F236" s="30"/>
      <c r="G236" s="30"/>
      <c r="H236" s="30"/>
      <c r="I236" s="30"/>
      <c r="AY236" s="8"/>
    </row>
    <row r="237" spans="1:51" x14ac:dyDescent="0.25">
      <c r="A237" s="220"/>
      <c r="B237" s="23"/>
      <c r="C237" s="8"/>
      <c r="D237" s="30"/>
      <c r="E237" s="30"/>
      <c r="F237" s="30"/>
      <c r="G237" s="30"/>
      <c r="H237" s="30"/>
      <c r="I237" s="30"/>
      <c r="AY237" s="8"/>
    </row>
    <row r="238" spans="1:51" x14ac:dyDescent="0.25">
      <c r="A238" s="220"/>
      <c r="B238" s="23"/>
      <c r="C238" s="8"/>
      <c r="D238" s="30"/>
      <c r="E238" s="30"/>
      <c r="F238" s="30"/>
      <c r="G238" s="30"/>
      <c r="H238" s="30"/>
      <c r="I238" s="30"/>
      <c r="AY238" s="8"/>
    </row>
    <row r="239" spans="1:51" x14ac:dyDescent="0.25">
      <c r="A239" s="220"/>
      <c r="B239" s="23"/>
      <c r="C239" s="8"/>
      <c r="D239" s="30"/>
      <c r="E239" s="30"/>
      <c r="F239" s="30"/>
      <c r="G239" s="30"/>
      <c r="H239" s="30"/>
      <c r="I239" s="30"/>
      <c r="AY239" s="8"/>
    </row>
    <row r="240" spans="1:51" x14ac:dyDescent="0.25">
      <c r="A240" s="220"/>
      <c r="B240" s="23"/>
      <c r="C240" s="8"/>
      <c r="D240" s="30"/>
      <c r="E240" s="30"/>
      <c r="F240" s="30"/>
      <c r="G240" s="30"/>
      <c r="H240" s="30"/>
      <c r="I240" s="30"/>
      <c r="AY240" s="8"/>
    </row>
    <row r="241" spans="1:51" x14ac:dyDescent="0.25">
      <c r="A241" s="220"/>
      <c r="B241" s="23"/>
      <c r="C241" s="8"/>
      <c r="D241" s="30"/>
      <c r="E241" s="30"/>
      <c r="F241" s="30"/>
      <c r="G241" s="30"/>
      <c r="H241" s="30"/>
      <c r="I241" s="30"/>
      <c r="AY241" s="8"/>
    </row>
    <row r="242" spans="1:51" x14ac:dyDescent="0.25">
      <c r="A242" s="220"/>
      <c r="B242" s="23"/>
      <c r="C242" s="8"/>
      <c r="D242" s="30"/>
      <c r="E242" s="30"/>
      <c r="F242" s="30"/>
      <c r="G242" s="30"/>
      <c r="H242" s="30"/>
      <c r="I242" s="30"/>
      <c r="AY242" s="8"/>
    </row>
    <row r="243" spans="1:51" x14ac:dyDescent="0.25">
      <c r="A243" s="220"/>
      <c r="B243" s="23"/>
      <c r="C243" s="8"/>
      <c r="D243" s="30"/>
      <c r="E243" s="30"/>
      <c r="F243" s="30"/>
      <c r="G243" s="30"/>
      <c r="H243" s="30"/>
      <c r="I243" s="30"/>
      <c r="AY243" s="8"/>
    </row>
    <row r="244" spans="1:51" x14ac:dyDescent="0.25">
      <c r="A244" s="220"/>
      <c r="B244" s="23"/>
      <c r="C244" s="8"/>
      <c r="D244" s="30"/>
      <c r="E244" s="30"/>
      <c r="F244" s="30"/>
      <c r="G244" s="30"/>
      <c r="H244" s="30"/>
      <c r="I244" s="30"/>
      <c r="AY244" s="8"/>
    </row>
    <row r="245" spans="1:51" x14ac:dyDescent="0.25">
      <c r="A245" s="220"/>
      <c r="B245" s="23"/>
      <c r="C245" s="8"/>
      <c r="D245" s="30"/>
      <c r="E245" s="30"/>
      <c r="F245" s="30"/>
      <c r="G245" s="30"/>
      <c r="H245" s="30"/>
      <c r="I245" s="30"/>
      <c r="AY245" s="8"/>
    </row>
    <row r="246" spans="1:51" x14ac:dyDescent="0.25">
      <c r="A246" s="220"/>
      <c r="B246" s="23"/>
      <c r="C246" s="8"/>
      <c r="D246" s="30"/>
      <c r="E246" s="30"/>
      <c r="F246" s="30"/>
      <c r="G246" s="30"/>
      <c r="H246" s="30"/>
      <c r="I246" s="30"/>
      <c r="AY246" s="8"/>
    </row>
    <row r="247" spans="1:51" x14ac:dyDescent="0.25">
      <c r="A247" s="220"/>
      <c r="B247" s="23"/>
      <c r="C247" s="8"/>
      <c r="D247" s="30"/>
      <c r="E247" s="30"/>
      <c r="F247" s="30"/>
      <c r="G247" s="30"/>
      <c r="H247" s="30"/>
      <c r="I247" s="30"/>
      <c r="AY247" s="8"/>
    </row>
    <row r="248" spans="1:51" x14ac:dyDescent="0.25">
      <c r="A248" s="220"/>
      <c r="B248" s="23"/>
      <c r="C248" s="8"/>
      <c r="D248" s="30"/>
      <c r="E248" s="30"/>
      <c r="F248" s="30"/>
      <c r="G248" s="30"/>
      <c r="H248" s="30"/>
      <c r="I248" s="30"/>
      <c r="AY248" s="8"/>
    </row>
    <row r="249" spans="1:51" x14ac:dyDescent="0.25">
      <c r="A249" s="220"/>
      <c r="B249" s="23"/>
      <c r="C249" s="8"/>
      <c r="D249" s="30"/>
      <c r="E249" s="30"/>
      <c r="F249" s="30"/>
      <c r="G249" s="30"/>
      <c r="H249" s="30"/>
      <c r="I249" s="30"/>
      <c r="AY249" s="8"/>
    </row>
    <row r="250" spans="1:51" x14ac:dyDescent="0.25">
      <c r="A250" s="220"/>
      <c r="B250" s="23"/>
      <c r="C250" s="8"/>
      <c r="D250" s="30"/>
      <c r="E250" s="30"/>
      <c r="F250" s="30"/>
      <c r="G250" s="30"/>
      <c r="H250" s="30"/>
      <c r="I250" s="30"/>
      <c r="AY250" s="8"/>
    </row>
    <row r="251" spans="1:51" x14ac:dyDescent="0.25">
      <c r="A251" s="220"/>
      <c r="B251" s="23"/>
      <c r="C251" s="8"/>
      <c r="D251" s="30"/>
      <c r="E251" s="30"/>
      <c r="F251" s="30"/>
      <c r="G251" s="30"/>
      <c r="H251" s="30"/>
      <c r="I251" s="30"/>
      <c r="AY251" s="8"/>
    </row>
    <row r="252" spans="1:51" x14ac:dyDescent="0.25">
      <c r="A252" s="220"/>
      <c r="B252" s="23"/>
      <c r="C252" s="8"/>
      <c r="D252" s="30"/>
      <c r="E252" s="30"/>
      <c r="F252" s="30"/>
      <c r="G252" s="30"/>
      <c r="H252" s="30"/>
      <c r="I252" s="30"/>
      <c r="AY252" s="8"/>
    </row>
    <row r="253" spans="1:51" x14ac:dyDescent="0.25">
      <c r="A253" s="220"/>
      <c r="B253" s="23"/>
      <c r="C253" s="8"/>
      <c r="D253" s="30"/>
      <c r="E253" s="30"/>
      <c r="F253" s="30"/>
      <c r="G253" s="30"/>
      <c r="H253" s="30"/>
      <c r="I253" s="30"/>
      <c r="AY253" s="8"/>
    </row>
    <row r="254" spans="1:51" x14ac:dyDescent="0.25">
      <c r="A254" s="220"/>
      <c r="B254" s="23"/>
      <c r="C254" s="8"/>
      <c r="D254" s="30"/>
      <c r="E254" s="30"/>
      <c r="F254" s="30"/>
      <c r="G254" s="30"/>
      <c r="H254" s="30"/>
      <c r="I254" s="30"/>
      <c r="AY254" s="8"/>
    </row>
    <row r="255" spans="1:51" x14ac:dyDescent="0.25">
      <c r="A255" s="220"/>
      <c r="B255" s="23"/>
      <c r="C255" s="8"/>
      <c r="D255" s="30"/>
      <c r="E255" s="30"/>
      <c r="F255" s="30"/>
      <c r="G255" s="30"/>
      <c r="H255" s="30"/>
      <c r="I255" s="30"/>
      <c r="AY255" s="8"/>
    </row>
    <row r="256" spans="1:51" x14ac:dyDescent="0.25">
      <c r="A256" s="220"/>
      <c r="B256" s="23"/>
      <c r="C256" s="8"/>
      <c r="D256" s="30"/>
      <c r="E256" s="30"/>
      <c r="F256" s="30"/>
      <c r="G256" s="30"/>
      <c r="H256" s="30"/>
      <c r="I256" s="30"/>
      <c r="AY256" s="8"/>
    </row>
    <row r="257" spans="1:51" x14ac:dyDescent="0.25">
      <c r="A257" s="220"/>
      <c r="B257" s="23"/>
      <c r="C257" s="8"/>
      <c r="D257" s="30"/>
      <c r="E257" s="30"/>
      <c r="F257" s="30"/>
      <c r="G257" s="30"/>
      <c r="H257" s="30"/>
      <c r="I257" s="30"/>
      <c r="AY257" s="8"/>
    </row>
    <row r="258" spans="1:51" x14ac:dyDescent="0.25">
      <c r="A258" s="220"/>
      <c r="B258" s="23"/>
      <c r="C258" s="8"/>
      <c r="D258" s="30"/>
      <c r="E258" s="30"/>
      <c r="F258" s="30"/>
      <c r="G258" s="30"/>
      <c r="H258" s="30"/>
      <c r="I258" s="30"/>
      <c r="AY258" s="8"/>
    </row>
    <row r="259" spans="1:51" x14ac:dyDescent="0.25">
      <c r="A259" s="220"/>
      <c r="B259" s="23"/>
      <c r="C259" s="8"/>
      <c r="D259" s="30"/>
      <c r="E259" s="30"/>
      <c r="F259" s="30"/>
      <c r="G259" s="30"/>
      <c r="H259" s="30"/>
      <c r="I259" s="30"/>
      <c r="AY259" s="8"/>
    </row>
    <row r="260" spans="1:51" x14ac:dyDescent="0.25">
      <c r="A260" s="220"/>
      <c r="B260" s="23"/>
      <c r="C260" s="8"/>
      <c r="D260" s="30"/>
      <c r="E260" s="30"/>
      <c r="F260" s="30"/>
      <c r="G260" s="30"/>
      <c r="H260" s="30"/>
      <c r="I260" s="30"/>
      <c r="AY260" s="8"/>
    </row>
    <row r="261" spans="1:51" x14ac:dyDescent="0.25">
      <c r="A261" s="220"/>
      <c r="B261" s="23"/>
      <c r="C261" s="8"/>
      <c r="D261" s="30"/>
      <c r="E261" s="30"/>
      <c r="F261" s="30"/>
      <c r="G261" s="30"/>
      <c r="H261" s="30"/>
      <c r="I261" s="30"/>
      <c r="AY261" s="8"/>
    </row>
    <row r="262" spans="1:51" x14ac:dyDescent="0.25">
      <c r="A262" s="220"/>
      <c r="B262" s="23"/>
      <c r="C262" s="8"/>
      <c r="D262" s="30"/>
      <c r="E262" s="30"/>
      <c r="F262" s="30"/>
      <c r="G262" s="30"/>
      <c r="H262" s="30"/>
      <c r="I262" s="30"/>
      <c r="AY262" s="8"/>
    </row>
    <row r="263" spans="1:51" x14ac:dyDescent="0.25">
      <c r="A263" s="220"/>
      <c r="B263" s="23"/>
      <c r="C263" s="8"/>
      <c r="D263" s="30"/>
      <c r="E263" s="30"/>
      <c r="F263" s="30"/>
      <c r="G263" s="30"/>
      <c r="H263" s="30"/>
      <c r="I263" s="30"/>
      <c r="AY263" s="8"/>
    </row>
    <row r="264" spans="1:51" x14ac:dyDescent="0.25">
      <c r="A264" s="220"/>
      <c r="B264" s="23"/>
      <c r="C264" s="8"/>
      <c r="D264" s="30"/>
      <c r="E264" s="30"/>
      <c r="F264" s="30"/>
      <c r="G264" s="30"/>
      <c r="H264" s="30"/>
      <c r="I264" s="30"/>
      <c r="AY264" s="8"/>
    </row>
    <row r="265" spans="1:51" x14ac:dyDescent="0.25">
      <c r="A265" s="220"/>
      <c r="B265" s="23"/>
      <c r="C265" s="8"/>
      <c r="D265" s="30"/>
      <c r="E265" s="30"/>
      <c r="F265" s="30"/>
      <c r="G265" s="30"/>
      <c r="H265" s="30"/>
      <c r="I265" s="30"/>
      <c r="AY265" s="8"/>
    </row>
    <row r="266" spans="1:51" x14ac:dyDescent="0.25">
      <c r="A266" s="220"/>
      <c r="B266" s="23"/>
      <c r="C266" s="8"/>
      <c r="D266" s="30"/>
      <c r="E266" s="30"/>
      <c r="F266" s="30"/>
      <c r="G266" s="30"/>
      <c r="H266" s="30"/>
      <c r="I266" s="30"/>
      <c r="AY266" s="8"/>
    </row>
    <row r="267" spans="1:51" x14ac:dyDescent="0.25">
      <c r="A267" s="220"/>
      <c r="B267" s="23"/>
      <c r="C267" s="8"/>
      <c r="D267" s="30"/>
      <c r="E267" s="30"/>
      <c r="F267" s="30"/>
      <c r="G267" s="30"/>
      <c r="H267" s="30"/>
      <c r="I267" s="30"/>
      <c r="AY267" s="8"/>
    </row>
    <row r="268" spans="1:51" x14ac:dyDescent="0.25">
      <c r="A268" s="220"/>
      <c r="B268" s="23"/>
      <c r="C268" s="8"/>
      <c r="D268" s="30"/>
      <c r="E268" s="30"/>
      <c r="F268" s="30"/>
      <c r="G268" s="30"/>
      <c r="H268" s="30"/>
      <c r="I268" s="30"/>
      <c r="AY268" s="8"/>
    </row>
    <row r="269" spans="1:51" x14ac:dyDescent="0.25">
      <c r="A269" s="220"/>
      <c r="B269" s="23"/>
      <c r="C269" s="8"/>
      <c r="D269" s="30"/>
      <c r="E269" s="30"/>
      <c r="F269" s="30"/>
      <c r="G269" s="30"/>
      <c r="H269" s="30"/>
      <c r="I269" s="30"/>
      <c r="AY269" s="8"/>
    </row>
    <row r="270" spans="1:51" x14ac:dyDescent="0.25">
      <c r="A270" s="220"/>
      <c r="B270" s="23"/>
      <c r="C270" s="8"/>
      <c r="D270" s="30"/>
      <c r="E270" s="30"/>
      <c r="F270" s="30"/>
      <c r="G270" s="30"/>
      <c r="H270" s="30"/>
      <c r="I270" s="30"/>
      <c r="AY270" s="8"/>
    </row>
    <row r="271" spans="1:51" x14ac:dyDescent="0.25">
      <c r="A271" s="220"/>
      <c r="B271" s="23"/>
      <c r="C271" s="8"/>
      <c r="D271" s="30"/>
      <c r="E271" s="30"/>
      <c r="F271" s="30"/>
      <c r="G271" s="30"/>
      <c r="H271" s="30"/>
      <c r="I271" s="30"/>
      <c r="AY271" s="8"/>
    </row>
    <row r="272" spans="1:51" x14ac:dyDescent="0.25">
      <c r="A272" s="220"/>
      <c r="B272" s="23"/>
      <c r="C272" s="8"/>
      <c r="D272" s="30"/>
      <c r="E272" s="30"/>
      <c r="F272" s="30"/>
      <c r="G272" s="30"/>
      <c r="H272" s="30"/>
      <c r="I272" s="30"/>
      <c r="AY272" s="8"/>
    </row>
    <row r="273" spans="1:51" x14ac:dyDescent="0.25">
      <c r="A273" s="220"/>
      <c r="B273" s="23"/>
      <c r="C273" s="8"/>
      <c r="D273" s="30"/>
      <c r="E273" s="30"/>
      <c r="F273" s="30"/>
      <c r="G273" s="30"/>
      <c r="H273" s="30"/>
      <c r="I273" s="30"/>
      <c r="AY273" s="8"/>
    </row>
    <row r="274" spans="1:51" x14ac:dyDescent="0.25">
      <c r="A274" s="220"/>
      <c r="B274" s="23"/>
      <c r="C274" s="8"/>
      <c r="D274" s="30"/>
      <c r="E274" s="30"/>
      <c r="F274" s="30"/>
      <c r="G274" s="30"/>
      <c r="H274" s="30"/>
      <c r="I274" s="30"/>
      <c r="AY274" s="8"/>
    </row>
    <row r="275" spans="1:51" x14ac:dyDescent="0.25">
      <c r="A275" s="220"/>
      <c r="B275" s="23"/>
      <c r="C275" s="8"/>
      <c r="D275" s="30"/>
      <c r="E275" s="30"/>
      <c r="F275" s="30"/>
      <c r="G275" s="30"/>
      <c r="H275" s="30"/>
      <c r="I275" s="30"/>
      <c r="AY275" s="8"/>
    </row>
    <row r="276" spans="1:51" x14ac:dyDescent="0.25">
      <c r="A276" s="220"/>
      <c r="B276" s="23"/>
      <c r="C276" s="8"/>
      <c r="D276" s="30"/>
      <c r="E276" s="30"/>
      <c r="F276" s="30"/>
      <c r="G276" s="30"/>
      <c r="H276" s="30"/>
      <c r="I276" s="30"/>
      <c r="AY276" s="8"/>
    </row>
    <row r="277" spans="1:51" x14ac:dyDescent="0.25">
      <c r="A277" s="220"/>
      <c r="B277" s="23"/>
      <c r="C277" s="8"/>
      <c r="D277" s="30"/>
      <c r="E277" s="30"/>
      <c r="F277" s="30"/>
      <c r="G277" s="30"/>
      <c r="H277" s="30"/>
      <c r="I277" s="30"/>
      <c r="AY277" s="8"/>
    </row>
    <row r="278" spans="1:51" x14ac:dyDescent="0.25">
      <c r="A278" s="220"/>
      <c r="B278" s="23"/>
      <c r="C278" s="8"/>
      <c r="D278" s="30"/>
      <c r="E278" s="30"/>
      <c r="F278" s="30"/>
      <c r="G278" s="30"/>
      <c r="H278" s="30"/>
      <c r="I278" s="30"/>
      <c r="AY278" s="8"/>
    </row>
    <row r="279" spans="1:51" x14ac:dyDescent="0.25">
      <c r="A279" s="220"/>
      <c r="B279" s="23"/>
      <c r="C279" s="8"/>
      <c r="D279" s="30"/>
      <c r="E279" s="30"/>
      <c r="F279" s="30"/>
      <c r="G279" s="30"/>
      <c r="H279" s="30"/>
      <c r="I279" s="30"/>
      <c r="AY279" s="8"/>
    </row>
    <row r="280" spans="1:51" x14ac:dyDescent="0.25">
      <c r="A280" s="220"/>
      <c r="B280" s="23"/>
      <c r="C280" s="8"/>
      <c r="D280" s="30"/>
      <c r="E280" s="30"/>
      <c r="F280" s="30"/>
      <c r="G280" s="30"/>
      <c r="H280" s="30"/>
      <c r="I280" s="30"/>
      <c r="AY280" s="8"/>
    </row>
    <row r="281" spans="1:51" x14ac:dyDescent="0.25">
      <c r="A281" s="220"/>
      <c r="B281" s="23"/>
      <c r="C281" s="8"/>
      <c r="D281" s="30"/>
      <c r="E281" s="30"/>
      <c r="F281" s="30"/>
      <c r="G281" s="30"/>
      <c r="H281" s="30"/>
      <c r="I281" s="30"/>
      <c r="AY281" s="8"/>
    </row>
    <row r="282" spans="1:51" x14ac:dyDescent="0.25">
      <c r="A282" s="220"/>
      <c r="B282" s="23"/>
      <c r="C282" s="8"/>
      <c r="D282" s="30"/>
      <c r="E282" s="30"/>
      <c r="F282" s="30"/>
      <c r="G282" s="30"/>
      <c r="H282" s="30"/>
      <c r="I282" s="30"/>
      <c r="AY282" s="8"/>
    </row>
    <row r="283" spans="1:51" x14ac:dyDescent="0.25">
      <c r="A283" s="220"/>
      <c r="B283" s="23"/>
      <c r="C283" s="8"/>
      <c r="D283" s="30"/>
      <c r="E283" s="30"/>
      <c r="F283" s="30"/>
      <c r="G283" s="30"/>
      <c r="H283" s="30"/>
      <c r="I283" s="30"/>
      <c r="AY283" s="8"/>
    </row>
    <row r="284" spans="1:51" x14ac:dyDescent="0.25">
      <c r="A284" s="220"/>
      <c r="B284" s="23"/>
      <c r="C284" s="8"/>
      <c r="D284" s="30"/>
      <c r="E284" s="30"/>
      <c r="F284" s="30"/>
      <c r="G284" s="30"/>
      <c r="H284" s="30"/>
      <c r="I284" s="30"/>
      <c r="AY284" s="8"/>
    </row>
    <row r="285" spans="1:51" x14ac:dyDescent="0.25">
      <c r="A285" s="220"/>
      <c r="B285" s="23"/>
      <c r="C285" s="8"/>
      <c r="D285" s="30"/>
      <c r="E285" s="30"/>
      <c r="F285" s="30"/>
      <c r="G285" s="30"/>
      <c r="H285" s="30"/>
      <c r="I285" s="30"/>
      <c r="AY285" s="8"/>
    </row>
    <row r="286" spans="1:51" x14ac:dyDescent="0.25">
      <c r="A286" s="220"/>
      <c r="B286" s="23"/>
      <c r="C286" s="8"/>
      <c r="D286" s="30"/>
      <c r="E286" s="30"/>
      <c r="F286" s="30"/>
      <c r="G286" s="30"/>
      <c r="H286" s="30"/>
      <c r="I286" s="30"/>
      <c r="AY286" s="8"/>
    </row>
    <row r="287" spans="1:51" x14ac:dyDescent="0.25">
      <c r="A287" s="220"/>
      <c r="B287" s="23"/>
      <c r="C287" s="8"/>
      <c r="D287" s="30"/>
      <c r="E287" s="30"/>
      <c r="F287" s="30"/>
      <c r="G287" s="30"/>
      <c r="H287" s="30"/>
      <c r="I287" s="30"/>
      <c r="AY287" s="8"/>
    </row>
    <row r="288" spans="1:51" x14ac:dyDescent="0.25">
      <c r="A288" s="220"/>
      <c r="B288" s="23"/>
      <c r="C288" s="8"/>
      <c r="D288" s="30"/>
      <c r="E288" s="30"/>
      <c r="F288" s="30"/>
      <c r="G288" s="30"/>
      <c r="H288" s="30"/>
      <c r="I288" s="30"/>
      <c r="AY288" s="8"/>
    </row>
    <row r="289" spans="1:51" x14ac:dyDescent="0.25">
      <c r="A289" s="220"/>
      <c r="B289" s="23"/>
      <c r="C289" s="8"/>
      <c r="D289" s="30"/>
      <c r="E289" s="30"/>
      <c r="F289" s="30"/>
      <c r="G289" s="30"/>
      <c r="H289" s="30"/>
      <c r="I289" s="30"/>
      <c r="AY289" s="8"/>
    </row>
    <row r="290" spans="1:51" x14ac:dyDescent="0.25">
      <c r="A290" s="220"/>
      <c r="B290" s="23"/>
      <c r="C290" s="8"/>
      <c r="D290" s="30"/>
      <c r="E290" s="30"/>
      <c r="F290" s="30"/>
      <c r="G290" s="30"/>
      <c r="H290" s="30"/>
      <c r="I290" s="30"/>
      <c r="AY290" s="8"/>
    </row>
    <row r="291" spans="1:51" x14ac:dyDescent="0.25">
      <c r="A291" s="220"/>
      <c r="B291" s="23"/>
      <c r="C291" s="8"/>
      <c r="D291" s="30"/>
      <c r="E291" s="30"/>
      <c r="F291" s="30"/>
      <c r="G291" s="30"/>
      <c r="H291" s="30"/>
      <c r="I291" s="30"/>
      <c r="AY291" s="8"/>
    </row>
    <row r="292" spans="1:51" x14ac:dyDescent="0.25">
      <c r="A292" s="220"/>
      <c r="B292" s="23"/>
      <c r="C292" s="8"/>
      <c r="D292" s="30"/>
      <c r="E292" s="30"/>
      <c r="F292" s="30"/>
      <c r="G292" s="30"/>
      <c r="H292" s="30"/>
      <c r="I292" s="30"/>
      <c r="AY292" s="8"/>
    </row>
    <row r="293" spans="1:51" x14ac:dyDescent="0.25">
      <c r="A293" s="220"/>
      <c r="B293" s="23"/>
      <c r="C293" s="8"/>
      <c r="D293" s="30"/>
      <c r="E293" s="30"/>
      <c r="F293" s="30"/>
      <c r="G293" s="30"/>
      <c r="H293" s="30"/>
      <c r="I293" s="30"/>
      <c r="AY293" s="8"/>
    </row>
    <row r="294" spans="1:51" x14ac:dyDescent="0.25">
      <c r="A294" s="220"/>
      <c r="B294" s="23"/>
      <c r="C294" s="8"/>
      <c r="D294" s="30"/>
      <c r="E294" s="30"/>
      <c r="F294" s="30"/>
      <c r="G294" s="30"/>
      <c r="H294" s="30"/>
      <c r="I294" s="30"/>
      <c r="AY294" s="8"/>
    </row>
    <row r="295" spans="1:51" x14ac:dyDescent="0.25">
      <c r="A295" s="220"/>
      <c r="B295" s="23"/>
      <c r="C295" s="8"/>
      <c r="D295" s="30"/>
      <c r="E295" s="30"/>
      <c r="F295" s="30"/>
      <c r="G295" s="30"/>
      <c r="H295" s="30"/>
      <c r="I295" s="30"/>
      <c r="AY295" s="8"/>
    </row>
    <row r="296" spans="1:51" x14ac:dyDescent="0.25">
      <c r="A296" s="220"/>
      <c r="B296" s="23"/>
      <c r="C296" s="8"/>
      <c r="D296" s="30"/>
      <c r="E296" s="30"/>
      <c r="F296" s="30"/>
      <c r="G296" s="30"/>
      <c r="H296" s="30"/>
      <c r="I296" s="30"/>
      <c r="AY296" s="8"/>
    </row>
    <row r="297" spans="1:51" x14ac:dyDescent="0.25">
      <c r="A297" s="220"/>
      <c r="B297" s="23"/>
      <c r="C297" s="8"/>
      <c r="D297" s="30"/>
      <c r="E297" s="30"/>
      <c r="F297" s="30"/>
      <c r="G297" s="30"/>
      <c r="H297" s="30"/>
      <c r="I297" s="30"/>
      <c r="AY297" s="8"/>
    </row>
    <row r="298" spans="1:51" x14ac:dyDescent="0.25">
      <c r="A298" s="220"/>
      <c r="B298" s="23"/>
      <c r="C298" s="8"/>
      <c r="D298" s="30"/>
      <c r="E298" s="30"/>
      <c r="F298" s="30"/>
      <c r="G298" s="30"/>
      <c r="H298" s="30"/>
      <c r="I298" s="30"/>
      <c r="AY298" s="8"/>
    </row>
    <row r="299" spans="1:51" x14ac:dyDescent="0.25">
      <c r="A299" s="220"/>
      <c r="B299" s="23"/>
      <c r="C299" s="8"/>
      <c r="D299" s="30"/>
      <c r="E299" s="30"/>
      <c r="F299" s="30"/>
      <c r="G299" s="30"/>
      <c r="H299" s="30"/>
      <c r="I299" s="30"/>
      <c r="AY299" s="8"/>
    </row>
    <row r="300" spans="1:51" x14ac:dyDescent="0.25">
      <c r="A300" s="220"/>
      <c r="B300" s="23"/>
      <c r="C300" s="8"/>
      <c r="D300" s="30"/>
      <c r="E300" s="30"/>
      <c r="F300" s="30"/>
      <c r="G300" s="30"/>
      <c r="H300" s="30"/>
      <c r="I300" s="30"/>
      <c r="AY300" s="8"/>
    </row>
    <row r="301" spans="1:51" x14ac:dyDescent="0.25">
      <c r="A301" s="220"/>
      <c r="B301" s="23"/>
      <c r="C301" s="8"/>
      <c r="D301" s="30"/>
      <c r="E301" s="30"/>
      <c r="F301" s="30"/>
      <c r="G301" s="30"/>
      <c r="H301" s="30"/>
      <c r="I301" s="30"/>
      <c r="AY301" s="8"/>
    </row>
    <row r="302" spans="1:51" x14ac:dyDescent="0.25">
      <c r="A302" s="220"/>
      <c r="B302" s="23"/>
      <c r="C302" s="8"/>
      <c r="D302" s="30"/>
      <c r="E302" s="30"/>
      <c r="F302" s="30"/>
      <c r="G302" s="30"/>
      <c r="H302" s="30"/>
      <c r="I302" s="30"/>
      <c r="AY302" s="8"/>
    </row>
    <row r="303" spans="1:51" x14ac:dyDescent="0.25">
      <c r="A303" s="220"/>
      <c r="B303" s="23"/>
      <c r="C303" s="8"/>
      <c r="D303" s="30"/>
      <c r="E303" s="30"/>
      <c r="F303" s="30"/>
      <c r="G303" s="30"/>
      <c r="H303" s="30"/>
      <c r="I303" s="30"/>
      <c r="AY303" s="8"/>
    </row>
    <row r="304" spans="1:51" x14ac:dyDescent="0.25">
      <c r="A304" s="220"/>
      <c r="B304" s="23"/>
      <c r="C304" s="8"/>
      <c r="D304" s="30"/>
      <c r="E304" s="30"/>
      <c r="F304" s="30"/>
      <c r="G304" s="30"/>
      <c r="H304" s="30"/>
      <c r="I304" s="30"/>
      <c r="AY304" s="8"/>
    </row>
    <row r="305" spans="1:51" x14ac:dyDescent="0.25">
      <c r="A305" s="220"/>
      <c r="B305" s="23"/>
      <c r="C305" s="8"/>
      <c r="D305" s="30"/>
      <c r="E305" s="30"/>
      <c r="F305" s="30"/>
      <c r="G305" s="30"/>
      <c r="H305" s="30"/>
      <c r="I305" s="30"/>
      <c r="AY305" s="8"/>
    </row>
    <row r="306" spans="1:51" x14ac:dyDescent="0.25">
      <c r="A306" s="220"/>
      <c r="B306" s="23"/>
      <c r="C306" s="8"/>
      <c r="D306" s="30"/>
      <c r="E306" s="30"/>
      <c r="F306" s="30"/>
      <c r="G306" s="30"/>
      <c r="H306" s="30"/>
      <c r="I306" s="30"/>
      <c r="AY306" s="8"/>
    </row>
    <row r="307" spans="1:51" x14ac:dyDescent="0.25">
      <c r="A307" s="220"/>
      <c r="B307" s="23"/>
      <c r="C307" s="8"/>
      <c r="D307" s="30"/>
      <c r="E307" s="30"/>
      <c r="F307" s="30"/>
      <c r="G307" s="30"/>
      <c r="H307" s="30"/>
      <c r="I307" s="30"/>
      <c r="AY307" s="8"/>
    </row>
    <row r="308" spans="1:51" x14ac:dyDescent="0.25">
      <c r="A308" s="220"/>
      <c r="B308" s="23"/>
      <c r="C308" s="8"/>
      <c r="D308" s="30"/>
      <c r="E308" s="30"/>
      <c r="F308" s="30"/>
      <c r="G308" s="30"/>
      <c r="H308" s="30"/>
      <c r="I308" s="30"/>
      <c r="AY308" s="8"/>
    </row>
    <row r="309" spans="1:51" x14ac:dyDescent="0.25">
      <c r="A309" s="220"/>
      <c r="B309" s="23"/>
      <c r="C309" s="8"/>
      <c r="D309" s="30"/>
      <c r="E309" s="30"/>
      <c r="F309" s="30"/>
      <c r="G309" s="30"/>
      <c r="H309" s="30"/>
      <c r="I309" s="30"/>
      <c r="AY309" s="8"/>
    </row>
    <row r="310" spans="1:51" x14ac:dyDescent="0.25">
      <c r="A310" s="220"/>
      <c r="B310" s="23"/>
      <c r="C310" s="8"/>
      <c r="D310" s="30"/>
      <c r="E310" s="30"/>
      <c r="F310" s="30"/>
      <c r="G310" s="30"/>
      <c r="H310" s="30"/>
      <c r="I310" s="30"/>
      <c r="AY310" s="8"/>
    </row>
    <row r="311" spans="1:51" x14ac:dyDescent="0.25">
      <c r="A311" s="220"/>
      <c r="B311" s="23"/>
      <c r="C311" s="8"/>
      <c r="D311" s="30"/>
      <c r="E311" s="30"/>
      <c r="F311" s="30"/>
      <c r="G311" s="30"/>
      <c r="H311" s="30"/>
      <c r="I311" s="30"/>
      <c r="AY311" s="8"/>
    </row>
    <row r="312" spans="1:51" x14ac:dyDescent="0.25">
      <c r="A312" s="220"/>
      <c r="B312" s="23"/>
      <c r="C312" s="8"/>
      <c r="D312" s="30"/>
      <c r="E312" s="30"/>
      <c r="F312" s="30"/>
      <c r="G312" s="30"/>
      <c r="H312" s="30"/>
      <c r="I312" s="30"/>
      <c r="AY312" s="8"/>
    </row>
    <row r="313" spans="1:51" x14ac:dyDescent="0.25">
      <c r="A313" s="220"/>
      <c r="B313" s="23"/>
      <c r="C313" s="8"/>
      <c r="D313" s="30"/>
      <c r="E313" s="30"/>
      <c r="F313" s="30"/>
      <c r="G313" s="30"/>
      <c r="H313" s="30"/>
      <c r="I313" s="30"/>
      <c r="AY313" s="8"/>
    </row>
    <row r="314" spans="1:51" x14ac:dyDescent="0.25">
      <c r="A314" s="220"/>
      <c r="B314" s="23"/>
      <c r="C314" s="8"/>
      <c r="D314" s="30"/>
      <c r="E314" s="30"/>
      <c r="F314" s="30"/>
      <c r="G314" s="30"/>
      <c r="H314" s="30"/>
      <c r="I314" s="30"/>
      <c r="AY314" s="8"/>
    </row>
    <row r="315" spans="1:51" x14ac:dyDescent="0.25">
      <c r="A315" s="220"/>
      <c r="B315" s="23"/>
      <c r="C315" s="8"/>
      <c r="D315" s="30"/>
      <c r="E315" s="30"/>
      <c r="F315" s="30"/>
      <c r="G315" s="30"/>
      <c r="H315" s="30"/>
      <c r="I315" s="30"/>
      <c r="AY315" s="8"/>
    </row>
    <row r="316" spans="1:51" x14ac:dyDescent="0.25">
      <c r="A316" s="220"/>
      <c r="B316" s="23"/>
      <c r="C316" s="8"/>
      <c r="D316" s="30"/>
      <c r="E316" s="30"/>
      <c r="F316" s="30"/>
      <c r="G316" s="30"/>
      <c r="H316" s="30"/>
      <c r="I316" s="30"/>
      <c r="AY316" s="8"/>
    </row>
    <row r="317" spans="1:51" x14ac:dyDescent="0.25">
      <c r="A317" s="220"/>
      <c r="B317" s="23"/>
      <c r="C317" s="8"/>
      <c r="D317" s="30"/>
      <c r="E317" s="30"/>
      <c r="F317" s="30"/>
      <c r="G317" s="30"/>
      <c r="H317" s="30"/>
      <c r="I317" s="30"/>
      <c r="AY317" s="8"/>
    </row>
    <row r="318" spans="1:51" x14ac:dyDescent="0.25">
      <c r="A318" s="220"/>
      <c r="B318" s="23"/>
      <c r="C318" s="8"/>
      <c r="D318" s="30"/>
      <c r="E318" s="30"/>
      <c r="F318" s="30"/>
      <c r="G318" s="30"/>
      <c r="H318" s="30"/>
      <c r="I318" s="30"/>
      <c r="AY318" s="8"/>
    </row>
    <row r="319" spans="1:51" x14ac:dyDescent="0.25">
      <c r="A319" s="220"/>
      <c r="B319" s="23"/>
      <c r="C319" s="8"/>
      <c r="D319" s="30"/>
      <c r="E319" s="30"/>
      <c r="F319" s="30"/>
      <c r="G319" s="30"/>
      <c r="H319" s="30"/>
      <c r="I319" s="30"/>
      <c r="AY319" s="8"/>
    </row>
    <row r="320" spans="1:51" x14ac:dyDescent="0.25">
      <c r="A320" s="220"/>
      <c r="B320" s="23"/>
      <c r="C320" s="8"/>
      <c r="D320" s="30"/>
      <c r="E320" s="30"/>
      <c r="F320" s="30"/>
      <c r="G320" s="30"/>
      <c r="H320" s="30"/>
      <c r="I320" s="30"/>
      <c r="AY320" s="8"/>
    </row>
    <row r="321" spans="1:51" x14ac:dyDescent="0.25">
      <c r="A321" s="220"/>
      <c r="B321" s="23"/>
      <c r="C321" s="8"/>
      <c r="D321" s="30"/>
      <c r="E321" s="30"/>
      <c r="F321" s="30"/>
      <c r="G321" s="30"/>
      <c r="H321" s="30"/>
      <c r="I321" s="30"/>
      <c r="AY321" s="8"/>
    </row>
    <row r="322" spans="1:51" x14ac:dyDescent="0.25">
      <c r="A322" s="220"/>
      <c r="B322" s="23"/>
      <c r="C322" s="8"/>
      <c r="D322" s="30"/>
      <c r="E322" s="30"/>
      <c r="F322" s="30"/>
      <c r="G322" s="30"/>
      <c r="H322" s="30"/>
      <c r="I322" s="30"/>
      <c r="AY322" s="8"/>
    </row>
    <row r="323" spans="1:51" x14ac:dyDescent="0.25">
      <c r="A323" s="220"/>
      <c r="B323" s="23"/>
      <c r="C323" s="8"/>
      <c r="D323" s="30"/>
      <c r="E323" s="30"/>
      <c r="F323" s="30"/>
      <c r="G323" s="30"/>
      <c r="H323" s="30"/>
      <c r="I323" s="30"/>
      <c r="AY323" s="8"/>
    </row>
    <row r="324" spans="1:51" x14ac:dyDescent="0.25">
      <c r="A324" s="220"/>
      <c r="B324" s="23"/>
      <c r="C324" s="8"/>
      <c r="D324" s="30"/>
      <c r="E324" s="30"/>
      <c r="F324" s="30"/>
      <c r="G324" s="30"/>
      <c r="H324" s="30"/>
      <c r="I324" s="30"/>
      <c r="AY324" s="8"/>
    </row>
    <row r="325" spans="1:51" x14ac:dyDescent="0.25">
      <c r="A325" s="220"/>
      <c r="B325" s="23"/>
      <c r="C325" s="8"/>
      <c r="D325" s="30"/>
      <c r="E325" s="30"/>
      <c r="F325" s="30"/>
      <c r="G325" s="30"/>
      <c r="H325" s="30"/>
      <c r="I325" s="30"/>
      <c r="AY325" s="8"/>
    </row>
    <row r="326" spans="1:51" x14ac:dyDescent="0.25">
      <c r="A326" s="220"/>
      <c r="B326" s="23"/>
      <c r="C326" s="8"/>
      <c r="D326" s="30"/>
      <c r="E326" s="30"/>
      <c r="F326" s="30"/>
      <c r="G326" s="30"/>
      <c r="H326" s="30"/>
      <c r="I326" s="30"/>
      <c r="AY326" s="8"/>
    </row>
    <row r="327" spans="1:51" x14ac:dyDescent="0.25">
      <c r="A327" s="220"/>
      <c r="B327" s="23"/>
      <c r="C327" s="8"/>
      <c r="D327" s="30"/>
      <c r="E327" s="30"/>
      <c r="F327" s="30"/>
      <c r="G327" s="30"/>
      <c r="H327" s="30"/>
      <c r="I327" s="30"/>
      <c r="AY327" s="8"/>
    </row>
    <row r="328" spans="1:51" x14ac:dyDescent="0.25">
      <c r="A328" s="220"/>
      <c r="B328" s="23"/>
      <c r="C328" s="8"/>
      <c r="D328" s="30"/>
      <c r="E328" s="30"/>
      <c r="F328" s="30"/>
      <c r="G328" s="30"/>
      <c r="H328" s="30"/>
      <c r="I328" s="30"/>
      <c r="AY328" s="8"/>
    </row>
    <row r="329" spans="1:51" x14ac:dyDescent="0.25">
      <c r="A329" s="220"/>
      <c r="B329" s="23"/>
      <c r="C329" s="8"/>
      <c r="D329" s="30"/>
      <c r="E329" s="30"/>
      <c r="F329" s="30"/>
      <c r="G329" s="30"/>
      <c r="H329" s="30"/>
      <c r="I329" s="30"/>
      <c r="AY329" s="8"/>
    </row>
    <row r="330" spans="1:51" x14ac:dyDescent="0.25">
      <c r="A330" s="220"/>
      <c r="B330" s="23"/>
      <c r="C330" s="8"/>
      <c r="D330" s="30"/>
      <c r="E330" s="30"/>
      <c r="F330" s="30"/>
      <c r="G330" s="30"/>
      <c r="H330" s="30"/>
      <c r="I330" s="30"/>
      <c r="AY330" s="8"/>
    </row>
    <row r="331" spans="1:51" x14ac:dyDescent="0.25">
      <c r="A331" s="220"/>
      <c r="B331" s="23"/>
      <c r="C331" s="8"/>
      <c r="D331" s="30"/>
      <c r="E331" s="30"/>
      <c r="F331" s="30"/>
      <c r="G331" s="30"/>
      <c r="H331" s="30"/>
      <c r="I331" s="30"/>
      <c r="AY331" s="8"/>
    </row>
    <row r="332" spans="1:51" x14ac:dyDescent="0.25">
      <c r="A332" s="220"/>
      <c r="B332" s="23"/>
      <c r="C332" s="8"/>
      <c r="D332" s="30"/>
      <c r="E332" s="30"/>
      <c r="F332" s="30"/>
      <c r="G332" s="30"/>
      <c r="H332" s="30"/>
      <c r="I332" s="30"/>
      <c r="AY332" s="8"/>
    </row>
    <row r="333" spans="1:51" x14ac:dyDescent="0.25">
      <c r="A333" s="220"/>
      <c r="B333" s="23"/>
      <c r="C333" s="8"/>
      <c r="D333" s="30"/>
      <c r="E333" s="30"/>
      <c r="F333" s="30"/>
      <c r="G333" s="30"/>
      <c r="H333" s="30"/>
      <c r="I333" s="30"/>
      <c r="AY333" s="8"/>
    </row>
    <row r="334" spans="1:51" x14ac:dyDescent="0.25">
      <c r="A334" s="220"/>
      <c r="B334" s="23"/>
      <c r="C334" s="8"/>
      <c r="D334" s="30"/>
      <c r="E334" s="30"/>
      <c r="F334" s="30"/>
      <c r="G334" s="30"/>
      <c r="H334" s="30"/>
      <c r="I334" s="30"/>
      <c r="AY334" s="8"/>
    </row>
    <row r="335" spans="1:51" x14ac:dyDescent="0.25">
      <c r="A335" s="220"/>
      <c r="B335" s="23"/>
      <c r="C335" s="8"/>
      <c r="D335" s="30"/>
      <c r="E335" s="30"/>
      <c r="F335" s="30"/>
      <c r="G335" s="30"/>
      <c r="H335" s="30"/>
      <c r="I335" s="30"/>
      <c r="AY335" s="8"/>
    </row>
    <row r="336" spans="1:51" x14ac:dyDescent="0.25">
      <c r="A336" s="220"/>
      <c r="B336" s="23"/>
      <c r="C336" s="8"/>
      <c r="D336" s="30"/>
      <c r="E336" s="30"/>
      <c r="F336" s="30"/>
      <c r="G336" s="30"/>
      <c r="H336" s="30"/>
      <c r="I336" s="30"/>
      <c r="AY336" s="8"/>
    </row>
    <row r="337" spans="1:51" x14ac:dyDescent="0.25">
      <c r="A337" s="220"/>
      <c r="B337" s="23"/>
      <c r="C337" s="8"/>
      <c r="D337" s="30"/>
      <c r="E337" s="30"/>
      <c r="F337" s="30"/>
      <c r="G337" s="30"/>
      <c r="H337" s="30"/>
      <c r="I337" s="30"/>
      <c r="AY337" s="8"/>
    </row>
    <row r="338" spans="1:51" x14ac:dyDescent="0.25">
      <c r="A338" s="220"/>
      <c r="B338" s="23"/>
      <c r="C338" s="8"/>
      <c r="D338" s="30"/>
      <c r="E338" s="30"/>
      <c r="F338" s="30"/>
      <c r="G338" s="30"/>
      <c r="H338" s="30"/>
      <c r="I338" s="30"/>
      <c r="AY338" s="8"/>
    </row>
    <row r="339" spans="1:51" x14ac:dyDescent="0.25">
      <c r="A339" s="220"/>
      <c r="B339" s="23"/>
      <c r="C339" s="8"/>
      <c r="D339" s="30"/>
      <c r="E339" s="30"/>
      <c r="F339" s="30"/>
      <c r="G339" s="30"/>
      <c r="H339" s="30"/>
      <c r="I339" s="30"/>
      <c r="AY339" s="8"/>
    </row>
    <row r="340" spans="1:51" x14ac:dyDescent="0.25">
      <c r="A340" s="220"/>
      <c r="B340" s="23"/>
      <c r="C340" s="8"/>
      <c r="D340" s="30"/>
      <c r="E340" s="30"/>
      <c r="F340" s="30"/>
      <c r="G340" s="30"/>
      <c r="H340" s="30"/>
      <c r="I340" s="30"/>
      <c r="AY340" s="8"/>
    </row>
    <row r="341" spans="1:51" x14ac:dyDescent="0.25">
      <c r="A341" s="220"/>
      <c r="B341" s="23"/>
      <c r="C341" s="8"/>
      <c r="D341" s="30"/>
      <c r="E341" s="30"/>
      <c r="F341" s="30"/>
      <c r="G341" s="30"/>
      <c r="H341" s="30"/>
      <c r="I341" s="30"/>
      <c r="AY341" s="8"/>
    </row>
    <row r="342" spans="1:51" x14ac:dyDescent="0.25">
      <c r="A342" s="220"/>
      <c r="B342" s="23"/>
      <c r="C342" s="8"/>
      <c r="D342" s="30"/>
      <c r="E342" s="30"/>
      <c r="F342" s="30"/>
      <c r="G342" s="30"/>
      <c r="H342" s="30"/>
      <c r="I342" s="30"/>
      <c r="AY342" s="8"/>
    </row>
    <row r="343" spans="1:51" x14ac:dyDescent="0.25">
      <c r="A343" s="220"/>
      <c r="B343" s="23"/>
      <c r="C343" s="8"/>
      <c r="D343" s="30"/>
      <c r="E343" s="30"/>
      <c r="F343" s="30"/>
      <c r="G343" s="30"/>
      <c r="H343" s="30"/>
      <c r="I343" s="30"/>
      <c r="AY343" s="8"/>
    </row>
    <row r="344" spans="1:51" x14ac:dyDescent="0.25">
      <c r="A344" s="220"/>
      <c r="B344" s="23"/>
      <c r="C344" s="8"/>
      <c r="D344" s="30"/>
      <c r="E344" s="30"/>
      <c r="F344" s="30"/>
      <c r="G344" s="30"/>
      <c r="H344" s="30"/>
      <c r="I344" s="30"/>
      <c r="AY344" s="8"/>
    </row>
    <row r="345" spans="1:51" x14ac:dyDescent="0.25">
      <c r="A345" s="220"/>
      <c r="B345" s="23"/>
      <c r="C345" s="8"/>
      <c r="D345" s="30"/>
      <c r="E345" s="30"/>
      <c r="F345" s="30"/>
      <c r="G345" s="30"/>
      <c r="H345" s="30"/>
      <c r="I345" s="30"/>
      <c r="AY345" s="8"/>
    </row>
    <row r="346" spans="1:51" x14ac:dyDescent="0.25">
      <c r="A346" s="220"/>
      <c r="B346" s="23"/>
      <c r="C346" s="8"/>
      <c r="D346" s="30"/>
      <c r="E346" s="30"/>
      <c r="F346" s="30"/>
      <c r="G346" s="30"/>
      <c r="H346" s="30"/>
      <c r="I346" s="30"/>
      <c r="AY346" s="8"/>
    </row>
    <row r="347" spans="1:51" x14ac:dyDescent="0.25">
      <c r="A347" s="220"/>
      <c r="B347" s="23"/>
      <c r="C347" s="8"/>
      <c r="D347" s="30"/>
      <c r="E347" s="30"/>
      <c r="F347" s="30"/>
      <c r="G347" s="30"/>
      <c r="H347" s="30"/>
      <c r="I347" s="30"/>
      <c r="AY347" s="8"/>
    </row>
    <row r="348" spans="1:51" x14ac:dyDescent="0.25">
      <c r="A348" s="220"/>
      <c r="B348" s="23"/>
      <c r="C348" s="8"/>
      <c r="D348" s="30"/>
      <c r="E348" s="30"/>
      <c r="F348" s="30"/>
      <c r="G348" s="30"/>
      <c r="H348" s="30"/>
      <c r="I348" s="30"/>
      <c r="AY348" s="8"/>
    </row>
    <row r="349" spans="1:51" x14ac:dyDescent="0.25">
      <c r="A349" s="220"/>
      <c r="B349" s="23"/>
      <c r="C349" s="8"/>
      <c r="D349" s="30"/>
      <c r="E349" s="30"/>
      <c r="F349" s="30"/>
      <c r="G349" s="30"/>
      <c r="H349" s="30"/>
      <c r="I349" s="30"/>
      <c r="AY349" s="8"/>
    </row>
    <row r="350" spans="1:51" x14ac:dyDescent="0.25">
      <c r="A350" s="220"/>
      <c r="B350" s="23"/>
      <c r="C350" s="8"/>
      <c r="D350" s="30"/>
      <c r="E350" s="30"/>
      <c r="F350" s="30"/>
      <c r="G350" s="30"/>
      <c r="H350" s="30"/>
      <c r="I350" s="30"/>
      <c r="AY350" s="8"/>
    </row>
    <row r="351" spans="1:51" x14ac:dyDescent="0.25">
      <c r="A351" s="220"/>
      <c r="B351" s="23"/>
      <c r="C351" s="8"/>
      <c r="D351" s="30"/>
      <c r="E351" s="30"/>
      <c r="F351" s="30"/>
      <c r="G351" s="30"/>
      <c r="H351" s="30"/>
      <c r="I351" s="30"/>
      <c r="AY351" s="8"/>
    </row>
    <row r="352" spans="1:51" x14ac:dyDescent="0.25">
      <c r="A352" s="220"/>
      <c r="B352" s="23"/>
      <c r="C352" s="8"/>
      <c r="D352" s="30"/>
      <c r="E352" s="30"/>
      <c r="F352" s="30"/>
      <c r="G352" s="30"/>
      <c r="H352" s="30"/>
      <c r="I352" s="30"/>
      <c r="AY352" s="8"/>
    </row>
    <row r="353" spans="1:51" x14ac:dyDescent="0.25">
      <c r="A353" s="220"/>
      <c r="B353" s="23"/>
      <c r="C353" s="8"/>
      <c r="D353" s="30"/>
      <c r="E353" s="30"/>
      <c r="F353" s="30"/>
      <c r="G353" s="30"/>
      <c r="H353" s="30"/>
      <c r="I353" s="30"/>
      <c r="AY353" s="8"/>
    </row>
    <row r="354" spans="1:51" x14ac:dyDescent="0.25">
      <c r="A354" s="220"/>
      <c r="B354" s="23"/>
      <c r="C354" s="8"/>
      <c r="D354" s="30"/>
      <c r="E354" s="30"/>
      <c r="F354" s="30"/>
      <c r="G354" s="30"/>
      <c r="H354" s="30"/>
      <c r="I354" s="30"/>
      <c r="AY354" s="8"/>
    </row>
    <row r="355" spans="1:51" x14ac:dyDescent="0.25">
      <c r="A355" s="220"/>
      <c r="B355" s="23"/>
      <c r="C355" s="8"/>
      <c r="D355" s="30"/>
      <c r="E355" s="30"/>
      <c r="F355" s="30"/>
      <c r="G355" s="30"/>
      <c r="H355" s="30"/>
      <c r="I355" s="30"/>
      <c r="AY355" s="8"/>
    </row>
    <row r="356" spans="1:51" x14ac:dyDescent="0.25">
      <c r="A356" s="220"/>
      <c r="B356" s="23"/>
      <c r="C356" s="8"/>
      <c r="D356" s="30"/>
      <c r="E356" s="30"/>
      <c r="F356" s="30"/>
      <c r="G356" s="30"/>
      <c r="H356" s="30"/>
      <c r="I356" s="30"/>
      <c r="AY356" s="8"/>
    </row>
    <row r="357" spans="1:51" x14ac:dyDescent="0.25">
      <c r="A357" s="220"/>
      <c r="B357" s="23"/>
      <c r="C357" s="8"/>
      <c r="D357" s="30"/>
      <c r="E357" s="30"/>
      <c r="F357" s="30"/>
      <c r="G357" s="30"/>
      <c r="H357" s="30"/>
      <c r="I357" s="30"/>
      <c r="AY357" s="8"/>
    </row>
    <row r="358" spans="1:51" x14ac:dyDescent="0.25">
      <c r="A358" s="220"/>
      <c r="B358" s="23"/>
      <c r="C358" s="8"/>
      <c r="D358" s="30"/>
      <c r="E358" s="30"/>
      <c r="F358" s="30"/>
      <c r="G358" s="30"/>
      <c r="H358" s="30"/>
      <c r="I358" s="30"/>
      <c r="AY358" s="8"/>
    </row>
    <row r="359" spans="1:51" x14ac:dyDescent="0.25">
      <c r="A359" s="220"/>
      <c r="B359" s="23"/>
      <c r="C359" s="8"/>
      <c r="D359" s="30"/>
      <c r="E359" s="30"/>
      <c r="F359" s="30"/>
      <c r="G359" s="30"/>
      <c r="H359" s="30"/>
      <c r="I359" s="30"/>
      <c r="AY359" s="8"/>
    </row>
    <row r="360" spans="1:51" x14ac:dyDescent="0.25">
      <c r="A360" s="220"/>
      <c r="B360" s="23"/>
      <c r="C360" s="8"/>
      <c r="D360" s="30"/>
      <c r="E360" s="30"/>
      <c r="F360" s="30"/>
      <c r="G360" s="30"/>
      <c r="H360" s="30"/>
      <c r="I360" s="30"/>
      <c r="AY360" s="8"/>
    </row>
    <row r="361" spans="1:51" x14ac:dyDescent="0.25">
      <c r="A361" s="220"/>
      <c r="B361" s="23"/>
      <c r="C361" s="8"/>
      <c r="D361" s="30"/>
      <c r="E361" s="30"/>
      <c r="F361" s="30"/>
      <c r="G361" s="30"/>
      <c r="H361" s="30"/>
      <c r="I361" s="30"/>
      <c r="AY361" s="8"/>
    </row>
    <row r="362" spans="1:51" x14ac:dyDescent="0.25">
      <c r="A362" s="220"/>
      <c r="B362" s="23"/>
      <c r="C362" s="8"/>
      <c r="D362" s="30"/>
      <c r="E362" s="30"/>
      <c r="F362" s="30"/>
      <c r="G362" s="30"/>
      <c r="H362" s="30"/>
      <c r="I362" s="30"/>
      <c r="AY362" s="8"/>
    </row>
    <row r="363" spans="1:51" x14ac:dyDescent="0.25">
      <c r="A363" s="220"/>
      <c r="B363" s="23"/>
      <c r="C363" s="8"/>
      <c r="D363" s="30"/>
      <c r="E363" s="30"/>
      <c r="F363" s="30"/>
      <c r="G363" s="30"/>
      <c r="H363" s="30"/>
      <c r="I363" s="30"/>
      <c r="AY363" s="8"/>
    </row>
    <row r="364" spans="1:51" x14ac:dyDescent="0.25">
      <c r="A364" s="220"/>
      <c r="B364" s="23"/>
      <c r="C364" s="8"/>
      <c r="D364" s="30"/>
      <c r="E364" s="30"/>
      <c r="F364" s="30"/>
      <c r="G364" s="30"/>
      <c r="H364" s="30"/>
      <c r="I364" s="30"/>
      <c r="AY364" s="8"/>
    </row>
    <row r="365" spans="1:51" x14ac:dyDescent="0.25">
      <c r="A365" s="220"/>
      <c r="B365" s="23"/>
      <c r="C365" s="8"/>
      <c r="D365" s="30"/>
      <c r="E365" s="30"/>
      <c r="F365" s="30"/>
      <c r="G365" s="30"/>
      <c r="H365" s="30"/>
      <c r="I365" s="30"/>
      <c r="AY365" s="8"/>
    </row>
    <row r="366" spans="1:51" x14ac:dyDescent="0.25">
      <c r="A366" s="220"/>
      <c r="B366" s="23"/>
      <c r="C366" s="8"/>
      <c r="D366" s="30"/>
      <c r="E366" s="30"/>
      <c r="F366" s="30"/>
      <c r="G366" s="30"/>
      <c r="H366" s="30"/>
      <c r="I366" s="30"/>
      <c r="AY366" s="8"/>
    </row>
    <row r="367" spans="1:51" x14ac:dyDescent="0.25">
      <c r="A367" s="220"/>
      <c r="B367" s="23"/>
      <c r="C367" s="8"/>
      <c r="D367" s="30"/>
      <c r="E367" s="30"/>
      <c r="F367" s="30"/>
      <c r="G367" s="30"/>
      <c r="H367" s="30"/>
      <c r="I367" s="30"/>
      <c r="AY367" s="8"/>
    </row>
    <row r="368" spans="1:51" x14ac:dyDescent="0.25">
      <c r="A368" s="220"/>
      <c r="B368" s="23"/>
      <c r="C368" s="8"/>
      <c r="D368" s="30"/>
      <c r="E368" s="30"/>
      <c r="F368" s="30"/>
      <c r="G368" s="30"/>
      <c r="H368" s="30"/>
      <c r="I368" s="30"/>
      <c r="AY368" s="8"/>
    </row>
    <row r="369" spans="1:51" x14ac:dyDescent="0.25">
      <c r="A369" s="220"/>
      <c r="B369" s="23"/>
      <c r="C369" s="8"/>
      <c r="D369" s="30"/>
      <c r="E369" s="30"/>
      <c r="F369" s="30"/>
      <c r="G369" s="30"/>
      <c r="H369" s="30"/>
      <c r="I369" s="30"/>
      <c r="AY369" s="8"/>
    </row>
    <row r="370" spans="1:51" x14ac:dyDescent="0.25">
      <c r="A370" s="220"/>
      <c r="B370" s="23"/>
      <c r="C370" s="8"/>
      <c r="D370" s="30"/>
      <c r="E370" s="30"/>
      <c r="F370" s="30"/>
      <c r="G370" s="30"/>
      <c r="H370" s="30"/>
      <c r="I370" s="30"/>
      <c r="AY370" s="8"/>
    </row>
    <row r="371" spans="1:51" x14ac:dyDescent="0.25">
      <c r="A371" s="220"/>
      <c r="B371" s="23"/>
      <c r="C371" s="8"/>
      <c r="D371" s="30"/>
      <c r="E371" s="30"/>
      <c r="F371" s="30"/>
      <c r="G371" s="30"/>
      <c r="H371" s="30"/>
      <c r="I371" s="30"/>
      <c r="AY371" s="8"/>
    </row>
    <row r="372" spans="1:51" x14ac:dyDescent="0.25">
      <c r="A372" s="220"/>
      <c r="B372" s="23"/>
      <c r="C372" s="8"/>
      <c r="D372" s="30"/>
      <c r="E372" s="30"/>
      <c r="F372" s="30"/>
      <c r="G372" s="30"/>
      <c r="H372" s="30"/>
      <c r="I372" s="30"/>
      <c r="AY372" s="8"/>
    </row>
    <row r="373" spans="1:51" x14ac:dyDescent="0.25">
      <c r="A373" s="220"/>
      <c r="B373" s="23"/>
      <c r="C373" s="8"/>
      <c r="D373" s="30"/>
      <c r="E373" s="30"/>
      <c r="F373" s="30"/>
      <c r="G373" s="30"/>
      <c r="H373" s="30"/>
      <c r="I373" s="30"/>
      <c r="AY373" s="8"/>
    </row>
    <row r="374" spans="1:51" x14ac:dyDescent="0.25">
      <c r="A374" s="220"/>
      <c r="B374" s="23"/>
      <c r="C374" s="8"/>
      <c r="D374" s="30"/>
      <c r="E374" s="30"/>
      <c r="F374" s="30"/>
      <c r="G374" s="30"/>
      <c r="H374" s="30"/>
      <c r="I374" s="30"/>
      <c r="AY374" s="8"/>
    </row>
    <row r="375" spans="1:51" x14ac:dyDescent="0.25">
      <c r="A375" s="220"/>
      <c r="B375" s="23"/>
      <c r="C375" s="8"/>
      <c r="D375" s="30"/>
      <c r="E375" s="30"/>
      <c r="F375" s="30"/>
      <c r="G375" s="30"/>
      <c r="H375" s="30"/>
      <c r="I375" s="30"/>
      <c r="AY375" s="8"/>
    </row>
    <row r="376" spans="1:51" x14ac:dyDescent="0.25">
      <c r="A376" s="220"/>
      <c r="B376" s="23"/>
      <c r="C376" s="8"/>
      <c r="D376" s="30"/>
      <c r="E376" s="30"/>
      <c r="F376" s="30"/>
      <c r="G376" s="30"/>
      <c r="H376" s="30"/>
      <c r="I376" s="30"/>
      <c r="AY376" s="8"/>
    </row>
    <row r="377" spans="1:51" x14ac:dyDescent="0.25">
      <c r="A377" s="220"/>
      <c r="B377" s="23"/>
      <c r="C377" s="8"/>
      <c r="D377" s="30"/>
      <c r="E377" s="30"/>
      <c r="F377" s="30"/>
      <c r="G377" s="30"/>
      <c r="H377" s="30"/>
      <c r="I377" s="30"/>
      <c r="AY377" s="8"/>
    </row>
    <row r="378" spans="1:51" x14ac:dyDescent="0.25">
      <c r="A378" s="220"/>
      <c r="B378" s="23"/>
      <c r="C378" s="8"/>
      <c r="D378" s="30"/>
      <c r="E378" s="30"/>
      <c r="F378" s="30"/>
      <c r="G378" s="30"/>
      <c r="H378" s="30"/>
      <c r="I378" s="30"/>
      <c r="AY378" s="8"/>
    </row>
    <row r="379" spans="1:51" x14ac:dyDescent="0.25">
      <c r="A379" s="220"/>
      <c r="B379" s="23"/>
      <c r="C379" s="8"/>
      <c r="D379" s="30"/>
      <c r="E379" s="30"/>
      <c r="F379" s="30"/>
      <c r="G379" s="30"/>
      <c r="H379" s="30"/>
      <c r="I379" s="30"/>
      <c r="AY379" s="8"/>
    </row>
    <row r="380" spans="1:51" x14ac:dyDescent="0.25">
      <c r="A380" s="220"/>
      <c r="B380" s="23"/>
      <c r="C380" s="8"/>
      <c r="D380" s="30"/>
      <c r="E380" s="30"/>
      <c r="F380" s="30"/>
      <c r="G380" s="30"/>
      <c r="H380" s="30"/>
      <c r="I380" s="30"/>
      <c r="AY380" s="8"/>
    </row>
    <row r="381" spans="1:51" x14ac:dyDescent="0.25">
      <c r="A381" s="220"/>
      <c r="B381" s="23"/>
      <c r="C381" s="8"/>
      <c r="D381" s="30"/>
      <c r="E381" s="30"/>
      <c r="F381" s="30"/>
      <c r="G381" s="30"/>
      <c r="H381" s="30"/>
      <c r="I381" s="30"/>
      <c r="AY381" s="8"/>
    </row>
    <row r="382" spans="1:51" x14ac:dyDescent="0.25">
      <c r="A382" s="220"/>
      <c r="B382" s="23"/>
      <c r="C382" s="8"/>
      <c r="D382" s="30"/>
      <c r="E382" s="30"/>
      <c r="F382" s="30"/>
      <c r="G382" s="30"/>
      <c r="H382" s="30"/>
      <c r="I382" s="30"/>
      <c r="AY382" s="8"/>
    </row>
    <row r="383" spans="1:51" x14ac:dyDescent="0.25">
      <c r="A383" s="220"/>
      <c r="B383" s="23"/>
      <c r="C383" s="8"/>
      <c r="D383" s="30"/>
      <c r="E383" s="30"/>
      <c r="F383" s="30"/>
      <c r="G383" s="30"/>
      <c r="H383" s="30"/>
      <c r="I383" s="30"/>
      <c r="AY383" s="8"/>
    </row>
    <row r="384" spans="1:51" x14ac:dyDescent="0.25">
      <c r="A384" s="220"/>
      <c r="B384" s="23"/>
      <c r="C384" s="8"/>
      <c r="D384" s="30"/>
      <c r="E384" s="30"/>
      <c r="F384" s="30"/>
      <c r="G384" s="30"/>
      <c r="H384" s="30"/>
      <c r="I384" s="30"/>
      <c r="AY384" s="8"/>
    </row>
    <row r="385" spans="1:51" x14ac:dyDescent="0.25">
      <c r="A385" s="220"/>
      <c r="B385" s="23"/>
      <c r="C385" s="8"/>
      <c r="D385" s="30"/>
      <c r="E385" s="30"/>
      <c r="F385" s="30"/>
      <c r="G385" s="30"/>
      <c r="H385" s="30"/>
      <c r="I385" s="30"/>
      <c r="AY385" s="8"/>
    </row>
    <row r="386" spans="1:51" x14ac:dyDescent="0.25">
      <c r="A386" s="220"/>
      <c r="B386" s="23"/>
      <c r="C386" s="8"/>
      <c r="D386" s="30"/>
      <c r="E386" s="30"/>
      <c r="F386" s="30"/>
      <c r="G386" s="30"/>
      <c r="H386" s="30"/>
      <c r="I386" s="30"/>
      <c r="AY386" s="8"/>
    </row>
    <row r="387" spans="1:51" x14ac:dyDescent="0.25">
      <c r="A387" s="220"/>
      <c r="B387" s="23"/>
      <c r="C387" s="8"/>
      <c r="D387" s="30"/>
      <c r="E387" s="30"/>
      <c r="F387" s="30"/>
      <c r="G387" s="30"/>
      <c r="H387" s="30"/>
      <c r="I387" s="30"/>
      <c r="AY387" s="8"/>
    </row>
    <row r="388" spans="1:51" x14ac:dyDescent="0.25">
      <c r="A388" s="220"/>
      <c r="B388" s="23"/>
      <c r="C388" s="8"/>
      <c r="D388" s="30"/>
      <c r="E388" s="30"/>
      <c r="F388" s="30"/>
      <c r="G388" s="30"/>
      <c r="H388" s="30"/>
      <c r="I388" s="30"/>
      <c r="AY388" s="8"/>
    </row>
    <row r="389" spans="1:51" x14ac:dyDescent="0.25">
      <c r="A389" s="220"/>
      <c r="B389" s="23"/>
      <c r="C389" s="8"/>
      <c r="D389" s="30"/>
      <c r="E389" s="30"/>
      <c r="F389" s="30"/>
      <c r="G389" s="30"/>
      <c r="H389" s="30"/>
      <c r="I389" s="30"/>
      <c r="AY389" s="8"/>
    </row>
    <row r="390" spans="1:51" x14ac:dyDescent="0.25">
      <c r="A390" s="220"/>
      <c r="B390" s="23"/>
      <c r="C390" s="8"/>
      <c r="D390" s="30"/>
      <c r="E390" s="30"/>
      <c r="F390" s="30"/>
      <c r="G390" s="30"/>
      <c r="H390" s="30"/>
      <c r="I390" s="30"/>
      <c r="AY390" s="8"/>
    </row>
    <row r="391" spans="1:51" x14ac:dyDescent="0.25">
      <c r="A391" s="220"/>
      <c r="B391" s="23"/>
      <c r="C391" s="8"/>
      <c r="D391" s="30"/>
      <c r="E391" s="30"/>
      <c r="F391" s="30"/>
      <c r="G391" s="30"/>
      <c r="H391" s="30"/>
      <c r="I391" s="30"/>
      <c r="AY391" s="8"/>
    </row>
    <row r="392" spans="1:51" x14ac:dyDescent="0.25">
      <c r="A392" s="220"/>
      <c r="B392" s="23"/>
      <c r="C392" s="8"/>
      <c r="D392" s="30"/>
      <c r="E392" s="30"/>
      <c r="F392" s="30"/>
      <c r="G392" s="30"/>
      <c r="H392" s="30"/>
      <c r="I392" s="30"/>
      <c r="AY392" s="8"/>
    </row>
    <row r="393" spans="1:51" x14ac:dyDescent="0.25">
      <c r="A393" s="220"/>
      <c r="B393" s="23"/>
      <c r="C393" s="8"/>
      <c r="D393" s="30"/>
      <c r="E393" s="30"/>
      <c r="F393" s="30"/>
      <c r="G393" s="30"/>
      <c r="H393" s="30"/>
      <c r="I393" s="30"/>
      <c r="AY393" s="8"/>
    </row>
    <row r="394" spans="1:51" x14ac:dyDescent="0.25">
      <c r="A394" s="220"/>
      <c r="B394" s="23"/>
      <c r="C394" s="8"/>
      <c r="D394" s="30"/>
      <c r="E394" s="30"/>
      <c r="F394" s="30"/>
      <c r="G394" s="30"/>
      <c r="H394" s="30"/>
      <c r="I394" s="30"/>
      <c r="AY394" s="8"/>
    </row>
    <row r="395" spans="1:51" x14ac:dyDescent="0.25">
      <c r="A395" s="220"/>
      <c r="B395" s="23"/>
      <c r="C395" s="8"/>
      <c r="D395" s="30"/>
      <c r="E395" s="30"/>
      <c r="F395" s="30"/>
      <c r="G395" s="30"/>
      <c r="H395" s="30"/>
      <c r="I395" s="30"/>
      <c r="AY395" s="8"/>
    </row>
    <row r="396" spans="1:51" x14ac:dyDescent="0.25">
      <c r="A396" s="220"/>
      <c r="B396" s="23"/>
      <c r="C396" s="8"/>
      <c r="D396" s="30"/>
      <c r="E396" s="30"/>
      <c r="F396" s="30"/>
      <c r="G396" s="30"/>
      <c r="H396" s="30"/>
      <c r="I396" s="30"/>
      <c r="AY396" s="8"/>
    </row>
    <row r="397" spans="1:51" x14ac:dyDescent="0.25">
      <c r="A397" s="220"/>
      <c r="B397" s="23"/>
      <c r="C397" s="8"/>
      <c r="D397" s="30"/>
      <c r="E397" s="30"/>
      <c r="F397" s="30"/>
      <c r="G397" s="30"/>
      <c r="H397" s="30"/>
      <c r="I397" s="30"/>
      <c r="AY397" s="8"/>
    </row>
    <row r="398" spans="1:51" x14ac:dyDescent="0.25">
      <c r="A398" s="220"/>
      <c r="B398" s="23"/>
      <c r="C398" s="8"/>
      <c r="D398" s="30"/>
      <c r="E398" s="30"/>
      <c r="F398" s="30"/>
      <c r="G398" s="30"/>
      <c r="H398" s="30"/>
      <c r="I398" s="30"/>
      <c r="AY398" s="8"/>
    </row>
    <row r="399" spans="1:51" x14ac:dyDescent="0.25">
      <c r="A399" s="220"/>
      <c r="B399" s="23"/>
      <c r="C399" s="8"/>
      <c r="D399" s="30"/>
      <c r="E399" s="30"/>
      <c r="F399" s="30"/>
      <c r="G399" s="30"/>
      <c r="H399" s="30"/>
      <c r="I399" s="30"/>
      <c r="AY399" s="8"/>
    </row>
    <row r="400" spans="1:51" x14ac:dyDescent="0.25">
      <c r="A400" s="220"/>
      <c r="B400" s="23"/>
      <c r="C400" s="8"/>
      <c r="D400" s="30"/>
      <c r="E400" s="30"/>
      <c r="F400" s="30"/>
      <c r="G400" s="30"/>
      <c r="H400" s="30"/>
      <c r="I400" s="30"/>
      <c r="AY400" s="8"/>
    </row>
    <row r="401" spans="1:51" x14ac:dyDescent="0.25">
      <c r="A401" s="220"/>
      <c r="B401" s="23"/>
      <c r="C401" s="8"/>
      <c r="D401" s="30"/>
      <c r="E401" s="30"/>
      <c r="F401" s="30"/>
      <c r="G401" s="30"/>
      <c r="H401" s="30"/>
      <c r="I401" s="30"/>
      <c r="AY401" s="8"/>
    </row>
    <row r="402" spans="1:51" x14ac:dyDescent="0.25">
      <c r="A402" s="220"/>
      <c r="B402" s="23"/>
      <c r="C402" s="8"/>
      <c r="D402" s="30"/>
      <c r="E402" s="30"/>
      <c r="F402" s="30"/>
      <c r="G402" s="30"/>
      <c r="H402" s="30"/>
      <c r="I402" s="30"/>
      <c r="AY402" s="8"/>
    </row>
    <row r="403" spans="1:51" x14ac:dyDescent="0.25">
      <c r="A403" s="220"/>
      <c r="B403" s="23"/>
      <c r="C403" s="8"/>
      <c r="D403" s="30"/>
      <c r="E403" s="30"/>
      <c r="F403" s="30"/>
      <c r="G403" s="30"/>
      <c r="H403" s="30"/>
      <c r="I403" s="30"/>
      <c r="AY403" s="8"/>
    </row>
    <row r="404" spans="1:51" x14ac:dyDescent="0.25">
      <c r="A404" s="220"/>
      <c r="B404" s="23"/>
      <c r="C404" s="8"/>
      <c r="D404" s="30"/>
      <c r="E404" s="30"/>
      <c r="F404" s="30"/>
      <c r="G404" s="30"/>
      <c r="H404" s="30"/>
      <c r="I404" s="30"/>
      <c r="AY404" s="8"/>
    </row>
    <row r="405" spans="1:51" x14ac:dyDescent="0.25">
      <c r="A405" s="220"/>
      <c r="B405" s="23"/>
      <c r="C405" s="8"/>
      <c r="D405" s="30"/>
      <c r="E405" s="30"/>
      <c r="F405" s="30"/>
      <c r="G405" s="30"/>
      <c r="H405" s="30"/>
      <c r="I405" s="30"/>
      <c r="AY405" s="8"/>
    </row>
    <row r="406" spans="1:51" x14ac:dyDescent="0.25">
      <c r="A406" s="220"/>
      <c r="B406" s="23"/>
      <c r="C406" s="8"/>
      <c r="D406" s="30"/>
      <c r="E406" s="30"/>
      <c r="F406" s="30"/>
      <c r="G406" s="30"/>
      <c r="H406" s="30"/>
      <c r="I406" s="30"/>
      <c r="AY406" s="8"/>
    </row>
    <row r="407" spans="1:51" x14ac:dyDescent="0.25">
      <c r="A407" s="220"/>
      <c r="B407" s="23"/>
      <c r="C407" s="8"/>
      <c r="D407" s="30"/>
      <c r="E407" s="30"/>
      <c r="F407" s="30"/>
      <c r="G407" s="30"/>
      <c r="H407" s="30"/>
      <c r="I407" s="30"/>
      <c r="AY407" s="8"/>
    </row>
    <row r="408" spans="1:51" x14ac:dyDescent="0.25">
      <c r="A408" s="220"/>
      <c r="B408" s="23"/>
      <c r="C408" s="8"/>
      <c r="D408" s="30"/>
      <c r="E408" s="30"/>
      <c r="F408" s="30"/>
      <c r="G408" s="30"/>
      <c r="H408" s="30"/>
      <c r="I408" s="30"/>
      <c r="AY408" s="8"/>
    </row>
    <row r="409" spans="1:51" x14ac:dyDescent="0.25">
      <c r="A409" s="220"/>
      <c r="B409" s="23"/>
      <c r="C409" s="8"/>
      <c r="D409" s="30"/>
      <c r="E409" s="30"/>
      <c r="F409" s="30"/>
      <c r="G409" s="30"/>
      <c r="H409" s="30"/>
      <c r="I409" s="30"/>
      <c r="AY409" s="8"/>
    </row>
    <row r="410" spans="1:51" x14ac:dyDescent="0.25">
      <c r="A410" s="220"/>
      <c r="B410" s="23"/>
      <c r="C410" s="8"/>
      <c r="D410" s="30"/>
      <c r="E410" s="30"/>
      <c r="F410" s="30"/>
      <c r="G410" s="30"/>
      <c r="H410" s="30"/>
      <c r="I410" s="30"/>
      <c r="AY410" s="8"/>
    </row>
    <row r="411" spans="1:51" x14ac:dyDescent="0.25">
      <c r="A411" s="220"/>
      <c r="B411" s="23"/>
      <c r="C411" s="8"/>
      <c r="D411" s="30"/>
      <c r="E411" s="30"/>
      <c r="F411" s="30"/>
      <c r="G411" s="30"/>
      <c r="H411" s="30"/>
      <c r="I411" s="30"/>
      <c r="AY411" s="8"/>
    </row>
    <row r="412" spans="1:51" x14ac:dyDescent="0.25">
      <c r="A412" s="220"/>
      <c r="B412" s="23"/>
      <c r="C412" s="8"/>
      <c r="D412" s="30"/>
      <c r="E412" s="30"/>
      <c r="F412" s="30"/>
      <c r="G412" s="30"/>
      <c r="H412" s="30"/>
      <c r="I412" s="30"/>
      <c r="AY412" s="8"/>
    </row>
    <row r="413" spans="1:51" x14ac:dyDescent="0.25">
      <c r="A413" s="220"/>
      <c r="B413" s="23"/>
      <c r="C413" s="8"/>
      <c r="D413" s="30"/>
      <c r="E413" s="30"/>
      <c r="F413" s="30"/>
      <c r="G413" s="30"/>
      <c r="H413" s="30"/>
      <c r="I413" s="30"/>
      <c r="AY413" s="8"/>
    </row>
    <row r="414" spans="1:51" x14ac:dyDescent="0.25">
      <c r="A414" s="220"/>
      <c r="B414" s="23"/>
      <c r="C414" s="8"/>
      <c r="D414" s="30"/>
      <c r="E414" s="30"/>
      <c r="F414" s="30"/>
      <c r="G414" s="30"/>
      <c r="H414" s="30"/>
      <c r="I414" s="30"/>
      <c r="AY414" s="8"/>
    </row>
    <row r="415" spans="1:51" x14ac:dyDescent="0.25">
      <c r="A415" s="220"/>
      <c r="B415" s="23"/>
      <c r="C415" s="8"/>
      <c r="D415" s="30"/>
      <c r="E415" s="30"/>
      <c r="F415" s="30"/>
      <c r="G415" s="30"/>
      <c r="H415" s="30"/>
      <c r="I415" s="30"/>
      <c r="AY415" s="8"/>
    </row>
    <row r="416" spans="1:51" x14ac:dyDescent="0.25">
      <c r="A416" s="220"/>
      <c r="B416" s="23"/>
      <c r="C416" s="8"/>
      <c r="D416" s="30"/>
      <c r="E416" s="30"/>
      <c r="F416" s="30"/>
      <c r="G416" s="30"/>
      <c r="H416" s="30"/>
      <c r="I416" s="30"/>
      <c r="AY416" s="8"/>
    </row>
    <row r="417" spans="1:51" x14ac:dyDescent="0.25">
      <c r="A417" s="220"/>
      <c r="B417" s="23"/>
      <c r="C417" s="8"/>
      <c r="D417" s="30"/>
      <c r="E417" s="30"/>
      <c r="F417" s="30"/>
      <c r="G417" s="30"/>
      <c r="H417" s="30"/>
      <c r="I417" s="30"/>
      <c r="AY417" s="8"/>
    </row>
    <row r="418" spans="1:51" x14ac:dyDescent="0.25">
      <c r="A418" s="220"/>
      <c r="B418" s="23"/>
      <c r="C418" s="8"/>
      <c r="D418" s="30"/>
      <c r="E418" s="30"/>
      <c r="F418" s="30"/>
      <c r="G418" s="30"/>
      <c r="H418" s="30"/>
      <c r="I418" s="30"/>
      <c r="AY418" s="8"/>
    </row>
    <row r="419" spans="1:51" x14ac:dyDescent="0.25">
      <c r="A419" s="220"/>
      <c r="B419" s="23"/>
      <c r="C419" s="8"/>
      <c r="D419" s="30"/>
      <c r="E419" s="30"/>
      <c r="F419" s="30"/>
      <c r="G419" s="30"/>
      <c r="H419" s="30"/>
      <c r="I419" s="30"/>
      <c r="AY419" s="8"/>
    </row>
    <row r="420" spans="1:51" x14ac:dyDescent="0.25">
      <c r="A420" s="220"/>
      <c r="B420" s="23"/>
      <c r="C420" s="8"/>
      <c r="D420" s="30"/>
      <c r="E420" s="30"/>
      <c r="F420" s="30"/>
      <c r="G420" s="30"/>
      <c r="H420" s="30"/>
      <c r="I420" s="30"/>
      <c r="AY420" s="8"/>
    </row>
    <row r="421" spans="1:51" x14ac:dyDescent="0.25">
      <c r="A421" s="220"/>
      <c r="B421" s="23"/>
      <c r="C421" s="8"/>
      <c r="D421" s="30"/>
      <c r="E421" s="30"/>
      <c r="F421" s="30"/>
      <c r="G421" s="30"/>
      <c r="H421" s="30"/>
      <c r="I421" s="30"/>
      <c r="AY421" s="8"/>
    </row>
    <row r="422" spans="1:51" x14ac:dyDescent="0.25">
      <c r="A422" s="220"/>
      <c r="B422" s="23"/>
      <c r="C422" s="8"/>
      <c r="D422" s="30"/>
      <c r="E422" s="30"/>
      <c r="F422" s="30"/>
      <c r="G422" s="30"/>
      <c r="H422" s="30"/>
      <c r="I422" s="30"/>
      <c r="AY422" s="8"/>
    </row>
    <row r="423" spans="1:51" x14ac:dyDescent="0.25">
      <c r="A423" s="220"/>
      <c r="B423" s="23"/>
      <c r="C423" s="8"/>
      <c r="D423" s="30"/>
      <c r="E423" s="30"/>
      <c r="F423" s="30"/>
      <c r="G423" s="30"/>
      <c r="H423" s="30"/>
      <c r="I423" s="30"/>
      <c r="AY423" s="8"/>
    </row>
    <row r="424" spans="1:51" x14ac:dyDescent="0.25">
      <c r="A424" s="220"/>
      <c r="B424" s="23"/>
      <c r="C424" s="8"/>
      <c r="D424" s="30"/>
      <c r="E424" s="30"/>
      <c r="F424" s="30"/>
      <c r="G424" s="30"/>
      <c r="H424" s="30"/>
      <c r="I424" s="30"/>
      <c r="AY424" s="8"/>
    </row>
    <row r="425" spans="1:51" x14ac:dyDescent="0.25">
      <c r="A425" s="220"/>
      <c r="B425" s="23"/>
      <c r="C425" s="8"/>
      <c r="D425" s="30"/>
      <c r="E425" s="30"/>
      <c r="F425" s="30"/>
      <c r="G425" s="30"/>
      <c r="H425" s="30"/>
      <c r="I425" s="30"/>
      <c r="AY425" s="8"/>
    </row>
    <row r="426" spans="1:51" x14ac:dyDescent="0.25">
      <c r="A426" s="220"/>
      <c r="B426" s="23"/>
      <c r="C426" s="8"/>
      <c r="D426" s="30"/>
      <c r="E426" s="30"/>
      <c r="F426" s="30"/>
      <c r="G426" s="30"/>
      <c r="H426" s="30"/>
      <c r="I426" s="30"/>
      <c r="AY426" s="8"/>
    </row>
    <row r="427" spans="1:51" x14ac:dyDescent="0.25">
      <c r="A427" s="220"/>
      <c r="B427" s="23"/>
      <c r="C427" s="8"/>
      <c r="D427" s="30"/>
      <c r="E427" s="30"/>
      <c r="F427" s="30"/>
      <c r="G427" s="30"/>
      <c r="H427" s="30"/>
      <c r="I427" s="30"/>
      <c r="AY427" s="8"/>
    </row>
    <row r="428" spans="1:51" x14ac:dyDescent="0.25">
      <c r="A428" s="220"/>
      <c r="B428" s="23"/>
      <c r="C428" s="8"/>
      <c r="D428" s="30"/>
      <c r="E428" s="30"/>
      <c r="F428" s="30"/>
      <c r="G428" s="30"/>
      <c r="H428" s="30"/>
      <c r="I428" s="30"/>
      <c r="AY428" s="8"/>
    </row>
    <row r="429" spans="1:51" x14ac:dyDescent="0.25">
      <c r="A429" s="220"/>
      <c r="B429" s="23"/>
      <c r="C429" s="8"/>
      <c r="D429" s="30"/>
      <c r="E429" s="30"/>
      <c r="F429" s="30"/>
      <c r="G429" s="30"/>
      <c r="H429" s="30"/>
      <c r="I429" s="30"/>
      <c r="AY429" s="8"/>
    </row>
    <row r="430" spans="1:51" x14ac:dyDescent="0.25">
      <c r="A430" s="220"/>
      <c r="B430" s="23"/>
      <c r="C430" s="8"/>
      <c r="D430" s="30"/>
      <c r="E430" s="30"/>
      <c r="F430" s="30"/>
      <c r="G430" s="30"/>
      <c r="H430" s="30"/>
      <c r="I430" s="30"/>
      <c r="AY430" s="8"/>
    </row>
    <row r="431" spans="1:51" x14ac:dyDescent="0.25">
      <c r="A431" s="220"/>
      <c r="B431" s="23"/>
      <c r="C431" s="8"/>
      <c r="D431" s="30"/>
      <c r="E431" s="30"/>
      <c r="F431" s="30"/>
      <c r="G431" s="30"/>
      <c r="H431" s="30"/>
      <c r="I431" s="30"/>
      <c r="AY431" s="8"/>
    </row>
    <row r="432" spans="1:51" x14ac:dyDescent="0.25">
      <c r="A432" s="220"/>
      <c r="B432" s="23"/>
      <c r="C432" s="8"/>
      <c r="D432" s="30"/>
      <c r="E432" s="30"/>
      <c r="F432" s="30"/>
      <c r="G432" s="30"/>
      <c r="H432" s="30"/>
      <c r="I432" s="30"/>
      <c r="AY432" s="8"/>
    </row>
    <row r="433" spans="1:51" x14ac:dyDescent="0.25">
      <c r="A433" s="220"/>
      <c r="B433" s="23"/>
      <c r="C433" s="8"/>
      <c r="D433" s="30"/>
      <c r="E433" s="30"/>
      <c r="F433" s="30"/>
      <c r="G433" s="30"/>
      <c r="H433" s="30"/>
      <c r="I433" s="30"/>
      <c r="AY433" s="8"/>
    </row>
    <row r="434" spans="1:51" x14ac:dyDescent="0.25">
      <c r="A434" s="220"/>
      <c r="B434" s="23"/>
      <c r="C434" s="8"/>
      <c r="D434" s="30"/>
      <c r="E434" s="30"/>
      <c r="F434" s="30"/>
      <c r="G434" s="30"/>
      <c r="H434" s="30"/>
      <c r="I434" s="30"/>
      <c r="AY434" s="8"/>
    </row>
    <row r="435" spans="1:51" x14ac:dyDescent="0.25">
      <c r="A435" s="220"/>
      <c r="B435" s="23"/>
      <c r="C435" s="8"/>
      <c r="D435" s="30"/>
      <c r="E435" s="30"/>
      <c r="F435" s="30"/>
      <c r="G435" s="30"/>
      <c r="H435" s="30"/>
      <c r="I435" s="30"/>
      <c r="AY435" s="8"/>
    </row>
    <row r="436" spans="1:51" x14ac:dyDescent="0.25">
      <c r="A436" s="220"/>
      <c r="B436" s="23"/>
      <c r="C436" s="8"/>
      <c r="D436" s="30"/>
      <c r="E436" s="30"/>
      <c r="F436" s="30"/>
      <c r="G436" s="30"/>
      <c r="H436" s="30"/>
      <c r="I436" s="30"/>
      <c r="AY436" s="8"/>
    </row>
    <row r="437" spans="1:51" x14ac:dyDescent="0.25">
      <c r="A437" s="220"/>
      <c r="B437" s="23"/>
      <c r="C437" s="8"/>
      <c r="D437" s="30"/>
      <c r="E437" s="30"/>
      <c r="F437" s="30"/>
      <c r="G437" s="30"/>
      <c r="H437" s="30"/>
      <c r="I437" s="30"/>
      <c r="AY437" s="8"/>
    </row>
    <row r="438" spans="1:51" x14ac:dyDescent="0.25">
      <c r="A438" s="220"/>
      <c r="B438" s="23"/>
      <c r="C438" s="8"/>
      <c r="D438" s="30"/>
      <c r="E438" s="30"/>
      <c r="F438" s="30"/>
      <c r="G438" s="30"/>
      <c r="H438" s="30"/>
      <c r="I438" s="30"/>
      <c r="AY438" s="8"/>
    </row>
    <row r="439" spans="1:51" x14ac:dyDescent="0.25">
      <c r="A439" s="220"/>
      <c r="B439" s="23"/>
      <c r="C439" s="8"/>
      <c r="D439" s="30"/>
      <c r="E439" s="30"/>
      <c r="F439" s="30"/>
      <c r="G439" s="30"/>
      <c r="H439" s="30"/>
      <c r="I439" s="30"/>
      <c r="AY439" s="8"/>
    </row>
    <row r="440" spans="1:51" x14ac:dyDescent="0.25">
      <c r="A440" s="220"/>
      <c r="B440" s="23"/>
      <c r="C440" s="8"/>
      <c r="D440" s="30"/>
      <c r="E440" s="30"/>
      <c r="F440" s="30"/>
      <c r="G440" s="30"/>
      <c r="H440" s="30"/>
      <c r="I440" s="30"/>
      <c r="AY440" s="8"/>
    </row>
    <row r="441" spans="1:51" x14ac:dyDescent="0.25">
      <c r="A441" s="220"/>
      <c r="B441" s="23"/>
      <c r="C441" s="8"/>
      <c r="D441" s="30"/>
      <c r="E441" s="30"/>
      <c r="F441" s="30"/>
      <c r="G441" s="30"/>
      <c r="H441" s="30"/>
      <c r="I441" s="30"/>
      <c r="AY441" s="8"/>
    </row>
    <row r="442" spans="1:51" x14ac:dyDescent="0.25">
      <c r="A442" s="220"/>
      <c r="B442" s="23"/>
      <c r="C442" s="8"/>
      <c r="D442" s="30"/>
      <c r="E442" s="30"/>
      <c r="F442" s="30"/>
      <c r="G442" s="30"/>
      <c r="H442" s="30"/>
      <c r="I442" s="30"/>
      <c r="AY442" s="8"/>
    </row>
    <row r="443" spans="1:51" x14ac:dyDescent="0.25">
      <c r="A443" s="220"/>
      <c r="B443" s="23"/>
      <c r="C443" s="8"/>
      <c r="D443" s="30"/>
      <c r="E443" s="30"/>
      <c r="F443" s="30"/>
      <c r="G443" s="30"/>
      <c r="H443" s="30"/>
      <c r="I443" s="30"/>
      <c r="AY443" s="8"/>
    </row>
    <row r="444" spans="1:51" x14ac:dyDescent="0.25">
      <c r="A444" s="220"/>
      <c r="B444" s="23"/>
      <c r="C444" s="8"/>
      <c r="D444" s="30"/>
      <c r="E444" s="30"/>
      <c r="F444" s="30"/>
      <c r="G444" s="30"/>
      <c r="H444" s="30"/>
      <c r="I444" s="30"/>
      <c r="AY444" s="8"/>
    </row>
    <row r="445" spans="1:51" x14ac:dyDescent="0.25">
      <c r="A445" s="220"/>
      <c r="B445" s="23"/>
      <c r="C445" s="8"/>
      <c r="D445" s="30"/>
      <c r="E445" s="30"/>
      <c r="F445" s="30"/>
      <c r="G445" s="30"/>
      <c r="H445" s="30"/>
      <c r="I445" s="30"/>
      <c r="AY445" s="8"/>
    </row>
    <row r="446" spans="1:51" x14ac:dyDescent="0.25">
      <c r="A446" s="220"/>
      <c r="B446" s="23"/>
      <c r="C446" s="8"/>
      <c r="D446" s="30"/>
      <c r="E446" s="30"/>
      <c r="F446" s="30"/>
      <c r="G446" s="30"/>
      <c r="H446" s="30"/>
      <c r="I446" s="30"/>
      <c r="AY446" s="8"/>
    </row>
    <row r="447" spans="1:51" hidden="1" x14ac:dyDescent="0.25">
      <c r="A447" s="220"/>
      <c r="B447" s="23"/>
      <c r="C447" s="8"/>
      <c r="D447" s="30"/>
      <c r="E447" s="30"/>
      <c r="F447" s="30"/>
      <c r="G447" s="30"/>
      <c r="H447" s="30"/>
      <c r="I447" s="30"/>
      <c r="AY447" s="8"/>
    </row>
    <row r="448" spans="1:51" hidden="1" x14ac:dyDescent="0.25">
      <c r="A448" s="220"/>
      <c r="B448" s="23"/>
      <c r="C448" s="8"/>
      <c r="D448" s="30"/>
      <c r="E448" s="30"/>
      <c r="F448" s="30"/>
      <c r="G448" s="30"/>
      <c r="H448" s="30"/>
      <c r="I448" s="30"/>
      <c r="AY448" s="8"/>
    </row>
    <row r="449" spans="1:51" hidden="1" x14ac:dyDescent="0.25">
      <c r="A449" s="220"/>
      <c r="B449" s="23"/>
      <c r="C449" s="8"/>
      <c r="D449" s="30"/>
      <c r="E449" s="30"/>
      <c r="F449" s="30"/>
      <c r="G449" s="30"/>
      <c r="H449" s="30"/>
      <c r="I449" s="30"/>
      <c r="AY449" s="8"/>
    </row>
    <row r="450" spans="1:51" hidden="1" x14ac:dyDescent="0.25">
      <c r="A450" s="220"/>
      <c r="B450" s="23"/>
      <c r="C450" s="8"/>
      <c r="D450" s="30"/>
      <c r="E450" s="30"/>
      <c r="F450" s="30"/>
      <c r="G450" s="30"/>
      <c r="H450" s="30"/>
      <c r="I450" s="30"/>
      <c r="AY450" s="8"/>
    </row>
    <row r="451" spans="1:51" hidden="1" x14ac:dyDescent="0.25">
      <c r="A451" s="220"/>
      <c r="B451" s="23"/>
      <c r="C451" s="8"/>
      <c r="D451" s="30"/>
      <c r="E451" s="30"/>
      <c r="F451" s="30"/>
      <c r="G451" s="30"/>
      <c r="H451" s="30"/>
      <c r="I451" s="30"/>
      <c r="AY451" s="8"/>
    </row>
    <row r="452" spans="1:51" hidden="1" x14ac:dyDescent="0.25">
      <c r="A452" s="220"/>
      <c r="B452" s="23"/>
      <c r="C452" s="8"/>
      <c r="D452" s="30"/>
      <c r="E452" s="30"/>
      <c r="F452" s="30"/>
      <c r="G452" s="30"/>
      <c r="H452" s="30"/>
      <c r="I452" s="30"/>
      <c r="AY452" s="8"/>
    </row>
    <row r="453" spans="1:51" hidden="1" x14ac:dyDescent="0.25">
      <c r="A453" s="220"/>
      <c r="B453" s="23"/>
      <c r="C453" s="8"/>
      <c r="D453" s="30"/>
      <c r="E453" s="30"/>
      <c r="F453" s="30"/>
      <c r="G453" s="30"/>
      <c r="H453" s="30"/>
      <c r="I453" s="30"/>
      <c r="AY453" s="8"/>
    </row>
    <row r="454" spans="1:51" hidden="1" x14ac:dyDescent="0.25">
      <c r="A454" s="220"/>
      <c r="B454" s="23"/>
      <c r="C454" s="8"/>
      <c r="D454" s="30"/>
      <c r="E454" s="30"/>
      <c r="F454" s="30"/>
      <c r="G454" s="30"/>
      <c r="H454" s="30"/>
      <c r="I454" s="30"/>
      <c r="AY454" s="8"/>
    </row>
    <row r="455" spans="1:51" hidden="1" x14ac:dyDescent="0.25">
      <c r="A455" s="220"/>
      <c r="B455" s="23"/>
      <c r="C455" s="8"/>
      <c r="D455" s="30"/>
      <c r="E455" s="30"/>
      <c r="F455" s="30"/>
      <c r="G455" s="30"/>
      <c r="H455" s="30"/>
      <c r="I455" s="30"/>
      <c r="AY455" s="8"/>
    </row>
    <row r="456" spans="1:51" hidden="1" x14ac:dyDescent="0.25">
      <c r="A456" s="220"/>
      <c r="B456" s="23"/>
      <c r="C456" s="8"/>
      <c r="D456" s="30"/>
      <c r="E456" s="30"/>
      <c r="F456" s="30"/>
      <c r="G456" s="30"/>
      <c r="H456" s="30"/>
      <c r="I456" s="30"/>
      <c r="AY456" s="8"/>
    </row>
    <row r="457" spans="1:51" hidden="1" x14ac:dyDescent="0.25">
      <c r="A457" s="220"/>
      <c r="B457" s="23"/>
      <c r="C457" s="8"/>
      <c r="D457" s="30"/>
      <c r="E457" s="30"/>
      <c r="F457" s="30"/>
      <c r="G457" s="30"/>
      <c r="H457" s="30"/>
      <c r="I457" s="30"/>
      <c r="AY457" s="8"/>
    </row>
    <row r="458" spans="1:51" hidden="1" x14ac:dyDescent="0.25">
      <c r="A458" s="220"/>
      <c r="B458" s="23"/>
      <c r="C458" s="8"/>
      <c r="D458" s="30"/>
      <c r="E458" s="30"/>
      <c r="F458" s="30"/>
      <c r="G458" s="30"/>
      <c r="H458" s="30"/>
      <c r="I458" s="30"/>
      <c r="AY458" s="8"/>
    </row>
    <row r="459" spans="1:51" hidden="1" x14ac:dyDescent="0.25">
      <c r="A459" s="220"/>
      <c r="B459" s="23"/>
      <c r="C459" s="8"/>
      <c r="D459" s="30"/>
      <c r="E459" s="30"/>
      <c r="F459" s="30"/>
      <c r="G459" s="30"/>
      <c r="H459" s="30"/>
      <c r="I459" s="30"/>
      <c r="AY459" s="8"/>
    </row>
    <row r="460" spans="1:51" hidden="1" x14ac:dyDescent="0.25">
      <c r="A460" s="220"/>
      <c r="B460" s="23"/>
      <c r="C460" s="8"/>
      <c r="D460" s="30"/>
      <c r="E460" s="30"/>
      <c r="F460" s="30"/>
      <c r="G460" s="30"/>
      <c r="H460" s="30"/>
      <c r="I460" s="30"/>
      <c r="AY460" s="8"/>
    </row>
    <row r="461" spans="1:51" hidden="1" x14ac:dyDescent="0.25">
      <c r="A461" s="220"/>
      <c r="B461" s="23"/>
      <c r="C461" s="8"/>
      <c r="D461" s="30"/>
      <c r="E461" s="30"/>
      <c r="F461" s="30"/>
      <c r="G461" s="30"/>
      <c r="H461" s="30"/>
      <c r="I461" s="30"/>
      <c r="AY461" s="8"/>
    </row>
    <row r="462" spans="1:51" hidden="1" x14ac:dyDescent="0.25">
      <c r="A462" s="220"/>
      <c r="B462" s="23"/>
      <c r="C462" s="8"/>
      <c r="D462" s="30"/>
      <c r="E462" s="30"/>
      <c r="F462" s="30"/>
      <c r="G462" s="30"/>
      <c r="H462" s="30"/>
      <c r="I462" s="30"/>
      <c r="AY462" s="8"/>
    </row>
    <row r="463" spans="1:51" hidden="1" x14ac:dyDescent="0.25">
      <c r="A463" s="220"/>
      <c r="B463" s="23"/>
      <c r="C463" s="8"/>
      <c r="D463" s="30"/>
      <c r="E463" s="30"/>
      <c r="F463" s="30"/>
      <c r="G463" s="30"/>
      <c r="H463" s="30"/>
      <c r="I463" s="30"/>
      <c r="AY463" s="8"/>
    </row>
    <row r="464" spans="1:51" hidden="1" x14ac:dyDescent="0.25">
      <c r="A464" s="220"/>
      <c r="B464" s="23"/>
      <c r="C464" s="8"/>
      <c r="D464" s="30"/>
      <c r="E464" s="30"/>
      <c r="F464" s="30"/>
      <c r="G464" s="30"/>
      <c r="H464" s="30"/>
      <c r="I464" s="30"/>
      <c r="AY464" s="8"/>
    </row>
    <row r="465" spans="1:51" hidden="1" x14ac:dyDescent="0.25">
      <c r="A465" s="220"/>
      <c r="B465" s="23"/>
      <c r="C465" s="8"/>
      <c r="D465" s="30"/>
      <c r="E465" s="30"/>
      <c r="F465" s="30"/>
      <c r="G465" s="30"/>
      <c r="H465" s="30"/>
      <c r="I465" s="30"/>
      <c r="AY465" s="8"/>
    </row>
    <row r="466" spans="1:51" hidden="1" x14ac:dyDescent="0.25">
      <c r="A466" s="220"/>
      <c r="B466" s="23"/>
      <c r="C466" s="8"/>
      <c r="D466" s="30"/>
      <c r="E466" s="30"/>
      <c r="F466" s="30"/>
      <c r="G466" s="30"/>
      <c r="H466" s="30"/>
      <c r="I466" s="30"/>
      <c r="AY466" s="8"/>
    </row>
    <row r="467" spans="1:51" hidden="1" x14ac:dyDescent="0.25">
      <c r="A467" s="220"/>
      <c r="B467" s="23"/>
      <c r="C467" s="8"/>
      <c r="D467" s="30"/>
      <c r="E467" s="30"/>
      <c r="F467" s="30"/>
      <c r="G467" s="30"/>
      <c r="H467" s="30"/>
      <c r="I467" s="30"/>
      <c r="AY467" s="8"/>
    </row>
    <row r="468" spans="1:51" hidden="1" x14ac:dyDescent="0.25">
      <c r="A468" s="220"/>
      <c r="B468" s="23"/>
      <c r="C468" s="8"/>
      <c r="D468" s="30"/>
      <c r="E468" s="30"/>
      <c r="F468" s="30"/>
      <c r="G468" s="30"/>
      <c r="H468" s="30"/>
      <c r="I468" s="30"/>
      <c r="AY468" s="8"/>
    </row>
    <row r="469" spans="1:51" hidden="1" x14ac:dyDescent="0.25">
      <c r="A469" s="220"/>
      <c r="B469" s="23"/>
      <c r="C469" s="8"/>
      <c r="D469" s="30"/>
      <c r="E469" s="30"/>
      <c r="F469" s="30"/>
      <c r="G469" s="30"/>
      <c r="H469" s="30"/>
      <c r="I469" s="30"/>
      <c r="AY469" s="8"/>
    </row>
    <row r="470" spans="1:51" hidden="1" x14ac:dyDescent="0.25">
      <c r="A470" s="220"/>
      <c r="B470" s="23"/>
      <c r="C470" s="8"/>
      <c r="D470" s="30"/>
      <c r="E470" s="30"/>
      <c r="F470" s="30"/>
      <c r="G470" s="30"/>
      <c r="H470" s="30"/>
      <c r="I470" s="30"/>
      <c r="AY470" s="8"/>
    </row>
    <row r="471" spans="1:51" hidden="1" x14ac:dyDescent="0.25">
      <c r="A471" s="220"/>
      <c r="B471" s="23"/>
      <c r="C471" s="8"/>
      <c r="D471" s="30"/>
      <c r="E471" s="30"/>
      <c r="F471" s="30"/>
      <c r="G471" s="30"/>
      <c r="H471" s="30"/>
      <c r="I471" s="30"/>
      <c r="AY471" s="8"/>
    </row>
    <row r="472" spans="1:51" hidden="1" x14ac:dyDescent="0.25">
      <c r="A472" s="220"/>
      <c r="B472" s="23"/>
      <c r="C472" s="8"/>
      <c r="D472" s="30"/>
      <c r="E472" s="30"/>
      <c r="F472" s="30"/>
      <c r="G472" s="30"/>
      <c r="H472" s="30"/>
      <c r="I472" s="30"/>
      <c r="AY472" s="8"/>
    </row>
    <row r="473" spans="1:51" hidden="1" x14ac:dyDescent="0.25">
      <c r="A473" s="220"/>
      <c r="B473" s="23"/>
      <c r="C473" s="8"/>
      <c r="D473" s="30"/>
      <c r="E473" s="30"/>
      <c r="F473" s="30"/>
      <c r="G473" s="30"/>
      <c r="H473" s="30"/>
      <c r="I473" s="30"/>
      <c r="AY473" s="8"/>
    </row>
    <row r="474" spans="1:51" hidden="1" x14ac:dyDescent="0.25">
      <c r="A474" s="220"/>
      <c r="B474" s="23"/>
      <c r="C474" s="8"/>
      <c r="D474" s="30"/>
      <c r="E474" s="30"/>
      <c r="F474" s="30"/>
      <c r="G474" s="30"/>
      <c r="H474" s="30"/>
      <c r="I474" s="30"/>
      <c r="AY474" s="8"/>
    </row>
    <row r="475" spans="1:51" hidden="1" x14ac:dyDescent="0.25">
      <c r="A475" s="220"/>
      <c r="B475" s="23"/>
      <c r="C475" s="8"/>
      <c r="D475" s="30"/>
      <c r="E475" s="30"/>
      <c r="F475" s="30"/>
      <c r="G475" s="30"/>
      <c r="H475" s="30"/>
      <c r="I475" s="30"/>
      <c r="AY475" s="8"/>
    </row>
    <row r="476" spans="1:51" hidden="1" x14ac:dyDescent="0.25">
      <c r="A476" s="220"/>
      <c r="B476" s="23"/>
      <c r="C476" s="8"/>
      <c r="D476" s="30"/>
      <c r="E476" s="30"/>
      <c r="F476" s="30"/>
      <c r="G476" s="30"/>
      <c r="H476" s="30"/>
      <c r="I476" s="30"/>
      <c r="AY476" s="8"/>
    </row>
    <row r="477" spans="1:51" hidden="1" x14ac:dyDescent="0.25">
      <c r="A477" s="220"/>
      <c r="B477" s="23"/>
      <c r="C477" s="8"/>
      <c r="D477" s="30"/>
      <c r="E477" s="30"/>
      <c r="F477" s="30"/>
      <c r="G477" s="30"/>
      <c r="H477" s="30"/>
      <c r="I477" s="30"/>
      <c r="AY477" s="8"/>
    </row>
    <row r="478" spans="1:51" hidden="1" x14ac:dyDescent="0.25">
      <c r="A478" s="220"/>
      <c r="B478" s="23"/>
      <c r="C478" s="8"/>
      <c r="D478" s="30"/>
      <c r="E478" s="30"/>
      <c r="F478" s="30"/>
      <c r="G478" s="30"/>
      <c r="H478" s="30"/>
      <c r="I478" s="30"/>
      <c r="AY478" s="8"/>
    </row>
    <row r="479" spans="1:51" hidden="1" x14ac:dyDescent="0.25">
      <c r="A479" s="220"/>
      <c r="B479" s="23"/>
      <c r="C479" s="8"/>
      <c r="D479" s="30"/>
      <c r="E479" s="30"/>
      <c r="F479" s="30"/>
      <c r="G479" s="30"/>
      <c r="H479" s="30"/>
      <c r="I479" s="30"/>
      <c r="AY479" s="8"/>
    </row>
    <row r="480" spans="1:51" hidden="1" x14ac:dyDescent="0.25">
      <c r="A480" s="220"/>
      <c r="B480" s="23"/>
      <c r="C480" s="8"/>
      <c r="D480" s="30"/>
      <c r="E480" s="30"/>
      <c r="F480" s="30"/>
      <c r="G480" s="30"/>
      <c r="H480" s="30"/>
      <c r="I480" s="30"/>
      <c r="AY480" s="8"/>
    </row>
    <row r="481" spans="1:51" hidden="1" x14ac:dyDescent="0.25">
      <c r="A481" s="220"/>
      <c r="B481" s="23"/>
      <c r="C481" s="8"/>
      <c r="D481" s="30"/>
      <c r="E481" s="30"/>
      <c r="F481" s="30"/>
      <c r="G481" s="30"/>
      <c r="H481" s="30"/>
      <c r="I481" s="30"/>
      <c r="AY481" s="8"/>
    </row>
    <row r="482" spans="1:51" hidden="1" x14ac:dyDescent="0.25">
      <c r="A482" s="220"/>
      <c r="B482" s="23"/>
      <c r="C482" s="8"/>
      <c r="D482" s="30"/>
      <c r="E482" s="30"/>
      <c r="F482" s="30"/>
      <c r="G482" s="30"/>
      <c r="H482" s="30"/>
      <c r="I482" s="30"/>
      <c r="AY482" s="8"/>
    </row>
    <row r="483" spans="1:51" hidden="1" x14ac:dyDescent="0.25">
      <c r="A483" s="220"/>
      <c r="B483" s="23"/>
      <c r="C483" s="8"/>
      <c r="D483" s="30"/>
      <c r="E483" s="30"/>
      <c r="F483" s="30"/>
      <c r="G483" s="30"/>
      <c r="H483" s="30"/>
      <c r="I483" s="30"/>
      <c r="AY483" s="8"/>
    </row>
    <row r="484" spans="1:51" hidden="1" x14ac:dyDescent="0.25">
      <c r="A484" s="220"/>
      <c r="B484" s="23"/>
      <c r="C484" s="8"/>
      <c r="D484" s="30"/>
      <c r="E484" s="30"/>
      <c r="F484" s="30"/>
      <c r="G484" s="30"/>
      <c r="H484" s="30"/>
      <c r="I484" s="30"/>
      <c r="AY484" s="8"/>
    </row>
    <row r="485" spans="1:51" hidden="1" x14ac:dyDescent="0.25">
      <c r="A485" s="220"/>
      <c r="B485" s="23"/>
      <c r="C485" s="8"/>
      <c r="D485" s="30"/>
      <c r="E485" s="30"/>
      <c r="F485" s="30"/>
      <c r="G485" s="30"/>
      <c r="H485" s="30"/>
      <c r="I485" s="30"/>
      <c r="AY485" s="8"/>
    </row>
    <row r="486" spans="1:51" hidden="1" x14ac:dyDescent="0.25">
      <c r="A486" s="220"/>
      <c r="B486" s="23"/>
      <c r="C486" s="8"/>
      <c r="D486" s="30"/>
      <c r="E486" s="30"/>
      <c r="F486" s="30"/>
      <c r="G486" s="30"/>
      <c r="H486" s="30"/>
      <c r="I486" s="30"/>
      <c r="AY486" s="8"/>
    </row>
    <row r="487" spans="1:51" hidden="1" x14ac:dyDescent="0.25">
      <c r="A487" s="220"/>
      <c r="B487" s="23"/>
      <c r="C487" s="8"/>
      <c r="D487" s="30"/>
      <c r="E487" s="30"/>
      <c r="F487" s="30"/>
      <c r="G487" s="30"/>
      <c r="H487" s="30"/>
      <c r="I487" s="30"/>
      <c r="AY487" s="8"/>
    </row>
    <row r="488" spans="1:51" hidden="1" x14ac:dyDescent="0.25">
      <c r="A488" s="220"/>
      <c r="B488" s="23"/>
      <c r="C488" s="8"/>
      <c r="D488" s="30"/>
      <c r="E488" s="30"/>
      <c r="F488" s="30"/>
      <c r="G488" s="30"/>
      <c r="H488" s="30"/>
      <c r="I488" s="30"/>
      <c r="AY488" s="8"/>
    </row>
    <row r="489" spans="1:51" hidden="1" x14ac:dyDescent="0.25">
      <c r="A489" s="220"/>
      <c r="B489" s="23"/>
      <c r="C489" s="8"/>
      <c r="D489" s="30"/>
      <c r="E489" s="30"/>
      <c r="F489" s="30"/>
      <c r="G489" s="30"/>
      <c r="H489" s="30"/>
      <c r="I489" s="30"/>
      <c r="AY489" s="8"/>
    </row>
    <row r="490" spans="1:51" hidden="1" x14ac:dyDescent="0.25">
      <c r="A490" s="220"/>
      <c r="B490" s="23"/>
      <c r="C490" s="8"/>
      <c r="D490" s="30"/>
      <c r="E490" s="30"/>
      <c r="F490" s="30"/>
      <c r="G490" s="30"/>
      <c r="H490" s="30"/>
      <c r="I490" s="30"/>
      <c r="AY490" s="8"/>
    </row>
    <row r="491" spans="1:51" hidden="1" x14ac:dyDescent="0.25">
      <c r="A491" s="220"/>
      <c r="B491" s="23"/>
      <c r="C491" s="8"/>
      <c r="D491" s="30"/>
      <c r="E491" s="30"/>
      <c r="F491" s="30"/>
      <c r="G491" s="30"/>
      <c r="H491" s="30"/>
      <c r="I491" s="30"/>
      <c r="AY491" s="8"/>
    </row>
    <row r="492" spans="1:51" hidden="1" x14ac:dyDescent="0.25">
      <c r="A492" s="220"/>
      <c r="B492" s="23"/>
      <c r="C492" s="8"/>
      <c r="D492" s="30"/>
      <c r="E492" s="30"/>
      <c r="F492" s="30"/>
      <c r="G492" s="30"/>
      <c r="H492" s="30"/>
      <c r="I492" s="30"/>
      <c r="AY492" s="8"/>
    </row>
    <row r="493" spans="1:51" hidden="1" x14ac:dyDescent="0.25">
      <c r="A493" s="220"/>
      <c r="B493" s="23"/>
      <c r="C493" s="8"/>
      <c r="D493" s="30"/>
      <c r="E493" s="30"/>
      <c r="F493" s="30"/>
      <c r="G493" s="30"/>
      <c r="H493" s="30"/>
      <c r="I493" s="30"/>
      <c r="AY493" s="8"/>
    </row>
    <row r="494" spans="1:51" hidden="1" x14ac:dyDescent="0.25">
      <c r="A494" s="220"/>
      <c r="B494" s="23"/>
      <c r="C494" s="8"/>
      <c r="D494" s="30"/>
      <c r="E494" s="30"/>
      <c r="F494" s="30"/>
      <c r="G494" s="30"/>
      <c r="H494" s="30"/>
      <c r="I494" s="30"/>
      <c r="AY494" s="8"/>
    </row>
    <row r="495" spans="1:51" hidden="1" x14ac:dyDescent="0.25">
      <c r="A495" s="220"/>
      <c r="B495" s="23"/>
      <c r="C495" s="8"/>
      <c r="D495" s="30"/>
      <c r="E495" s="30"/>
      <c r="F495" s="30"/>
      <c r="G495" s="30"/>
      <c r="H495" s="30"/>
      <c r="I495" s="30"/>
      <c r="AY495" s="8"/>
    </row>
    <row r="496" spans="1:51" hidden="1" x14ac:dyDescent="0.25">
      <c r="A496" s="220"/>
      <c r="B496" s="23"/>
      <c r="C496" s="8"/>
      <c r="D496" s="30"/>
      <c r="E496" s="30"/>
      <c r="F496" s="30"/>
      <c r="G496" s="30"/>
      <c r="H496" s="30"/>
      <c r="I496" s="30"/>
      <c r="AY496" s="8"/>
    </row>
    <row r="497" spans="1:51" hidden="1" x14ac:dyDescent="0.25">
      <c r="A497" s="220"/>
      <c r="B497" s="23"/>
      <c r="C497" s="8"/>
      <c r="D497" s="30"/>
      <c r="E497" s="30"/>
      <c r="F497" s="30"/>
      <c r="G497" s="30"/>
      <c r="H497" s="30"/>
      <c r="I497" s="30"/>
      <c r="AY497" s="8"/>
    </row>
    <row r="498" spans="1:51" hidden="1" x14ac:dyDescent="0.25">
      <c r="A498" s="220"/>
      <c r="B498" s="23"/>
      <c r="C498" s="8"/>
      <c r="D498" s="30"/>
      <c r="E498" s="30"/>
      <c r="F498" s="30"/>
      <c r="G498" s="30"/>
      <c r="H498" s="30"/>
      <c r="I498" s="30"/>
      <c r="AY498" s="8"/>
    </row>
    <row r="499" spans="1:51" hidden="1" x14ac:dyDescent="0.25">
      <c r="A499" s="220"/>
      <c r="B499" s="23"/>
      <c r="C499" s="8"/>
      <c r="D499" s="30"/>
      <c r="E499" s="30"/>
      <c r="F499" s="30"/>
      <c r="G499" s="30"/>
      <c r="H499" s="30"/>
      <c r="I499" s="30"/>
      <c r="AY499" s="8"/>
    </row>
    <row r="500" spans="1:51" hidden="1" x14ac:dyDescent="0.25">
      <c r="A500" s="220"/>
      <c r="B500" s="23"/>
      <c r="C500" s="8"/>
      <c r="D500" s="30"/>
      <c r="E500" s="30"/>
      <c r="F500" s="30"/>
      <c r="G500" s="30"/>
      <c r="H500" s="30"/>
      <c r="I500" s="30"/>
      <c r="AY500" s="8"/>
    </row>
    <row r="501" spans="1:51" hidden="1" x14ac:dyDescent="0.25">
      <c r="A501" s="220"/>
      <c r="B501" s="23"/>
      <c r="C501" s="8"/>
      <c r="D501" s="30"/>
      <c r="E501" s="30"/>
      <c r="F501" s="30"/>
      <c r="G501" s="30"/>
      <c r="H501" s="30"/>
      <c r="I501" s="30"/>
      <c r="AY501" s="8"/>
    </row>
    <row r="502" spans="1:51" hidden="1" x14ac:dyDescent="0.25">
      <c r="A502" s="220"/>
      <c r="B502" s="23"/>
      <c r="C502" s="8"/>
      <c r="D502" s="30"/>
      <c r="E502" s="30"/>
      <c r="F502" s="30"/>
      <c r="G502" s="30"/>
      <c r="H502" s="30"/>
      <c r="I502" s="30"/>
      <c r="AY502" s="8"/>
    </row>
    <row r="503" spans="1:51" hidden="1" x14ac:dyDescent="0.25">
      <c r="A503" s="220"/>
      <c r="B503" s="23"/>
      <c r="C503" s="8"/>
      <c r="D503" s="30"/>
      <c r="E503" s="30"/>
      <c r="F503" s="30"/>
      <c r="G503" s="30"/>
      <c r="H503" s="30"/>
      <c r="I503" s="30"/>
      <c r="AY503" s="8"/>
    </row>
    <row r="504" spans="1:51" hidden="1" x14ac:dyDescent="0.25">
      <c r="A504" s="220"/>
      <c r="B504" s="23"/>
      <c r="C504" s="8"/>
      <c r="D504" s="30"/>
      <c r="E504" s="30"/>
      <c r="F504" s="30"/>
      <c r="G504" s="30"/>
      <c r="H504" s="30"/>
      <c r="I504" s="30"/>
      <c r="AY504" s="8"/>
    </row>
    <row r="505" spans="1:51" hidden="1" x14ac:dyDescent="0.25">
      <c r="A505" s="220"/>
      <c r="B505" s="23"/>
      <c r="C505" s="8"/>
      <c r="D505" s="30"/>
      <c r="E505" s="30"/>
      <c r="F505" s="30"/>
      <c r="G505" s="30"/>
      <c r="H505" s="30"/>
      <c r="I505" s="30"/>
      <c r="AY505" s="8"/>
    </row>
    <row r="506" spans="1:51" hidden="1" x14ac:dyDescent="0.25">
      <c r="A506" s="220"/>
      <c r="B506" s="23"/>
      <c r="C506" s="8"/>
      <c r="D506" s="30"/>
      <c r="E506" s="30"/>
      <c r="F506" s="30"/>
      <c r="G506" s="30"/>
      <c r="H506" s="30"/>
      <c r="I506" s="30"/>
      <c r="AY506" s="8"/>
    </row>
    <row r="507" spans="1:51" hidden="1" x14ac:dyDescent="0.25">
      <c r="A507" s="220"/>
      <c r="B507" s="23"/>
      <c r="C507" s="8"/>
      <c r="D507" s="30"/>
      <c r="E507" s="30"/>
      <c r="F507" s="30"/>
      <c r="G507" s="30"/>
      <c r="H507" s="30"/>
      <c r="I507" s="30"/>
      <c r="AY507" s="8"/>
    </row>
    <row r="508" spans="1:51" hidden="1" x14ac:dyDescent="0.25">
      <c r="A508" s="220"/>
      <c r="B508" s="23"/>
      <c r="C508" s="8"/>
      <c r="D508" s="30"/>
      <c r="E508" s="30"/>
      <c r="F508" s="30"/>
      <c r="G508" s="30"/>
      <c r="H508" s="30"/>
      <c r="I508" s="30"/>
      <c r="AY508" s="8"/>
    </row>
    <row r="509" spans="1:51" hidden="1" x14ac:dyDescent="0.25">
      <c r="A509" s="220"/>
      <c r="B509" s="23"/>
      <c r="C509" s="8"/>
      <c r="D509" s="30"/>
      <c r="E509" s="30"/>
      <c r="F509" s="30"/>
      <c r="G509" s="30"/>
      <c r="H509" s="30"/>
      <c r="I509" s="30"/>
      <c r="AY509" s="8"/>
    </row>
    <row r="510" spans="1:51" hidden="1" x14ac:dyDescent="0.25">
      <c r="A510" s="220"/>
      <c r="B510" s="23"/>
      <c r="C510" s="8"/>
      <c r="D510" s="30"/>
      <c r="E510" s="30"/>
      <c r="F510" s="30"/>
      <c r="G510" s="30"/>
      <c r="H510" s="30"/>
      <c r="I510" s="30"/>
      <c r="AY510" s="8"/>
    </row>
    <row r="511" spans="1:51" hidden="1" x14ac:dyDescent="0.25">
      <c r="A511" s="220"/>
      <c r="B511" s="23"/>
      <c r="C511" s="8"/>
      <c r="D511" s="30"/>
      <c r="E511" s="30"/>
      <c r="F511" s="30"/>
      <c r="G511" s="30"/>
      <c r="H511" s="30"/>
      <c r="I511" s="30"/>
      <c r="AY511" s="8"/>
    </row>
    <row r="512" spans="1:51" hidden="1" x14ac:dyDescent="0.25">
      <c r="A512" s="220"/>
      <c r="B512" s="23"/>
      <c r="C512" s="8"/>
      <c r="D512" s="30"/>
      <c r="E512" s="30"/>
      <c r="F512" s="30"/>
      <c r="G512" s="30"/>
      <c r="H512" s="30"/>
      <c r="I512" s="30"/>
      <c r="AY512" s="8"/>
    </row>
    <row r="513" spans="1:51" hidden="1" x14ac:dyDescent="0.25">
      <c r="A513" s="220"/>
      <c r="B513" s="23"/>
      <c r="C513" s="8"/>
      <c r="D513" s="30"/>
      <c r="E513" s="30"/>
      <c r="F513" s="30"/>
      <c r="G513" s="30"/>
      <c r="H513" s="30"/>
      <c r="I513" s="30"/>
      <c r="AY513" s="8"/>
    </row>
    <row r="514" spans="1:51" hidden="1" x14ac:dyDescent="0.25">
      <c r="A514" s="220"/>
      <c r="B514" s="23"/>
      <c r="C514" s="8"/>
      <c r="D514" s="30"/>
      <c r="E514" s="30"/>
      <c r="F514" s="30"/>
      <c r="G514" s="30"/>
      <c r="H514" s="30"/>
      <c r="I514" s="30"/>
      <c r="AY514" s="8"/>
    </row>
    <row r="515" spans="1:51" hidden="1" x14ac:dyDescent="0.25">
      <c r="A515" s="220"/>
      <c r="B515" s="23"/>
      <c r="C515" s="8"/>
      <c r="D515" s="30"/>
      <c r="E515" s="30"/>
      <c r="F515" s="30"/>
      <c r="G515" s="30"/>
      <c r="H515" s="30"/>
      <c r="I515" s="30"/>
      <c r="AY515" s="8"/>
    </row>
    <row r="516" spans="1:51" hidden="1" x14ac:dyDescent="0.25">
      <c r="A516" s="220"/>
      <c r="B516" s="23"/>
      <c r="C516" s="8"/>
      <c r="D516" s="30"/>
      <c r="E516" s="30"/>
      <c r="F516" s="30"/>
      <c r="G516" s="30"/>
      <c r="H516" s="30"/>
      <c r="I516" s="30"/>
      <c r="AY516" s="8"/>
    </row>
    <row r="517" spans="1:51" hidden="1" x14ac:dyDescent="0.25">
      <c r="A517" s="220"/>
      <c r="B517" s="23"/>
      <c r="C517" s="8"/>
      <c r="D517" s="30"/>
      <c r="E517" s="30"/>
      <c r="F517" s="30"/>
      <c r="G517" s="30"/>
      <c r="H517" s="30"/>
      <c r="I517" s="30"/>
      <c r="AY517" s="8"/>
    </row>
    <row r="518" spans="1:51" hidden="1" x14ac:dyDescent="0.25">
      <c r="A518" s="220"/>
      <c r="B518" s="23"/>
      <c r="C518" s="8"/>
      <c r="D518" s="30"/>
      <c r="E518" s="30"/>
      <c r="F518" s="30"/>
      <c r="G518" s="30"/>
      <c r="H518" s="30"/>
      <c r="I518" s="30"/>
      <c r="AY518" s="8"/>
    </row>
    <row r="519" spans="1:51" hidden="1" x14ac:dyDescent="0.25">
      <c r="A519" s="220"/>
      <c r="B519" s="23"/>
      <c r="C519" s="8"/>
      <c r="D519" s="30"/>
      <c r="E519" s="30"/>
      <c r="F519" s="30"/>
      <c r="G519" s="30"/>
      <c r="H519" s="30"/>
      <c r="I519" s="30"/>
      <c r="AY519" s="8"/>
    </row>
    <row r="520" spans="1:51" hidden="1" x14ac:dyDescent="0.25">
      <c r="A520" s="220"/>
      <c r="B520" s="23"/>
      <c r="C520" s="8"/>
      <c r="D520" s="30"/>
      <c r="E520" s="30"/>
      <c r="F520" s="30"/>
      <c r="G520" s="30"/>
      <c r="H520" s="30"/>
      <c r="I520" s="30"/>
      <c r="AY520" s="8"/>
    </row>
    <row r="521" spans="1:51" hidden="1" x14ac:dyDescent="0.25">
      <c r="A521" s="220"/>
      <c r="B521" s="23"/>
      <c r="C521" s="8"/>
      <c r="D521" s="30"/>
      <c r="E521" s="30"/>
      <c r="F521" s="30"/>
      <c r="G521" s="30"/>
      <c r="H521" s="30"/>
      <c r="I521" s="30"/>
      <c r="AY521" s="8"/>
    </row>
    <row r="522" spans="1:51" hidden="1" x14ac:dyDescent="0.25">
      <c r="A522" s="220"/>
      <c r="B522" s="23"/>
      <c r="C522" s="8"/>
      <c r="D522" s="30"/>
      <c r="E522" s="30"/>
      <c r="F522" s="30"/>
      <c r="G522" s="30"/>
      <c r="H522" s="30"/>
      <c r="I522" s="30"/>
      <c r="AY522" s="8"/>
    </row>
    <row r="523" spans="1:51" hidden="1" x14ac:dyDescent="0.25">
      <c r="A523" s="220"/>
      <c r="B523" s="23"/>
      <c r="C523" s="8"/>
      <c r="D523" s="30"/>
      <c r="E523" s="30"/>
      <c r="F523" s="30"/>
      <c r="G523" s="30"/>
      <c r="H523" s="30"/>
      <c r="I523" s="30"/>
      <c r="AY523" s="8"/>
    </row>
    <row r="524" spans="1:51" hidden="1" x14ac:dyDescent="0.25">
      <c r="A524" s="220"/>
      <c r="B524" s="23"/>
      <c r="C524" s="8"/>
      <c r="D524" s="30"/>
      <c r="E524" s="30"/>
      <c r="F524" s="30"/>
      <c r="G524" s="30"/>
      <c r="H524" s="30"/>
      <c r="I524" s="30"/>
      <c r="AY524" s="8"/>
    </row>
    <row r="525" spans="1:51" hidden="1" x14ac:dyDescent="0.25">
      <c r="A525" s="220"/>
      <c r="B525" s="23"/>
      <c r="C525" s="8"/>
      <c r="D525" s="30"/>
      <c r="E525" s="30"/>
      <c r="F525" s="30"/>
      <c r="G525" s="30"/>
      <c r="H525" s="30"/>
      <c r="I525" s="30"/>
      <c r="AY525" s="8"/>
    </row>
    <row r="526" spans="1:51" hidden="1" x14ac:dyDescent="0.25">
      <c r="A526" s="220"/>
      <c r="B526" s="23"/>
      <c r="C526" s="8"/>
      <c r="D526" s="30"/>
      <c r="E526" s="30"/>
      <c r="F526" s="30"/>
      <c r="G526" s="30"/>
      <c r="H526" s="30"/>
      <c r="I526" s="30"/>
      <c r="AY526" s="8"/>
    </row>
    <row r="527" spans="1:51" hidden="1" x14ac:dyDescent="0.25">
      <c r="A527" s="220"/>
      <c r="B527" s="23"/>
      <c r="C527" s="8"/>
      <c r="D527" s="30"/>
      <c r="E527" s="30"/>
      <c r="F527" s="30"/>
      <c r="G527" s="30"/>
      <c r="H527" s="30"/>
      <c r="I527" s="30"/>
      <c r="AY527" s="8"/>
    </row>
    <row r="528" spans="1:51" hidden="1" x14ac:dyDescent="0.25">
      <c r="A528" s="220"/>
      <c r="B528" s="23"/>
      <c r="C528" s="8"/>
      <c r="D528" s="30"/>
      <c r="E528" s="30"/>
      <c r="F528" s="30"/>
      <c r="G528" s="30"/>
      <c r="H528" s="30"/>
      <c r="I528" s="30"/>
      <c r="AY528" s="8"/>
    </row>
    <row r="529" spans="1:51" hidden="1" x14ac:dyDescent="0.25">
      <c r="A529" s="220"/>
      <c r="B529" s="23"/>
      <c r="C529" s="8"/>
      <c r="D529" s="30"/>
      <c r="E529" s="30"/>
      <c r="F529" s="30"/>
      <c r="G529" s="30"/>
      <c r="H529" s="30"/>
      <c r="I529" s="30"/>
      <c r="AY529" s="8"/>
    </row>
    <row r="530" spans="1:51" hidden="1" x14ac:dyDescent="0.25">
      <c r="A530" s="220"/>
      <c r="B530" s="23"/>
      <c r="C530" s="8"/>
      <c r="D530" s="30"/>
      <c r="E530" s="30"/>
      <c r="F530" s="30"/>
      <c r="G530" s="30"/>
      <c r="H530" s="30"/>
      <c r="I530" s="30"/>
      <c r="AY530" s="8"/>
    </row>
    <row r="531" spans="1:51" hidden="1" x14ac:dyDescent="0.25">
      <c r="A531" s="220"/>
      <c r="B531" s="23"/>
      <c r="C531" s="8"/>
      <c r="D531" s="30"/>
      <c r="E531" s="30"/>
      <c r="F531" s="30"/>
      <c r="G531" s="30"/>
      <c r="H531" s="30"/>
      <c r="I531" s="30"/>
      <c r="AY531" s="8"/>
    </row>
    <row r="532" spans="1:51" hidden="1" x14ac:dyDescent="0.25">
      <c r="A532" s="220"/>
      <c r="B532" s="23"/>
      <c r="C532" s="8"/>
      <c r="D532" s="30"/>
      <c r="E532" s="30"/>
      <c r="F532" s="30"/>
      <c r="G532" s="30"/>
      <c r="H532" s="30"/>
      <c r="I532" s="30"/>
      <c r="AY532" s="8"/>
    </row>
    <row r="533" spans="1:51" hidden="1" x14ac:dyDescent="0.25">
      <c r="A533" s="220"/>
      <c r="B533" s="23"/>
      <c r="C533" s="8"/>
      <c r="D533" s="30"/>
      <c r="E533" s="30"/>
      <c r="F533" s="30"/>
      <c r="G533" s="30"/>
      <c r="H533" s="30"/>
      <c r="I533" s="30"/>
      <c r="AY533" s="8"/>
    </row>
    <row r="534" spans="1:51" hidden="1" x14ac:dyDescent="0.25">
      <c r="A534" s="220"/>
      <c r="B534" s="23"/>
      <c r="C534" s="8"/>
      <c r="D534" s="30"/>
      <c r="E534" s="30"/>
      <c r="F534" s="30"/>
      <c r="G534" s="30"/>
      <c r="H534" s="30"/>
      <c r="I534" s="30"/>
      <c r="AY534" s="8"/>
    </row>
    <row r="535" spans="1:51" hidden="1" x14ac:dyDescent="0.25">
      <c r="A535" s="220"/>
      <c r="B535" s="23"/>
      <c r="C535" s="8"/>
      <c r="D535" s="30"/>
      <c r="E535" s="30"/>
      <c r="F535" s="30"/>
      <c r="G535" s="30"/>
      <c r="H535" s="30"/>
      <c r="I535" s="30"/>
      <c r="AY535" s="8"/>
    </row>
    <row r="536" spans="1:51" hidden="1" x14ac:dyDescent="0.25">
      <c r="A536" s="220"/>
      <c r="B536" s="23"/>
      <c r="C536" s="8"/>
      <c r="D536" s="30"/>
      <c r="E536" s="30"/>
      <c r="F536" s="30"/>
      <c r="G536" s="30"/>
      <c r="H536" s="30"/>
      <c r="I536" s="30"/>
      <c r="AY536" s="8"/>
    </row>
    <row r="537" spans="1:51" hidden="1" x14ac:dyDescent="0.25">
      <c r="A537" s="220"/>
      <c r="B537" s="23"/>
      <c r="C537" s="8"/>
      <c r="D537" s="30"/>
      <c r="E537" s="30"/>
      <c r="F537" s="30"/>
      <c r="G537" s="30"/>
      <c r="H537" s="30"/>
      <c r="I537" s="30"/>
      <c r="AY537" s="8"/>
    </row>
    <row r="538" spans="1:51" hidden="1" x14ac:dyDescent="0.25">
      <c r="A538" s="220"/>
      <c r="B538" s="23"/>
      <c r="C538" s="8"/>
      <c r="D538" s="30"/>
      <c r="E538" s="30"/>
      <c r="F538" s="30"/>
      <c r="G538" s="30"/>
      <c r="H538" s="30"/>
      <c r="I538" s="30"/>
      <c r="AY538" s="8"/>
    </row>
    <row r="539" spans="1:51" hidden="1" x14ac:dyDescent="0.25">
      <c r="A539" s="220"/>
      <c r="B539" s="23"/>
      <c r="C539" s="8"/>
      <c r="D539" s="30"/>
      <c r="E539" s="30"/>
      <c r="F539" s="30"/>
      <c r="G539" s="30"/>
      <c r="H539" s="30"/>
      <c r="I539" s="30"/>
      <c r="AY539" s="8"/>
    </row>
    <row r="540" spans="1:51" hidden="1" x14ac:dyDescent="0.25">
      <c r="A540" s="220"/>
      <c r="B540" s="23"/>
      <c r="C540" s="8"/>
      <c r="D540" s="30"/>
      <c r="E540" s="30"/>
      <c r="F540" s="30"/>
      <c r="G540" s="30"/>
      <c r="H540" s="30"/>
      <c r="I540" s="30"/>
      <c r="AY540" s="8"/>
    </row>
    <row r="541" spans="1:51" hidden="1" x14ac:dyDescent="0.25">
      <c r="A541" s="220"/>
      <c r="B541" s="23"/>
      <c r="C541" s="8"/>
      <c r="D541" s="30"/>
      <c r="E541" s="30"/>
      <c r="F541" s="30"/>
      <c r="G541" s="30"/>
      <c r="H541" s="30"/>
      <c r="I541" s="30"/>
      <c r="AY541" s="8"/>
    </row>
    <row r="542" spans="1:51" hidden="1" x14ac:dyDescent="0.25">
      <c r="A542" s="220"/>
      <c r="B542" s="23"/>
      <c r="C542" s="8"/>
      <c r="D542" s="30"/>
      <c r="E542" s="30"/>
      <c r="F542" s="30"/>
      <c r="G542" s="30"/>
      <c r="H542" s="30"/>
      <c r="I542" s="30"/>
      <c r="AY542" s="8"/>
    </row>
    <row r="543" spans="1:51" hidden="1" x14ac:dyDescent="0.25">
      <c r="A543" s="220"/>
      <c r="B543" s="23"/>
      <c r="C543" s="8"/>
      <c r="D543" s="30"/>
      <c r="E543" s="30"/>
      <c r="F543" s="30"/>
      <c r="G543" s="30"/>
      <c r="H543" s="30"/>
      <c r="I543" s="30"/>
      <c r="AY543" s="8"/>
    </row>
    <row r="544" spans="1:51" hidden="1" x14ac:dyDescent="0.25">
      <c r="A544" s="220"/>
      <c r="B544" s="23"/>
      <c r="C544" s="8"/>
      <c r="D544" s="30"/>
      <c r="E544" s="30"/>
      <c r="F544" s="30"/>
      <c r="G544" s="30"/>
      <c r="H544" s="30"/>
      <c r="I544" s="30"/>
      <c r="AY544" s="8"/>
    </row>
    <row r="545" spans="1:51" hidden="1" x14ac:dyDescent="0.25">
      <c r="A545" s="220"/>
      <c r="B545" s="23"/>
      <c r="C545" s="8"/>
      <c r="D545" s="30"/>
      <c r="E545" s="30"/>
      <c r="F545" s="30"/>
      <c r="G545" s="30"/>
      <c r="H545" s="30"/>
      <c r="I545" s="30"/>
      <c r="AY545" s="8"/>
    </row>
    <row r="546" spans="1:51" hidden="1" x14ac:dyDescent="0.25">
      <c r="A546" s="220"/>
      <c r="B546" s="23"/>
      <c r="C546" s="8"/>
      <c r="D546" s="30"/>
      <c r="E546" s="30"/>
      <c r="F546" s="30"/>
      <c r="G546" s="30"/>
      <c r="H546" s="30"/>
      <c r="I546" s="30"/>
      <c r="AY546" s="8"/>
    </row>
    <row r="547" spans="1:51" hidden="1" x14ac:dyDescent="0.25">
      <c r="A547" s="220"/>
      <c r="B547" s="23"/>
      <c r="C547" s="8"/>
      <c r="D547" s="30"/>
      <c r="E547" s="30"/>
      <c r="F547" s="30"/>
      <c r="G547" s="30"/>
      <c r="H547" s="30"/>
      <c r="I547" s="30"/>
      <c r="AY547" s="8"/>
    </row>
    <row r="548" spans="1:51" hidden="1" x14ac:dyDescent="0.25">
      <c r="A548" s="220"/>
      <c r="B548" s="23"/>
      <c r="C548" s="8"/>
      <c r="D548" s="30"/>
      <c r="E548" s="30"/>
      <c r="F548" s="30"/>
      <c r="G548" s="30"/>
      <c r="H548" s="30"/>
      <c r="I548" s="30"/>
      <c r="AY548" s="8"/>
    </row>
    <row r="549" spans="1:51" hidden="1" x14ac:dyDescent="0.25">
      <c r="A549" s="220"/>
      <c r="B549" s="23"/>
      <c r="C549" s="8"/>
      <c r="D549" s="30"/>
      <c r="E549" s="30"/>
      <c r="F549" s="30"/>
      <c r="G549" s="30"/>
      <c r="H549" s="30"/>
      <c r="I549" s="30"/>
      <c r="AY549" s="8"/>
    </row>
    <row r="550" spans="1:51" hidden="1" x14ac:dyDescent="0.25">
      <c r="A550" s="220"/>
      <c r="B550" s="23"/>
      <c r="C550" s="8"/>
      <c r="D550" s="30"/>
      <c r="E550" s="30"/>
      <c r="F550" s="30"/>
      <c r="G550" s="30"/>
      <c r="H550" s="30"/>
      <c r="I550" s="30"/>
      <c r="AY550" s="8"/>
    </row>
    <row r="551" spans="1:51" hidden="1" x14ac:dyDescent="0.25">
      <c r="A551" s="220"/>
      <c r="B551" s="23"/>
      <c r="C551" s="8"/>
      <c r="D551" s="30"/>
      <c r="E551" s="30"/>
      <c r="F551" s="30"/>
      <c r="G551" s="30"/>
      <c r="H551" s="30"/>
      <c r="I551" s="30"/>
      <c r="AY551" s="8"/>
    </row>
    <row r="552" spans="1:51" hidden="1" x14ac:dyDescent="0.25">
      <c r="A552" s="220"/>
      <c r="B552" s="23"/>
      <c r="C552" s="8"/>
      <c r="D552" s="30"/>
      <c r="E552" s="30"/>
      <c r="F552" s="30"/>
      <c r="G552" s="30"/>
      <c r="H552" s="30"/>
      <c r="I552" s="30"/>
      <c r="AY552" s="8"/>
    </row>
    <row r="553" spans="1:51" hidden="1" x14ac:dyDescent="0.25">
      <c r="A553" s="220"/>
      <c r="B553" s="23"/>
      <c r="C553" s="8"/>
      <c r="D553" s="30"/>
      <c r="E553" s="30"/>
      <c r="F553" s="30"/>
      <c r="G553" s="30"/>
      <c r="H553" s="30"/>
      <c r="I553" s="30"/>
      <c r="AY553" s="8"/>
    </row>
    <row r="554" spans="1:51" hidden="1" x14ac:dyDescent="0.25">
      <c r="A554" s="220"/>
      <c r="B554" s="23"/>
      <c r="C554" s="8"/>
      <c r="D554" s="30"/>
      <c r="E554" s="30"/>
      <c r="F554" s="30"/>
      <c r="G554" s="30"/>
      <c r="H554" s="30"/>
      <c r="I554" s="30"/>
      <c r="AY554" s="8"/>
    </row>
    <row r="555" spans="1:51" hidden="1" x14ac:dyDescent="0.25">
      <c r="A555" s="220"/>
      <c r="B555" s="23"/>
      <c r="C555" s="8"/>
      <c r="D555" s="30"/>
      <c r="E555" s="30"/>
      <c r="F555" s="30"/>
      <c r="G555" s="30"/>
      <c r="H555" s="30"/>
      <c r="I555" s="30"/>
      <c r="AY555" s="8"/>
    </row>
    <row r="556" spans="1:51" hidden="1" x14ac:dyDescent="0.25">
      <c r="A556" s="220"/>
      <c r="B556" s="23"/>
      <c r="C556" s="8"/>
      <c r="D556" s="30"/>
      <c r="E556" s="30"/>
      <c r="F556" s="30"/>
      <c r="G556" s="30"/>
      <c r="H556" s="30"/>
      <c r="I556" s="30"/>
      <c r="AY556" s="8"/>
    </row>
    <row r="557" spans="1:51" hidden="1" x14ac:dyDescent="0.25">
      <c r="A557" s="220"/>
      <c r="B557" s="23"/>
      <c r="C557" s="8"/>
      <c r="D557" s="30"/>
      <c r="E557" s="30"/>
      <c r="F557" s="30"/>
      <c r="G557" s="30"/>
      <c r="H557" s="30"/>
      <c r="I557" s="30"/>
      <c r="AY557" s="8"/>
    </row>
    <row r="558" spans="1:51" hidden="1" x14ac:dyDescent="0.25">
      <c r="A558" s="220"/>
      <c r="B558" s="23"/>
      <c r="C558" s="8"/>
      <c r="D558" s="30"/>
      <c r="E558" s="30"/>
      <c r="F558" s="30"/>
      <c r="G558" s="30"/>
      <c r="H558" s="30"/>
      <c r="I558" s="30"/>
      <c r="AY558" s="8"/>
    </row>
    <row r="559" spans="1:51" hidden="1" x14ac:dyDescent="0.25">
      <c r="A559" s="220"/>
      <c r="B559" s="23"/>
      <c r="C559" s="8"/>
      <c r="D559" s="30"/>
      <c r="E559" s="30"/>
      <c r="F559" s="30"/>
      <c r="G559" s="30"/>
      <c r="H559" s="30"/>
      <c r="I559" s="30"/>
      <c r="AY559" s="8"/>
    </row>
    <row r="560" spans="1:51" hidden="1" x14ac:dyDescent="0.25">
      <c r="A560" s="220"/>
      <c r="B560" s="23"/>
      <c r="C560" s="8"/>
      <c r="D560" s="30"/>
      <c r="E560" s="30"/>
      <c r="F560" s="30"/>
      <c r="G560" s="30"/>
      <c r="H560" s="30"/>
      <c r="I560" s="30"/>
      <c r="AY560" s="8"/>
    </row>
    <row r="561" spans="1:51" hidden="1" x14ac:dyDescent="0.25">
      <c r="A561" s="220"/>
      <c r="B561" s="23"/>
      <c r="C561" s="8"/>
      <c r="D561" s="30"/>
      <c r="E561" s="30"/>
      <c r="F561" s="30"/>
      <c r="G561" s="30"/>
      <c r="H561" s="30"/>
      <c r="I561" s="30"/>
      <c r="AY561" s="8"/>
    </row>
    <row r="562" spans="1:51" hidden="1" x14ac:dyDescent="0.25">
      <c r="A562" s="220"/>
      <c r="B562" s="23"/>
      <c r="C562" s="8"/>
      <c r="D562" s="30"/>
      <c r="E562" s="30"/>
      <c r="F562" s="30"/>
      <c r="G562" s="30"/>
      <c r="H562" s="30"/>
      <c r="I562" s="30"/>
      <c r="AY562" s="8"/>
    </row>
    <row r="563" spans="1:51" hidden="1" x14ac:dyDescent="0.25">
      <c r="A563" s="220"/>
      <c r="B563" s="23"/>
      <c r="C563" s="8"/>
      <c r="D563" s="30"/>
      <c r="E563" s="30"/>
      <c r="F563" s="30"/>
      <c r="G563" s="30"/>
      <c r="H563" s="30"/>
      <c r="I563" s="30"/>
      <c r="AY563" s="8"/>
    </row>
    <row r="564" spans="1:51" hidden="1" x14ac:dyDescent="0.25">
      <c r="A564" s="220"/>
      <c r="B564" s="23"/>
      <c r="C564" s="8"/>
      <c r="D564" s="30"/>
      <c r="E564" s="30"/>
      <c r="F564" s="30"/>
      <c r="G564" s="30"/>
      <c r="H564" s="30"/>
      <c r="I564" s="30"/>
      <c r="AY564" s="8"/>
    </row>
    <row r="565" spans="1:51" hidden="1" x14ac:dyDescent="0.25">
      <c r="A565" s="220"/>
      <c r="B565" s="23"/>
      <c r="C565" s="8"/>
      <c r="D565" s="30"/>
      <c r="E565" s="30"/>
      <c r="F565" s="30"/>
      <c r="G565" s="30"/>
      <c r="H565" s="30"/>
      <c r="I565" s="30"/>
      <c r="AY565" s="8"/>
    </row>
    <row r="566" spans="1:51" hidden="1" x14ac:dyDescent="0.25">
      <c r="A566" s="220"/>
      <c r="B566" s="23"/>
      <c r="C566" s="8"/>
      <c r="D566" s="30"/>
      <c r="E566" s="30"/>
      <c r="F566" s="30"/>
      <c r="G566" s="30"/>
      <c r="H566" s="30"/>
      <c r="I566" s="30"/>
      <c r="AY566" s="8"/>
    </row>
    <row r="567" spans="1:51" hidden="1" x14ac:dyDescent="0.25">
      <c r="A567" s="220"/>
      <c r="B567" s="23"/>
      <c r="C567" s="8"/>
      <c r="D567" s="30"/>
      <c r="E567" s="30"/>
      <c r="F567" s="30"/>
      <c r="G567" s="30"/>
      <c r="H567" s="30"/>
      <c r="I567" s="30"/>
      <c r="AY567" s="8"/>
    </row>
    <row r="568" spans="1:51" hidden="1" x14ac:dyDescent="0.25">
      <c r="A568" s="220"/>
      <c r="B568" s="23"/>
      <c r="C568" s="8"/>
      <c r="D568" s="30"/>
      <c r="E568" s="30"/>
      <c r="F568" s="30"/>
      <c r="G568" s="30"/>
      <c r="H568" s="30"/>
      <c r="I568" s="30"/>
      <c r="AY568" s="8"/>
    </row>
    <row r="569" spans="1:51" hidden="1" x14ac:dyDescent="0.25">
      <c r="A569" s="220"/>
      <c r="B569" s="23"/>
      <c r="C569" s="8"/>
      <c r="D569" s="30"/>
      <c r="E569" s="30"/>
      <c r="F569" s="30"/>
      <c r="G569" s="30"/>
      <c r="H569" s="30"/>
      <c r="I569" s="30"/>
      <c r="AY569" s="8"/>
    </row>
    <row r="570" spans="1:51" hidden="1" x14ac:dyDescent="0.25">
      <c r="A570" s="220"/>
      <c r="B570" s="23"/>
      <c r="C570" s="8"/>
      <c r="D570" s="30"/>
      <c r="E570" s="30"/>
      <c r="F570" s="30"/>
      <c r="G570" s="30"/>
      <c r="H570" s="30"/>
      <c r="I570" s="30"/>
      <c r="AY570" s="8"/>
    </row>
    <row r="571" spans="1:51" hidden="1" x14ac:dyDescent="0.25">
      <c r="A571" s="220"/>
      <c r="B571" s="23"/>
      <c r="C571" s="8"/>
      <c r="D571" s="30"/>
      <c r="E571" s="30"/>
      <c r="F571" s="30"/>
      <c r="G571" s="30"/>
      <c r="H571" s="30"/>
      <c r="I571" s="30"/>
      <c r="AY571" s="8"/>
    </row>
    <row r="572" spans="1:51" hidden="1" x14ac:dyDescent="0.25">
      <c r="A572" s="220"/>
      <c r="B572" s="23"/>
      <c r="C572" s="8"/>
      <c r="D572" s="30"/>
      <c r="E572" s="30"/>
      <c r="F572" s="30"/>
      <c r="G572" s="30"/>
      <c r="H572" s="30"/>
      <c r="I572" s="30"/>
      <c r="AY572" s="8"/>
    </row>
    <row r="573" spans="1:51" hidden="1" x14ac:dyDescent="0.25">
      <c r="A573" s="220"/>
      <c r="B573" s="23"/>
      <c r="C573" s="8"/>
      <c r="D573" s="30"/>
      <c r="E573" s="30"/>
      <c r="F573" s="30"/>
      <c r="G573" s="30"/>
      <c r="H573" s="30"/>
      <c r="I573" s="30"/>
      <c r="AY573" s="8"/>
    </row>
    <row r="574" spans="1:51" hidden="1" x14ac:dyDescent="0.25">
      <c r="A574" s="220"/>
      <c r="B574" s="23"/>
      <c r="C574" s="8"/>
      <c r="D574" s="30"/>
      <c r="E574" s="30"/>
      <c r="F574" s="30"/>
      <c r="G574" s="30"/>
      <c r="H574" s="30"/>
      <c r="I574" s="30"/>
      <c r="AY574" s="8"/>
    </row>
    <row r="575" spans="1:51" hidden="1" x14ac:dyDescent="0.25">
      <c r="A575" s="220"/>
      <c r="B575" s="23"/>
      <c r="C575" s="8"/>
      <c r="D575" s="30"/>
      <c r="E575" s="30"/>
      <c r="F575" s="30"/>
      <c r="G575" s="30"/>
      <c r="H575" s="30"/>
      <c r="I575" s="30"/>
      <c r="AY575" s="8"/>
    </row>
    <row r="576" spans="1:51" hidden="1" x14ac:dyDescent="0.25">
      <c r="A576" s="220"/>
      <c r="B576" s="23"/>
      <c r="C576" s="8"/>
      <c r="D576" s="30"/>
      <c r="E576" s="30"/>
      <c r="F576" s="30"/>
      <c r="G576" s="30"/>
      <c r="H576" s="30"/>
      <c r="I576" s="30"/>
      <c r="AY576" s="8"/>
    </row>
    <row r="577" spans="1:51" hidden="1" x14ac:dyDescent="0.25">
      <c r="A577" s="220"/>
      <c r="B577" s="23"/>
      <c r="C577" s="8"/>
      <c r="D577" s="30"/>
      <c r="E577" s="30"/>
      <c r="F577" s="30"/>
      <c r="G577" s="30"/>
      <c r="H577" s="30"/>
      <c r="I577" s="30"/>
      <c r="AY577" s="8"/>
    </row>
    <row r="578" spans="1:51" hidden="1" x14ac:dyDescent="0.25">
      <c r="A578" s="220"/>
      <c r="B578" s="23"/>
      <c r="C578" s="8"/>
      <c r="D578" s="30"/>
      <c r="E578" s="30"/>
      <c r="F578" s="30"/>
      <c r="G578" s="30"/>
      <c r="H578" s="30"/>
      <c r="I578" s="30"/>
      <c r="AY578" s="8"/>
    </row>
    <row r="579" spans="1:51" hidden="1" x14ac:dyDescent="0.25">
      <c r="A579" s="220"/>
      <c r="B579" s="23"/>
      <c r="C579" s="8"/>
      <c r="D579" s="30"/>
      <c r="E579" s="30"/>
      <c r="F579" s="30"/>
      <c r="G579" s="30"/>
      <c r="H579" s="30"/>
      <c r="I579" s="30"/>
      <c r="AY579" s="8"/>
    </row>
    <row r="580" spans="1:51" hidden="1" x14ac:dyDescent="0.25">
      <c r="A580" s="220"/>
      <c r="B580" s="23"/>
      <c r="C580" s="8"/>
      <c r="D580" s="30"/>
      <c r="E580" s="30"/>
      <c r="F580" s="30"/>
      <c r="G580" s="30"/>
      <c r="H580" s="30"/>
      <c r="I580" s="30"/>
      <c r="AY580" s="8"/>
    </row>
    <row r="581" spans="1:51" hidden="1" x14ac:dyDescent="0.25">
      <c r="A581" s="220"/>
      <c r="B581" s="23"/>
      <c r="C581" s="8"/>
      <c r="D581" s="30"/>
      <c r="E581" s="30"/>
      <c r="F581" s="30"/>
      <c r="G581" s="30"/>
      <c r="H581" s="30"/>
      <c r="I581" s="30"/>
      <c r="AY581" s="8"/>
    </row>
    <row r="582" spans="1:51" hidden="1" x14ac:dyDescent="0.25">
      <c r="A582" s="220"/>
      <c r="B582" s="23"/>
      <c r="C582" s="8"/>
      <c r="D582" s="30"/>
      <c r="E582" s="30"/>
      <c r="F582" s="30"/>
      <c r="G582" s="30"/>
      <c r="H582" s="30"/>
      <c r="I582" s="30"/>
      <c r="AY582" s="8"/>
    </row>
    <row r="583" spans="1:51" hidden="1" x14ac:dyDescent="0.25">
      <c r="A583" s="220"/>
      <c r="B583" s="23"/>
      <c r="C583" s="8"/>
      <c r="D583" s="30"/>
      <c r="E583" s="30"/>
      <c r="F583" s="30"/>
      <c r="G583" s="30"/>
      <c r="H583" s="30"/>
      <c r="I583" s="30"/>
      <c r="AY583" s="8"/>
    </row>
    <row r="584" spans="1:51" hidden="1" x14ac:dyDescent="0.25">
      <c r="A584" s="220"/>
      <c r="B584" s="23"/>
      <c r="C584" s="8"/>
      <c r="D584" s="30"/>
      <c r="E584" s="30"/>
      <c r="F584" s="30"/>
      <c r="G584" s="30"/>
      <c r="H584" s="30"/>
      <c r="I584" s="30"/>
      <c r="AY584" s="8"/>
    </row>
    <row r="585" spans="1:51" hidden="1" x14ac:dyDescent="0.25">
      <c r="A585" s="220"/>
      <c r="B585" s="23"/>
      <c r="C585" s="8"/>
      <c r="D585" s="30"/>
      <c r="E585" s="30"/>
      <c r="F585" s="30"/>
      <c r="G585" s="30"/>
      <c r="H585" s="30"/>
      <c r="I585" s="30"/>
      <c r="AY585" s="8"/>
    </row>
    <row r="586" spans="1:51" hidden="1" x14ac:dyDescent="0.25">
      <c r="A586" s="220"/>
      <c r="B586" s="23"/>
      <c r="C586" s="8"/>
      <c r="D586" s="30"/>
      <c r="E586" s="30"/>
      <c r="F586" s="30"/>
      <c r="G586" s="30"/>
      <c r="H586" s="30"/>
      <c r="I586" s="30"/>
      <c r="AY586" s="8"/>
    </row>
    <row r="587" spans="1:51" hidden="1" x14ac:dyDescent="0.25">
      <c r="A587" s="220"/>
      <c r="B587" s="23"/>
      <c r="C587" s="8"/>
      <c r="D587" s="30"/>
      <c r="E587" s="30"/>
      <c r="F587" s="30"/>
      <c r="G587" s="30"/>
      <c r="H587" s="30"/>
      <c r="I587" s="30"/>
      <c r="AY587" s="8"/>
    </row>
    <row r="588" spans="1:51" hidden="1" x14ac:dyDescent="0.25">
      <c r="A588" s="220"/>
      <c r="B588" s="23"/>
      <c r="C588" s="8"/>
      <c r="D588" s="30"/>
      <c r="E588" s="30"/>
      <c r="F588" s="30"/>
      <c r="G588" s="30"/>
      <c r="H588" s="30"/>
      <c r="I588" s="30"/>
      <c r="AY588" s="8"/>
    </row>
    <row r="589" spans="1:51" hidden="1" x14ac:dyDescent="0.25">
      <c r="A589" s="220"/>
      <c r="B589" s="23"/>
      <c r="C589" s="8"/>
      <c r="D589" s="30"/>
      <c r="E589" s="30"/>
      <c r="F589" s="30"/>
      <c r="G589" s="30"/>
      <c r="H589" s="30"/>
      <c r="I589" s="30"/>
      <c r="AY589" s="8"/>
    </row>
    <row r="590" spans="1:51" hidden="1" x14ac:dyDescent="0.25">
      <c r="A590" s="220"/>
      <c r="B590" s="23"/>
      <c r="C590" s="8"/>
      <c r="D590" s="30"/>
      <c r="E590" s="30"/>
      <c r="F590" s="30"/>
      <c r="G590" s="30"/>
      <c r="H590" s="30"/>
      <c r="I590" s="30"/>
      <c r="AY590" s="8"/>
    </row>
    <row r="591" spans="1:51" hidden="1" x14ac:dyDescent="0.25">
      <c r="A591" s="220"/>
      <c r="B591" s="23"/>
      <c r="C591" s="8"/>
      <c r="D591" s="30"/>
      <c r="E591" s="30"/>
      <c r="F591" s="30"/>
      <c r="G591" s="30"/>
      <c r="H591" s="30"/>
      <c r="I591" s="30"/>
      <c r="AY591" s="8"/>
    </row>
    <row r="592" spans="1:51" hidden="1" x14ac:dyDescent="0.25">
      <c r="A592" s="220"/>
      <c r="B592" s="23"/>
      <c r="C592" s="8"/>
      <c r="D592" s="30"/>
      <c r="E592" s="30"/>
      <c r="F592" s="30"/>
      <c r="G592" s="30"/>
      <c r="H592" s="30"/>
      <c r="I592" s="30"/>
      <c r="AY592" s="8"/>
    </row>
    <row r="593" spans="1:51" hidden="1" x14ac:dyDescent="0.25">
      <c r="A593" s="220"/>
      <c r="B593" s="23"/>
      <c r="C593" s="8"/>
      <c r="D593" s="30"/>
      <c r="E593" s="30"/>
      <c r="F593" s="30"/>
      <c r="G593" s="30"/>
      <c r="H593" s="30"/>
      <c r="I593" s="30"/>
      <c r="AY593" s="8"/>
    </row>
    <row r="594" spans="1:51" hidden="1" x14ac:dyDescent="0.25">
      <c r="A594" s="220"/>
      <c r="B594" s="23"/>
      <c r="C594" s="8"/>
      <c r="D594" s="30"/>
      <c r="E594" s="30"/>
      <c r="F594" s="30"/>
      <c r="G594" s="30"/>
      <c r="H594" s="30"/>
      <c r="I594" s="30"/>
      <c r="AY594" s="8"/>
    </row>
    <row r="595" spans="1:51" hidden="1" x14ac:dyDescent="0.25">
      <c r="A595" s="220"/>
      <c r="B595" s="23"/>
      <c r="C595" s="8"/>
      <c r="D595" s="30"/>
      <c r="E595" s="30"/>
      <c r="F595" s="30"/>
      <c r="G595" s="30"/>
      <c r="H595" s="30"/>
      <c r="I595" s="30"/>
      <c r="AY595" s="8"/>
    </row>
    <row r="596" spans="1:51" hidden="1" x14ac:dyDescent="0.25">
      <c r="A596" s="220"/>
      <c r="B596" s="23"/>
      <c r="C596" s="8"/>
      <c r="D596" s="30"/>
      <c r="E596" s="30"/>
      <c r="F596" s="30"/>
      <c r="G596" s="30"/>
      <c r="H596" s="30"/>
      <c r="I596" s="30"/>
      <c r="AY596" s="8"/>
    </row>
    <row r="597" spans="1:51" hidden="1" x14ac:dyDescent="0.25">
      <c r="A597" s="220"/>
      <c r="B597" s="23"/>
      <c r="C597" s="8"/>
      <c r="D597" s="30"/>
      <c r="E597" s="30"/>
      <c r="F597" s="30"/>
      <c r="G597" s="30"/>
      <c r="H597" s="30"/>
      <c r="I597" s="30"/>
      <c r="AY597" s="8"/>
    </row>
    <row r="598" spans="1:51" hidden="1" x14ac:dyDescent="0.25">
      <c r="A598" s="220"/>
      <c r="B598" s="23"/>
      <c r="C598" s="8"/>
      <c r="D598" s="30"/>
      <c r="E598" s="30"/>
      <c r="F598" s="30"/>
      <c r="G598" s="30"/>
      <c r="H598" s="30"/>
      <c r="I598" s="30"/>
      <c r="AY598" s="8"/>
    </row>
    <row r="599" spans="1:51" hidden="1" x14ac:dyDescent="0.25">
      <c r="A599" s="220"/>
      <c r="B599" s="23"/>
      <c r="C599" s="8"/>
      <c r="D599" s="30"/>
      <c r="E599" s="30"/>
      <c r="F599" s="30"/>
      <c r="G599" s="30"/>
      <c r="H599" s="30"/>
      <c r="I599" s="30"/>
      <c r="AY599" s="8"/>
    </row>
    <row r="600" spans="1:51" hidden="1" x14ac:dyDescent="0.25">
      <c r="A600" s="220"/>
      <c r="B600" s="23"/>
      <c r="C600" s="8"/>
      <c r="D600" s="30"/>
      <c r="E600" s="30"/>
      <c r="F600" s="30"/>
      <c r="G600" s="30"/>
      <c r="H600" s="30"/>
      <c r="I600" s="30"/>
      <c r="AY600" s="8"/>
    </row>
    <row r="601" spans="1:51" hidden="1" x14ac:dyDescent="0.25">
      <c r="A601" s="220"/>
      <c r="B601" s="23"/>
      <c r="C601" s="8"/>
      <c r="D601" s="30"/>
      <c r="E601" s="30"/>
      <c r="F601" s="30"/>
      <c r="G601" s="30"/>
      <c r="H601" s="30"/>
      <c r="I601" s="30"/>
      <c r="AY601" s="8"/>
    </row>
    <row r="602" spans="1:51" hidden="1" x14ac:dyDescent="0.25">
      <c r="A602" s="220"/>
      <c r="B602" s="23"/>
      <c r="C602" s="8"/>
      <c r="D602" s="30"/>
      <c r="E602" s="30"/>
      <c r="F602" s="30"/>
      <c r="G602" s="30"/>
      <c r="H602" s="30"/>
      <c r="I602" s="30"/>
      <c r="AY602" s="8"/>
    </row>
    <row r="603" spans="1:51" hidden="1" x14ac:dyDescent="0.25">
      <c r="A603" s="220"/>
      <c r="B603" s="23"/>
      <c r="C603" s="8"/>
      <c r="D603" s="30"/>
      <c r="E603" s="30"/>
      <c r="F603" s="30"/>
      <c r="G603" s="30"/>
      <c r="H603" s="30"/>
      <c r="I603" s="30"/>
      <c r="AY603" s="8"/>
    </row>
    <row r="604" spans="1:51" hidden="1" x14ac:dyDescent="0.25">
      <c r="A604" s="220"/>
      <c r="B604" s="23"/>
      <c r="C604" s="8"/>
      <c r="D604" s="30"/>
      <c r="E604" s="30"/>
      <c r="F604" s="30"/>
      <c r="G604" s="30"/>
      <c r="H604" s="30"/>
      <c r="I604" s="30"/>
      <c r="AY604" s="8"/>
    </row>
    <row r="605" spans="1:51" hidden="1" x14ac:dyDescent="0.25">
      <c r="A605" s="220"/>
      <c r="B605" s="23"/>
      <c r="C605" s="8"/>
      <c r="D605" s="30"/>
      <c r="E605" s="30"/>
      <c r="F605" s="30"/>
      <c r="G605" s="30"/>
      <c r="H605" s="30"/>
      <c r="I605" s="30"/>
      <c r="AY605" s="8"/>
    </row>
    <row r="606" spans="1:51" hidden="1" x14ac:dyDescent="0.25">
      <c r="A606" s="220"/>
      <c r="B606" s="23"/>
      <c r="C606" s="8"/>
      <c r="D606" s="30"/>
      <c r="E606" s="30"/>
      <c r="F606" s="30"/>
      <c r="G606" s="30"/>
      <c r="H606" s="30"/>
      <c r="I606" s="30"/>
      <c r="AY606" s="8"/>
    </row>
    <row r="607" spans="1:51" hidden="1" x14ac:dyDescent="0.25">
      <c r="A607" s="220"/>
      <c r="B607" s="23"/>
      <c r="C607" s="8"/>
      <c r="D607" s="30"/>
      <c r="E607" s="30"/>
      <c r="F607" s="30"/>
      <c r="G607" s="30"/>
      <c r="H607" s="30"/>
      <c r="I607" s="30"/>
      <c r="AY607" s="8"/>
    </row>
    <row r="608" spans="1:51" hidden="1" x14ac:dyDescent="0.25">
      <c r="A608" s="220"/>
      <c r="B608" s="23"/>
      <c r="C608" s="8"/>
      <c r="D608" s="30"/>
      <c r="E608" s="30"/>
      <c r="F608" s="30"/>
      <c r="G608" s="30"/>
      <c r="H608" s="30"/>
      <c r="I608" s="30"/>
      <c r="AY608" s="8"/>
    </row>
    <row r="609" spans="1:51" hidden="1" x14ac:dyDescent="0.25">
      <c r="A609" s="220"/>
      <c r="B609" s="23"/>
      <c r="C609" s="8"/>
      <c r="D609" s="30"/>
      <c r="E609" s="30"/>
      <c r="F609" s="30"/>
      <c r="G609" s="30"/>
      <c r="H609" s="30"/>
      <c r="I609" s="30"/>
      <c r="AY609" s="8"/>
    </row>
    <row r="610" spans="1:51" hidden="1" x14ac:dyDescent="0.25">
      <c r="A610" s="220"/>
      <c r="B610" s="23"/>
      <c r="C610" s="8"/>
      <c r="D610" s="30"/>
      <c r="E610" s="30"/>
      <c r="F610" s="30"/>
      <c r="G610" s="30"/>
      <c r="H610" s="30"/>
      <c r="I610" s="30"/>
      <c r="AY610" s="8"/>
    </row>
    <row r="611" spans="1:51" hidden="1" x14ac:dyDescent="0.25">
      <c r="A611" s="220"/>
      <c r="B611" s="23"/>
      <c r="C611" s="8"/>
      <c r="D611" s="30"/>
      <c r="E611" s="30"/>
      <c r="F611" s="30"/>
      <c r="G611" s="30"/>
      <c r="H611" s="30"/>
      <c r="I611" s="30"/>
      <c r="AY611" s="8"/>
    </row>
    <row r="612" spans="1:51" hidden="1" x14ac:dyDescent="0.25">
      <c r="A612" s="220"/>
      <c r="B612" s="23"/>
      <c r="C612" s="8"/>
      <c r="D612" s="30"/>
      <c r="E612" s="30"/>
      <c r="F612" s="30"/>
      <c r="G612" s="30"/>
      <c r="H612" s="30"/>
      <c r="I612" s="30"/>
      <c r="AY612" s="8"/>
    </row>
    <row r="613" spans="1:51" hidden="1" x14ac:dyDescent="0.25">
      <c r="A613" s="220"/>
      <c r="B613" s="23"/>
      <c r="C613" s="8"/>
      <c r="D613" s="30"/>
      <c r="E613" s="30"/>
      <c r="F613" s="30"/>
      <c r="G613" s="30"/>
      <c r="H613" s="30"/>
      <c r="I613" s="30"/>
      <c r="AY613" s="8"/>
    </row>
    <row r="614" spans="1:51" hidden="1" x14ac:dyDescent="0.25">
      <c r="A614" s="220"/>
      <c r="B614" s="23"/>
      <c r="C614" s="8"/>
      <c r="D614" s="30"/>
      <c r="E614" s="30"/>
      <c r="F614" s="30"/>
      <c r="G614" s="30"/>
      <c r="H614" s="30"/>
      <c r="I614" s="30"/>
      <c r="AY614" s="8"/>
    </row>
    <row r="615" spans="1:51" hidden="1" x14ac:dyDescent="0.25">
      <c r="A615" s="220"/>
      <c r="B615" s="23"/>
      <c r="C615" s="8"/>
      <c r="D615" s="30"/>
      <c r="E615" s="30"/>
      <c r="F615" s="30"/>
      <c r="G615" s="30"/>
      <c r="H615" s="30"/>
      <c r="I615" s="30"/>
      <c r="AY615" s="8"/>
    </row>
    <row r="616" spans="1:51" hidden="1" x14ac:dyDescent="0.25">
      <c r="A616" s="220"/>
      <c r="B616" s="23"/>
      <c r="C616" s="8"/>
      <c r="D616" s="30"/>
      <c r="E616" s="30"/>
      <c r="F616" s="30"/>
      <c r="G616" s="30"/>
      <c r="H616" s="30"/>
      <c r="I616" s="30"/>
      <c r="AY616" s="8"/>
    </row>
    <row r="617" spans="1:51" hidden="1" x14ac:dyDescent="0.25">
      <c r="A617" s="220"/>
      <c r="B617" s="23"/>
      <c r="C617" s="8"/>
      <c r="D617" s="30"/>
      <c r="E617" s="30"/>
      <c r="F617" s="30"/>
      <c r="G617" s="30"/>
      <c r="H617" s="30"/>
      <c r="I617" s="30"/>
      <c r="AY617" s="8"/>
    </row>
    <row r="618" spans="1:51" hidden="1" x14ac:dyDescent="0.25">
      <c r="A618" s="220"/>
      <c r="B618" s="23"/>
      <c r="C618" s="8"/>
      <c r="D618" s="30"/>
      <c r="E618" s="30"/>
      <c r="F618" s="30"/>
      <c r="G618" s="30"/>
      <c r="H618" s="30"/>
      <c r="I618" s="30"/>
      <c r="AY618" s="8"/>
    </row>
    <row r="619" spans="1:51" hidden="1" x14ac:dyDescent="0.25">
      <c r="A619" s="220"/>
      <c r="B619" s="23"/>
      <c r="C619" s="8"/>
      <c r="D619" s="30"/>
      <c r="E619" s="30"/>
      <c r="F619" s="30"/>
      <c r="G619" s="30"/>
      <c r="H619" s="30"/>
      <c r="I619" s="30"/>
      <c r="AY619" s="8"/>
    </row>
    <row r="620" spans="1:51" hidden="1" x14ac:dyDescent="0.25">
      <c r="A620" s="220"/>
      <c r="B620" s="23"/>
      <c r="C620" s="8"/>
      <c r="D620" s="30"/>
      <c r="E620" s="30"/>
      <c r="F620" s="30"/>
      <c r="G620" s="30"/>
      <c r="H620" s="30"/>
      <c r="I620" s="30"/>
      <c r="AY620" s="8"/>
    </row>
    <row r="621" spans="1:51" hidden="1" x14ac:dyDescent="0.25">
      <c r="A621" s="220"/>
      <c r="B621" s="23"/>
      <c r="C621" s="8"/>
      <c r="D621" s="30"/>
      <c r="E621" s="30"/>
      <c r="F621" s="30"/>
      <c r="G621" s="30"/>
      <c r="H621" s="30"/>
      <c r="I621" s="30"/>
      <c r="AY621" s="8"/>
    </row>
    <row r="622" spans="1:51" hidden="1" x14ac:dyDescent="0.25">
      <c r="A622" s="220"/>
      <c r="B622" s="23"/>
      <c r="C622" s="8"/>
      <c r="D622" s="30"/>
      <c r="E622" s="30"/>
      <c r="F622" s="30"/>
      <c r="G622" s="30"/>
      <c r="H622" s="30"/>
      <c r="I622" s="30"/>
      <c r="AY622" s="8"/>
    </row>
    <row r="623" spans="1:51" hidden="1" x14ac:dyDescent="0.25">
      <c r="A623" s="220"/>
      <c r="B623" s="23"/>
      <c r="C623" s="8"/>
      <c r="D623" s="30"/>
      <c r="E623" s="30"/>
      <c r="F623" s="30"/>
      <c r="G623" s="30"/>
      <c r="H623" s="30"/>
      <c r="I623" s="30"/>
      <c r="AY623" s="8"/>
    </row>
    <row r="624" spans="1:51" hidden="1" x14ac:dyDescent="0.25">
      <c r="A624" s="220"/>
      <c r="B624" s="23"/>
      <c r="C624" s="8"/>
      <c r="D624" s="30"/>
      <c r="E624" s="30"/>
      <c r="F624" s="30"/>
      <c r="G624" s="30"/>
      <c r="H624" s="30"/>
      <c r="I624" s="30"/>
      <c r="AY624" s="8"/>
    </row>
    <row r="625" spans="1:51" hidden="1" x14ac:dyDescent="0.25">
      <c r="A625" s="220"/>
      <c r="B625" s="23"/>
      <c r="C625" s="8"/>
      <c r="D625" s="30"/>
      <c r="E625" s="30"/>
      <c r="F625" s="30"/>
      <c r="G625" s="30"/>
      <c r="H625" s="30"/>
      <c r="I625" s="30"/>
      <c r="AY625" s="8"/>
    </row>
    <row r="626" spans="1:51" hidden="1" x14ac:dyDescent="0.25">
      <c r="A626" s="220"/>
      <c r="B626" s="23"/>
      <c r="C626" s="8"/>
      <c r="D626" s="30"/>
      <c r="E626" s="30"/>
      <c r="F626" s="30"/>
      <c r="G626" s="30"/>
      <c r="H626" s="30"/>
      <c r="I626" s="30"/>
      <c r="AY626" s="8"/>
    </row>
    <row r="627" spans="1:51" hidden="1" x14ac:dyDescent="0.25">
      <c r="A627" s="220"/>
      <c r="B627" s="23"/>
      <c r="C627" s="8"/>
      <c r="D627" s="30"/>
      <c r="E627" s="30"/>
      <c r="F627" s="30"/>
      <c r="G627" s="30"/>
      <c r="H627" s="30"/>
      <c r="I627" s="30"/>
      <c r="AY627" s="8"/>
    </row>
    <row r="628" spans="1:51" hidden="1" x14ac:dyDescent="0.25">
      <c r="A628" s="220"/>
      <c r="B628" s="23"/>
      <c r="C628" s="8"/>
      <c r="D628" s="30"/>
      <c r="E628" s="30"/>
      <c r="F628" s="30"/>
      <c r="G628" s="30"/>
      <c r="H628" s="30"/>
      <c r="I628" s="30"/>
      <c r="AY628" s="8"/>
    </row>
    <row r="629" spans="1:51" hidden="1" x14ac:dyDescent="0.25">
      <c r="A629" s="220"/>
      <c r="B629" s="23"/>
      <c r="C629" s="8"/>
      <c r="D629" s="30"/>
      <c r="E629" s="30"/>
      <c r="F629" s="30"/>
      <c r="G629" s="30"/>
      <c r="H629" s="30"/>
      <c r="I629" s="30"/>
      <c r="AY629" s="8"/>
    </row>
    <row r="630" spans="1:51" hidden="1" x14ac:dyDescent="0.25">
      <c r="A630" s="220"/>
      <c r="B630" s="23"/>
      <c r="C630" s="8"/>
      <c r="D630" s="30"/>
      <c r="E630" s="30"/>
      <c r="F630" s="30"/>
      <c r="G630" s="30"/>
      <c r="H630" s="30"/>
      <c r="I630" s="30"/>
      <c r="AY630" s="8"/>
    </row>
    <row r="631" spans="1:51" hidden="1" x14ac:dyDescent="0.25">
      <c r="A631" s="220"/>
      <c r="B631" s="23"/>
      <c r="C631" s="8"/>
      <c r="D631" s="30"/>
      <c r="E631" s="30"/>
      <c r="F631" s="30"/>
      <c r="G631" s="30"/>
      <c r="H631" s="30"/>
      <c r="I631" s="30"/>
      <c r="AY631" s="8"/>
    </row>
    <row r="632" spans="1:51" hidden="1" x14ac:dyDescent="0.25">
      <c r="A632" s="220"/>
      <c r="B632" s="23"/>
      <c r="C632" s="8"/>
      <c r="D632" s="30"/>
      <c r="E632" s="30"/>
      <c r="F632" s="30"/>
      <c r="G632" s="30"/>
      <c r="H632" s="30"/>
      <c r="I632" s="30"/>
      <c r="AY632" s="8"/>
    </row>
    <row r="633" spans="1:51" hidden="1" x14ac:dyDescent="0.25">
      <c r="A633" s="220"/>
      <c r="B633" s="23"/>
      <c r="C633" s="8"/>
      <c r="D633" s="30"/>
      <c r="E633" s="30"/>
      <c r="F633" s="30"/>
      <c r="G633" s="30"/>
      <c r="H633" s="30"/>
      <c r="I633" s="30"/>
      <c r="AY633" s="8"/>
    </row>
    <row r="634" spans="1:51" hidden="1" x14ac:dyDescent="0.25">
      <c r="A634" s="220"/>
      <c r="B634" s="23"/>
      <c r="C634" s="8"/>
      <c r="D634" s="30"/>
      <c r="E634" s="30"/>
      <c r="F634" s="30"/>
      <c r="G634" s="30"/>
      <c r="H634" s="30"/>
      <c r="I634" s="30"/>
      <c r="AY634" s="8"/>
    </row>
    <row r="635" spans="1:51" hidden="1" x14ac:dyDescent="0.25">
      <c r="A635" s="220"/>
      <c r="B635" s="23"/>
      <c r="C635" s="8"/>
      <c r="D635" s="30"/>
      <c r="E635" s="30"/>
      <c r="F635" s="30"/>
      <c r="G635" s="30"/>
      <c r="H635" s="30"/>
      <c r="I635" s="30"/>
      <c r="AY635" s="8"/>
    </row>
    <row r="636" spans="1:51" hidden="1" x14ac:dyDescent="0.25">
      <c r="A636" s="220"/>
      <c r="B636" s="23"/>
      <c r="C636" s="8"/>
      <c r="D636" s="30"/>
      <c r="E636" s="30"/>
      <c r="F636" s="30"/>
      <c r="G636" s="30"/>
      <c r="H636" s="30"/>
      <c r="I636" s="30"/>
      <c r="AY636" s="8"/>
    </row>
    <row r="637" spans="1:51" hidden="1" x14ac:dyDescent="0.25">
      <c r="A637" s="220"/>
      <c r="B637" s="23"/>
      <c r="C637" s="8"/>
      <c r="D637" s="30"/>
      <c r="E637" s="30"/>
      <c r="F637" s="30"/>
      <c r="G637" s="30"/>
      <c r="H637" s="30"/>
      <c r="I637" s="30"/>
      <c r="AY637" s="8"/>
    </row>
    <row r="638" spans="1:51" hidden="1" x14ac:dyDescent="0.25">
      <c r="A638" s="220"/>
      <c r="B638" s="23"/>
      <c r="C638" s="8"/>
      <c r="D638" s="30"/>
      <c r="E638" s="30"/>
      <c r="F638" s="30"/>
      <c r="G638" s="30"/>
      <c r="H638" s="30"/>
      <c r="I638" s="30"/>
      <c r="AY638" s="8"/>
    </row>
    <row r="639" spans="1:51" hidden="1" x14ac:dyDescent="0.25">
      <c r="A639" s="220"/>
      <c r="B639" s="23"/>
      <c r="C639" s="8"/>
      <c r="D639" s="30"/>
      <c r="E639" s="30"/>
      <c r="F639" s="30"/>
      <c r="G639" s="30"/>
      <c r="H639" s="30"/>
      <c r="I639" s="30"/>
      <c r="AY639" s="8"/>
    </row>
    <row r="640" spans="1:51" hidden="1" x14ac:dyDescent="0.25">
      <c r="A640" s="220"/>
      <c r="B640" s="23"/>
      <c r="C640" s="8"/>
      <c r="D640" s="30"/>
      <c r="E640" s="30"/>
      <c r="F640" s="30"/>
      <c r="G640" s="30"/>
      <c r="H640" s="30"/>
      <c r="I640" s="30"/>
      <c r="AY640" s="8"/>
    </row>
    <row r="641" spans="1:51" hidden="1" x14ac:dyDescent="0.25">
      <c r="A641" s="220"/>
      <c r="B641" s="23"/>
      <c r="C641" s="8"/>
      <c r="D641" s="30"/>
      <c r="E641" s="30"/>
      <c r="F641" s="30"/>
      <c r="G641" s="30"/>
      <c r="H641" s="30"/>
      <c r="I641" s="30"/>
      <c r="AY641" s="8"/>
    </row>
    <row r="642" spans="1:51" hidden="1" x14ac:dyDescent="0.25">
      <c r="A642" s="220"/>
      <c r="B642" s="23"/>
      <c r="C642" s="8"/>
      <c r="D642" s="30"/>
      <c r="E642" s="30"/>
      <c r="F642" s="30"/>
      <c r="G642" s="30"/>
      <c r="H642" s="30"/>
      <c r="I642" s="30"/>
      <c r="AY642" s="8"/>
    </row>
    <row r="643" spans="1:51" hidden="1" x14ac:dyDescent="0.25">
      <c r="A643" s="220"/>
      <c r="B643" s="23"/>
      <c r="C643" s="8"/>
      <c r="D643" s="30"/>
      <c r="E643" s="30"/>
      <c r="F643" s="30"/>
      <c r="G643" s="30"/>
      <c r="H643" s="30"/>
      <c r="I643" s="30"/>
      <c r="AY643" s="8"/>
    </row>
    <row r="644" spans="1:51" hidden="1" x14ac:dyDescent="0.25">
      <c r="A644" s="220"/>
      <c r="B644" s="23"/>
      <c r="C644" s="8"/>
      <c r="D644" s="30"/>
      <c r="E644" s="30"/>
      <c r="F644" s="30"/>
      <c r="G644" s="30"/>
      <c r="H644" s="30"/>
      <c r="I644" s="30"/>
      <c r="AY644" s="8"/>
    </row>
    <row r="645" spans="1:51" hidden="1" x14ac:dyDescent="0.25">
      <c r="A645" s="220"/>
      <c r="B645" s="23"/>
      <c r="C645" s="8"/>
      <c r="D645" s="30"/>
      <c r="E645" s="30"/>
      <c r="F645" s="30"/>
      <c r="G645" s="30"/>
      <c r="H645" s="30"/>
      <c r="I645" s="30"/>
      <c r="AY645" s="8"/>
    </row>
    <row r="646" spans="1:51" hidden="1" x14ac:dyDescent="0.25">
      <c r="A646" s="220"/>
      <c r="B646" s="23"/>
      <c r="C646" s="8"/>
      <c r="D646" s="30"/>
      <c r="E646" s="30"/>
      <c r="F646" s="30"/>
      <c r="G646" s="30"/>
      <c r="H646" s="30"/>
      <c r="I646" s="30"/>
      <c r="AY646" s="8"/>
    </row>
    <row r="647" spans="1:51" hidden="1" x14ac:dyDescent="0.25">
      <c r="A647" s="220"/>
      <c r="B647" s="23"/>
      <c r="C647" s="8"/>
      <c r="D647" s="30"/>
      <c r="E647" s="30"/>
      <c r="F647" s="30"/>
      <c r="G647" s="30"/>
      <c r="H647" s="30"/>
      <c r="I647" s="30"/>
      <c r="AY647" s="8"/>
    </row>
    <row r="648" spans="1:51" hidden="1" x14ac:dyDescent="0.25">
      <c r="A648" s="220"/>
      <c r="B648" s="23"/>
      <c r="C648" s="8"/>
      <c r="D648" s="30"/>
      <c r="E648" s="30"/>
      <c r="F648" s="30"/>
      <c r="G648" s="30"/>
      <c r="H648" s="30"/>
      <c r="I648" s="30"/>
      <c r="AY648" s="8"/>
    </row>
    <row r="649" spans="1:51" hidden="1" x14ac:dyDescent="0.25">
      <c r="A649" s="220"/>
      <c r="B649" s="23"/>
      <c r="C649" s="8"/>
      <c r="D649" s="30"/>
      <c r="E649" s="30"/>
      <c r="F649" s="30"/>
      <c r="G649" s="30"/>
      <c r="H649" s="30"/>
      <c r="I649" s="30"/>
      <c r="AY649" s="8"/>
    </row>
    <row r="650" spans="1:51" hidden="1" x14ac:dyDescent="0.25">
      <c r="A650" s="220"/>
      <c r="B650" s="23"/>
      <c r="C650" s="8"/>
      <c r="D650" s="30"/>
      <c r="E650" s="30"/>
      <c r="F650" s="30"/>
      <c r="G650" s="30"/>
      <c r="H650" s="30"/>
      <c r="I650" s="30"/>
      <c r="AY650" s="8"/>
    </row>
    <row r="651" spans="1:51" hidden="1" x14ac:dyDescent="0.25">
      <c r="A651" s="220"/>
      <c r="B651" s="23"/>
      <c r="C651" s="8"/>
      <c r="D651" s="30"/>
      <c r="E651" s="30"/>
      <c r="F651" s="30"/>
      <c r="G651" s="30"/>
      <c r="H651" s="30"/>
      <c r="I651" s="30"/>
      <c r="AY651" s="8"/>
    </row>
    <row r="652" spans="1:51" hidden="1" x14ac:dyDescent="0.25">
      <c r="A652" s="220"/>
      <c r="B652" s="23"/>
      <c r="C652" s="8"/>
      <c r="D652" s="30"/>
      <c r="E652" s="30"/>
      <c r="F652" s="30"/>
      <c r="G652" s="30"/>
      <c r="H652" s="30"/>
      <c r="I652" s="30"/>
      <c r="AY652" s="8"/>
    </row>
    <row r="653" spans="1:51" hidden="1" x14ac:dyDescent="0.25">
      <c r="A653" s="220"/>
      <c r="B653" s="23"/>
      <c r="C653" s="8"/>
      <c r="D653" s="30"/>
      <c r="E653" s="30"/>
      <c r="F653" s="30"/>
      <c r="G653" s="30"/>
      <c r="H653" s="30"/>
      <c r="I653" s="30"/>
      <c r="AY653" s="8"/>
    </row>
    <row r="654" spans="1:51" hidden="1" x14ac:dyDescent="0.25">
      <c r="A654" s="220"/>
      <c r="B654" s="23"/>
      <c r="C654" s="8"/>
      <c r="D654" s="30"/>
      <c r="E654" s="30"/>
      <c r="F654" s="30"/>
      <c r="G654" s="30"/>
      <c r="H654" s="30"/>
      <c r="I654" s="30"/>
      <c r="AY654" s="8"/>
    </row>
    <row r="655" spans="1:51" hidden="1" x14ac:dyDescent="0.25">
      <c r="A655" s="220"/>
      <c r="B655" s="23"/>
      <c r="C655" s="8"/>
      <c r="D655" s="30"/>
      <c r="E655" s="30"/>
      <c r="F655" s="30"/>
      <c r="G655" s="30"/>
      <c r="H655" s="30"/>
      <c r="I655" s="30"/>
      <c r="AY655" s="8"/>
    </row>
    <row r="656" spans="1:51" hidden="1" x14ac:dyDescent="0.25">
      <c r="A656" s="220"/>
      <c r="B656" s="23"/>
      <c r="C656" s="8"/>
      <c r="D656" s="30"/>
      <c r="E656" s="30"/>
      <c r="F656" s="30"/>
      <c r="G656" s="30"/>
      <c r="H656" s="30"/>
      <c r="I656" s="30"/>
      <c r="AY656" s="8"/>
    </row>
    <row r="657" spans="1:51" hidden="1" x14ac:dyDescent="0.25">
      <c r="A657" s="220"/>
      <c r="B657" s="23"/>
      <c r="C657" s="8"/>
      <c r="D657" s="30"/>
      <c r="E657" s="30"/>
      <c r="F657" s="30"/>
      <c r="G657" s="30"/>
      <c r="H657" s="30"/>
      <c r="I657" s="30"/>
      <c r="AY657" s="8"/>
    </row>
    <row r="658" spans="1:51" hidden="1" x14ac:dyDescent="0.25">
      <c r="A658" s="220"/>
      <c r="B658" s="23"/>
      <c r="C658" s="8"/>
      <c r="D658" s="30"/>
      <c r="E658" s="30"/>
      <c r="F658" s="30"/>
      <c r="G658" s="30"/>
      <c r="H658" s="30"/>
      <c r="I658" s="30"/>
      <c r="AY658" s="8"/>
    </row>
    <row r="659" spans="1:51" hidden="1" x14ac:dyDescent="0.25">
      <c r="A659" s="220"/>
      <c r="B659" s="23"/>
      <c r="C659" s="8"/>
      <c r="D659" s="30"/>
      <c r="E659" s="30"/>
      <c r="F659" s="30"/>
      <c r="G659" s="30"/>
      <c r="H659" s="30"/>
      <c r="I659" s="30"/>
      <c r="AY659" s="8"/>
    </row>
    <row r="660" spans="1:51" hidden="1" x14ac:dyDescent="0.25">
      <c r="A660" s="220"/>
      <c r="B660" s="23"/>
      <c r="C660" s="8"/>
      <c r="D660" s="30"/>
      <c r="E660" s="30"/>
      <c r="F660" s="30"/>
      <c r="G660" s="30"/>
      <c r="H660" s="30"/>
      <c r="I660" s="30"/>
      <c r="AY660" s="8"/>
    </row>
    <row r="661" spans="1:51" hidden="1" x14ac:dyDescent="0.25">
      <c r="A661" s="220"/>
      <c r="B661" s="23"/>
      <c r="C661" s="8"/>
      <c r="D661" s="30"/>
      <c r="E661" s="30"/>
      <c r="F661" s="30"/>
      <c r="G661" s="30"/>
      <c r="H661" s="30"/>
      <c r="I661" s="30"/>
      <c r="AY661" s="8"/>
    </row>
    <row r="662" spans="1:51" hidden="1" x14ac:dyDescent="0.25">
      <c r="A662" s="220"/>
      <c r="B662" s="23"/>
      <c r="C662" s="8"/>
      <c r="D662" s="30"/>
      <c r="E662" s="30"/>
      <c r="F662" s="30"/>
      <c r="G662" s="30"/>
      <c r="H662" s="30"/>
      <c r="I662" s="30"/>
      <c r="AY662" s="8"/>
    </row>
    <row r="663" spans="1:51" hidden="1" x14ac:dyDescent="0.25">
      <c r="A663" s="220"/>
      <c r="B663" s="23"/>
      <c r="C663" s="8"/>
      <c r="D663" s="30"/>
      <c r="E663" s="30"/>
      <c r="F663" s="30"/>
      <c r="G663" s="30"/>
      <c r="H663" s="30"/>
      <c r="I663" s="30"/>
      <c r="AY663" s="8"/>
    </row>
    <row r="664" spans="1:51" hidden="1" x14ac:dyDescent="0.25">
      <c r="A664" s="220"/>
      <c r="B664" s="23"/>
      <c r="C664" s="8"/>
      <c r="D664" s="30"/>
      <c r="E664" s="30"/>
      <c r="F664" s="30"/>
      <c r="G664" s="30"/>
      <c r="H664" s="30"/>
      <c r="I664" s="30"/>
      <c r="AY664" s="8"/>
    </row>
    <row r="665" spans="1:51" hidden="1" x14ac:dyDescent="0.25">
      <c r="A665" s="220"/>
      <c r="B665" s="23"/>
      <c r="C665" s="8"/>
      <c r="D665" s="30"/>
      <c r="E665" s="30"/>
      <c r="F665" s="30"/>
      <c r="G665" s="30"/>
      <c r="H665" s="30"/>
      <c r="I665" s="30"/>
      <c r="AY665" s="8"/>
    </row>
    <row r="666" spans="1:51" hidden="1" x14ac:dyDescent="0.25">
      <c r="A666" s="220"/>
      <c r="B666" s="23"/>
      <c r="C666" s="8"/>
      <c r="D666" s="30"/>
      <c r="E666" s="30"/>
      <c r="F666" s="30"/>
      <c r="G666" s="30"/>
      <c r="H666" s="30"/>
      <c r="I666" s="30"/>
      <c r="AY666" s="8"/>
    </row>
    <row r="667" spans="1:51" hidden="1" x14ac:dyDescent="0.25">
      <c r="A667" s="220"/>
      <c r="B667" s="23"/>
      <c r="C667" s="8"/>
      <c r="D667" s="30"/>
      <c r="E667" s="30"/>
      <c r="F667" s="30"/>
      <c r="G667" s="30"/>
      <c r="H667" s="30"/>
      <c r="I667" s="30"/>
      <c r="AY667" s="8"/>
    </row>
    <row r="668" spans="1:51" hidden="1" x14ac:dyDescent="0.25">
      <c r="A668" s="220"/>
      <c r="B668" s="23"/>
      <c r="C668" s="8"/>
      <c r="D668" s="30"/>
      <c r="E668" s="30"/>
      <c r="F668" s="30"/>
      <c r="G668" s="30"/>
      <c r="H668" s="30"/>
      <c r="I668" s="30"/>
      <c r="AY668" s="8"/>
    </row>
    <row r="669" spans="1:51" hidden="1" x14ac:dyDescent="0.25">
      <c r="A669" s="220"/>
      <c r="B669" s="23"/>
      <c r="C669" s="8"/>
      <c r="D669" s="30"/>
      <c r="E669" s="30"/>
      <c r="F669" s="30"/>
      <c r="G669" s="30"/>
      <c r="H669" s="30"/>
      <c r="I669" s="30"/>
      <c r="AY669" s="8"/>
    </row>
    <row r="670" spans="1:51" hidden="1" x14ac:dyDescent="0.25">
      <c r="A670" s="220"/>
      <c r="B670" s="23"/>
      <c r="C670" s="8"/>
      <c r="D670" s="30"/>
      <c r="E670" s="30"/>
      <c r="F670" s="30"/>
      <c r="G670" s="30"/>
      <c r="H670" s="30"/>
      <c r="I670" s="30"/>
      <c r="AY670" s="8"/>
    </row>
    <row r="671" spans="1:51" hidden="1" x14ac:dyDescent="0.25">
      <c r="A671" s="220"/>
      <c r="B671" s="23"/>
      <c r="C671" s="8"/>
      <c r="D671" s="30"/>
      <c r="E671" s="30"/>
      <c r="F671" s="30"/>
      <c r="G671" s="30"/>
      <c r="H671" s="30"/>
      <c r="I671" s="30"/>
      <c r="AY671" s="8"/>
    </row>
    <row r="672" spans="1:51" hidden="1" x14ac:dyDescent="0.25">
      <c r="A672" s="220"/>
      <c r="B672" s="23"/>
      <c r="C672" s="8"/>
      <c r="D672" s="30"/>
      <c r="E672" s="30"/>
      <c r="F672" s="30"/>
      <c r="G672" s="30"/>
      <c r="H672" s="30"/>
      <c r="I672" s="30"/>
      <c r="AY672" s="8"/>
    </row>
    <row r="673" spans="1:51" hidden="1" x14ac:dyDescent="0.25">
      <c r="A673" s="220"/>
      <c r="B673" s="23"/>
      <c r="C673" s="8"/>
      <c r="D673" s="30"/>
      <c r="E673" s="30"/>
      <c r="F673" s="30"/>
      <c r="G673" s="30"/>
      <c r="H673" s="30"/>
      <c r="I673" s="30"/>
      <c r="AY673" s="8"/>
    </row>
    <row r="674" spans="1:51" hidden="1" x14ac:dyDescent="0.25">
      <c r="A674" s="220"/>
      <c r="B674" s="23"/>
      <c r="C674" s="8"/>
      <c r="D674" s="30"/>
      <c r="E674" s="30"/>
      <c r="F674" s="30"/>
      <c r="G674" s="30"/>
      <c r="H674" s="30"/>
      <c r="I674" s="30"/>
      <c r="AY674" s="8"/>
    </row>
    <row r="675" spans="1:51" hidden="1" x14ac:dyDescent="0.25">
      <c r="A675" s="220"/>
      <c r="B675" s="23"/>
      <c r="C675" s="8"/>
      <c r="D675" s="30"/>
      <c r="E675" s="30"/>
      <c r="F675" s="30"/>
      <c r="G675" s="30"/>
      <c r="H675" s="30"/>
      <c r="I675" s="30"/>
      <c r="AY675" s="8"/>
    </row>
    <row r="676" spans="1:51" hidden="1" x14ac:dyDescent="0.25">
      <c r="A676" s="220"/>
      <c r="B676" s="23"/>
      <c r="C676" s="8"/>
      <c r="D676" s="30"/>
      <c r="E676" s="30"/>
      <c r="F676" s="30"/>
      <c r="G676" s="30"/>
      <c r="H676" s="30"/>
      <c r="I676" s="30"/>
      <c r="AY676" s="8"/>
    </row>
    <row r="677" spans="1:51" hidden="1" x14ac:dyDescent="0.25">
      <c r="A677" s="220"/>
      <c r="B677" s="23"/>
      <c r="C677" s="8"/>
      <c r="D677" s="30"/>
      <c r="E677" s="30"/>
      <c r="F677" s="30"/>
      <c r="G677" s="30"/>
      <c r="H677" s="30"/>
      <c r="I677" s="30"/>
      <c r="AY677" s="8"/>
    </row>
    <row r="678" spans="1:51" hidden="1" x14ac:dyDescent="0.25">
      <c r="A678" s="220"/>
      <c r="B678" s="23"/>
      <c r="C678" s="8"/>
      <c r="D678" s="30"/>
      <c r="E678" s="30"/>
      <c r="F678" s="30"/>
      <c r="G678" s="30"/>
      <c r="H678" s="30"/>
      <c r="I678" s="30"/>
      <c r="AY678" s="8"/>
    </row>
    <row r="679" spans="1:51" hidden="1" x14ac:dyDescent="0.25">
      <c r="A679" s="220"/>
      <c r="B679" s="23"/>
      <c r="C679" s="8"/>
      <c r="D679" s="30"/>
      <c r="E679" s="30"/>
      <c r="F679" s="30"/>
      <c r="G679" s="30"/>
      <c r="H679" s="30"/>
      <c r="I679" s="30"/>
      <c r="AY679" s="8"/>
    </row>
    <row r="680" spans="1:51" hidden="1" x14ac:dyDescent="0.25">
      <c r="A680" s="220"/>
      <c r="B680" s="23"/>
      <c r="C680" s="8"/>
      <c r="D680" s="30"/>
      <c r="E680" s="30"/>
      <c r="F680" s="30"/>
      <c r="G680" s="30"/>
      <c r="H680" s="30"/>
      <c r="I680" s="30"/>
      <c r="AY680" s="8"/>
    </row>
    <row r="681" spans="1:51" hidden="1" x14ac:dyDescent="0.25">
      <c r="A681" s="220"/>
      <c r="B681" s="23"/>
      <c r="C681" s="8"/>
      <c r="D681" s="30"/>
      <c r="E681" s="30"/>
      <c r="F681" s="30"/>
      <c r="G681" s="30"/>
      <c r="H681" s="30"/>
      <c r="I681" s="30"/>
      <c r="AY681" s="8"/>
    </row>
    <row r="682" spans="1:51" hidden="1" x14ac:dyDescent="0.25">
      <c r="A682" s="220"/>
      <c r="B682" s="23"/>
      <c r="C682" s="8"/>
      <c r="D682" s="30"/>
      <c r="E682" s="30"/>
      <c r="F682" s="30"/>
      <c r="G682" s="30"/>
      <c r="H682" s="30"/>
      <c r="I682" s="30"/>
      <c r="AY682" s="8"/>
    </row>
    <row r="683" spans="1:51" hidden="1" x14ac:dyDescent="0.25">
      <c r="A683" s="220"/>
      <c r="B683" s="23"/>
      <c r="C683" s="8"/>
      <c r="D683" s="30"/>
      <c r="E683" s="30"/>
      <c r="F683" s="30"/>
      <c r="G683" s="30"/>
      <c r="H683" s="30"/>
      <c r="I683" s="30"/>
      <c r="AY683" s="8"/>
    </row>
    <row r="684" spans="1:51" hidden="1" x14ac:dyDescent="0.25">
      <c r="A684" s="220"/>
      <c r="B684" s="23"/>
      <c r="C684" s="8"/>
      <c r="D684" s="30"/>
      <c r="E684" s="30"/>
      <c r="F684" s="30"/>
      <c r="G684" s="30"/>
      <c r="H684" s="30"/>
      <c r="I684" s="30"/>
      <c r="AY684" s="8"/>
    </row>
    <row r="685" spans="1:51" hidden="1" x14ac:dyDescent="0.25">
      <c r="A685" s="220"/>
      <c r="B685" s="23"/>
      <c r="C685" s="8"/>
      <c r="D685" s="30"/>
      <c r="E685" s="30"/>
      <c r="F685" s="30"/>
      <c r="G685" s="30"/>
      <c r="H685" s="30"/>
      <c r="I685" s="30"/>
      <c r="AY685" s="8"/>
    </row>
    <row r="686" spans="1:51" hidden="1" x14ac:dyDescent="0.25">
      <c r="A686" s="220"/>
      <c r="B686" s="23"/>
      <c r="C686" s="8"/>
      <c r="D686" s="30"/>
      <c r="E686" s="30"/>
      <c r="F686" s="30"/>
      <c r="G686" s="30"/>
      <c r="H686" s="30"/>
      <c r="I686" s="30"/>
      <c r="AY686" s="8"/>
    </row>
    <row r="687" spans="1:51" hidden="1" x14ac:dyDescent="0.25">
      <c r="A687" s="220"/>
      <c r="B687" s="23"/>
      <c r="C687" s="8"/>
      <c r="D687" s="30"/>
      <c r="E687" s="30"/>
      <c r="F687" s="30"/>
      <c r="G687" s="30"/>
      <c r="H687" s="30"/>
      <c r="I687" s="30"/>
      <c r="AY687" s="8"/>
    </row>
    <row r="688" spans="1:51" hidden="1" x14ac:dyDescent="0.25">
      <c r="A688" s="220"/>
      <c r="B688" s="23"/>
      <c r="C688" s="8"/>
      <c r="D688" s="30"/>
      <c r="E688" s="30"/>
      <c r="F688" s="30"/>
      <c r="G688" s="30"/>
      <c r="H688" s="30"/>
      <c r="I688" s="30"/>
      <c r="AY688" s="8"/>
    </row>
    <row r="689" spans="1:51" hidden="1" x14ac:dyDescent="0.25">
      <c r="A689" s="220"/>
      <c r="B689" s="23"/>
      <c r="C689" s="8"/>
      <c r="D689" s="30"/>
      <c r="E689" s="30"/>
      <c r="F689" s="30"/>
      <c r="G689" s="30"/>
      <c r="H689" s="30"/>
      <c r="I689" s="30"/>
      <c r="AY689" s="8"/>
    </row>
    <row r="690" spans="1:51" hidden="1" x14ac:dyDescent="0.25">
      <c r="A690" s="220"/>
      <c r="B690" s="23"/>
      <c r="C690" s="8"/>
      <c r="D690" s="30"/>
      <c r="E690" s="30"/>
      <c r="F690" s="30"/>
      <c r="G690" s="30"/>
      <c r="H690" s="30"/>
      <c r="I690" s="30"/>
      <c r="AY690" s="8"/>
    </row>
    <row r="691" spans="1:51" hidden="1" x14ac:dyDescent="0.25">
      <c r="A691" s="220"/>
      <c r="B691" s="23"/>
      <c r="C691" s="8"/>
      <c r="D691" s="30"/>
      <c r="E691" s="30"/>
      <c r="F691" s="30"/>
      <c r="G691" s="30"/>
      <c r="H691" s="30"/>
      <c r="I691" s="30"/>
      <c r="AY691" s="8"/>
    </row>
    <row r="692" spans="1:51" hidden="1" x14ac:dyDescent="0.25">
      <c r="A692" s="220"/>
      <c r="B692" s="23"/>
      <c r="C692" s="8"/>
      <c r="D692" s="30"/>
      <c r="E692" s="30"/>
      <c r="F692" s="30"/>
      <c r="G692" s="30"/>
      <c r="H692" s="30"/>
      <c r="I692" s="30"/>
      <c r="AY692" s="8"/>
    </row>
    <row r="693" spans="1:51" hidden="1" x14ac:dyDescent="0.25">
      <c r="A693" s="220"/>
      <c r="B693" s="23"/>
      <c r="C693" s="8"/>
      <c r="D693" s="30"/>
      <c r="E693" s="30"/>
      <c r="F693" s="30"/>
      <c r="G693" s="30"/>
      <c r="H693" s="30"/>
      <c r="I693" s="30"/>
      <c r="AY693" s="8"/>
    </row>
    <row r="694" spans="1:51" hidden="1" x14ac:dyDescent="0.25">
      <c r="A694" s="220"/>
      <c r="B694" s="23"/>
      <c r="C694" s="8"/>
      <c r="D694" s="30"/>
      <c r="E694" s="30"/>
      <c r="F694" s="30"/>
      <c r="G694" s="30"/>
      <c r="H694" s="30"/>
      <c r="I694" s="30"/>
      <c r="AY694" s="8"/>
    </row>
    <row r="695" spans="1:51" hidden="1" x14ac:dyDescent="0.25">
      <c r="A695" s="220"/>
      <c r="B695" s="23"/>
      <c r="C695" s="8"/>
      <c r="D695" s="30"/>
      <c r="E695" s="30"/>
      <c r="F695" s="30"/>
      <c r="G695" s="30"/>
      <c r="H695" s="30"/>
      <c r="I695" s="30"/>
      <c r="AY695" s="8"/>
    </row>
    <row r="696" spans="1:51" hidden="1" x14ac:dyDescent="0.25">
      <c r="A696" s="220"/>
      <c r="B696" s="23"/>
      <c r="C696" s="8"/>
      <c r="D696" s="30"/>
      <c r="E696" s="30"/>
      <c r="F696" s="30"/>
      <c r="G696" s="30"/>
      <c r="H696" s="30"/>
      <c r="I696" s="30"/>
      <c r="AY696" s="8"/>
    </row>
    <row r="697" spans="1:51" hidden="1" x14ac:dyDescent="0.25">
      <c r="A697" s="220"/>
      <c r="B697" s="23"/>
      <c r="C697" s="8"/>
      <c r="D697" s="30"/>
      <c r="E697" s="30"/>
      <c r="F697" s="30"/>
      <c r="G697" s="30"/>
      <c r="H697" s="30"/>
      <c r="I697" s="30"/>
      <c r="AY697" s="8"/>
    </row>
    <row r="698" spans="1:51" hidden="1" x14ac:dyDescent="0.25">
      <c r="A698" s="220"/>
      <c r="B698" s="23"/>
      <c r="C698" s="8"/>
      <c r="D698" s="30"/>
      <c r="E698" s="30"/>
      <c r="F698" s="30"/>
      <c r="G698" s="30"/>
      <c r="H698" s="30"/>
      <c r="I698" s="30"/>
      <c r="AY698" s="8"/>
    </row>
    <row r="699" spans="1:51" hidden="1" x14ac:dyDescent="0.25">
      <c r="A699" s="220"/>
      <c r="B699" s="23"/>
      <c r="C699" s="8"/>
      <c r="D699" s="30"/>
      <c r="E699" s="30"/>
      <c r="F699" s="30"/>
      <c r="G699" s="30"/>
      <c r="H699" s="30"/>
      <c r="I699" s="30"/>
      <c r="AY699" s="8"/>
    </row>
    <row r="700" spans="1:51" hidden="1" x14ac:dyDescent="0.25">
      <c r="A700" s="220"/>
      <c r="B700" s="23"/>
      <c r="C700" s="8"/>
      <c r="D700" s="30"/>
      <c r="E700" s="30"/>
      <c r="F700" s="30"/>
      <c r="G700" s="30"/>
      <c r="H700" s="30"/>
      <c r="I700" s="30"/>
      <c r="AY700" s="8"/>
    </row>
    <row r="701" spans="1:51" hidden="1" x14ac:dyDescent="0.25">
      <c r="A701" s="220"/>
      <c r="B701" s="23"/>
      <c r="C701" s="8"/>
      <c r="D701" s="30"/>
      <c r="E701" s="30"/>
      <c r="F701" s="30"/>
      <c r="G701" s="30"/>
      <c r="H701" s="30"/>
      <c r="I701" s="30"/>
      <c r="AY701" s="8"/>
    </row>
    <row r="702" spans="1:51" hidden="1" x14ac:dyDescent="0.25">
      <c r="A702" s="220"/>
      <c r="B702" s="23"/>
      <c r="C702" s="8"/>
      <c r="D702" s="30"/>
      <c r="E702" s="30"/>
      <c r="F702" s="30"/>
      <c r="G702" s="30"/>
      <c r="H702" s="30"/>
      <c r="I702" s="30"/>
      <c r="AY702" s="8"/>
    </row>
    <row r="703" spans="1:51" hidden="1" x14ac:dyDescent="0.25">
      <c r="A703" s="220"/>
      <c r="B703" s="23"/>
      <c r="C703" s="8"/>
      <c r="D703" s="30"/>
      <c r="E703" s="30"/>
      <c r="F703" s="30"/>
      <c r="G703" s="30"/>
      <c r="H703" s="30"/>
      <c r="I703" s="30"/>
      <c r="AY703" s="8"/>
    </row>
    <row r="704" spans="1:51" hidden="1" x14ac:dyDescent="0.25">
      <c r="A704" s="220"/>
      <c r="B704" s="23"/>
      <c r="C704" s="8"/>
      <c r="D704" s="30"/>
      <c r="E704" s="30"/>
      <c r="F704" s="30"/>
      <c r="G704" s="30"/>
      <c r="H704" s="30"/>
      <c r="I704" s="30"/>
      <c r="AY704" s="8"/>
    </row>
    <row r="705" spans="1:51" hidden="1" x14ac:dyDescent="0.25">
      <c r="A705" s="220"/>
      <c r="B705" s="23"/>
      <c r="C705" s="8"/>
      <c r="D705" s="30"/>
      <c r="E705" s="30"/>
      <c r="F705" s="30"/>
      <c r="G705" s="30"/>
      <c r="H705" s="30"/>
      <c r="I705" s="30"/>
      <c r="AY705" s="8"/>
    </row>
    <row r="706" spans="1:51" hidden="1" x14ac:dyDescent="0.25">
      <c r="A706" s="220"/>
      <c r="B706" s="23"/>
      <c r="C706" s="8"/>
      <c r="D706" s="30"/>
      <c r="E706" s="30"/>
      <c r="F706" s="30"/>
      <c r="G706" s="30"/>
      <c r="H706" s="30"/>
      <c r="I706" s="30"/>
      <c r="AY706" s="8"/>
    </row>
    <row r="707" spans="1:51" hidden="1" x14ac:dyDescent="0.25">
      <c r="A707" s="220"/>
      <c r="B707" s="23"/>
      <c r="C707" s="8"/>
      <c r="D707" s="30"/>
      <c r="E707" s="30"/>
      <c r="F707" s="30"/>
      <c r="G707" s="30"/>
      <c r="H707" s="30"/>
      <c r="I707" s="30"/>
      <c r="AY707" s="8"/>
    </row>
    <row r="708" spans="1:51" hidden="1" x14ac:dyDescent="0.25">
      <c r="A708" s="220"/>
      <c r="B708" s="23"/>
      <c r="C708" s="8"/>
      <c r="D708" s="30"/>
      <c r="E708" s="30"/>
      <c r="F708" s="30"/>
      <c r="G708" s="30"/>
      <c r="H708" s="30"/>
      <c r="I708" s="30"/>
      <c r="AY708" s="8"/>
    </row>
    <row r="709" spans="1:51" hidden="1" x14ac:dyDescent="0.25">
      <c r="A709" s="220"/>
      <c r="B709" s="23"/>
      <c r="C709" s="8"/>
      <c r="D709" s="30"/>
      <c r="E709" s="30"/>
      <c r="F709" s="30"/>
      <c r="G709" s="30"/>
      <c r="H709" s="30"/>
      <c r="I709" s="30"/>
      <c r="AY709" s="8"/>
    </row>
    <row r="710" spans="1:51" hidden="1" x14ac:dyDescent="0.25">
      <c r="A710" s="220"/>
      <c r="B710" s="23"/>
      <c r="C710" s="8"/>
      <c r="D710" s="30"/>
      <c r="E710" s="30"/>
      <c r="F710" s="30"/>
      <c r="G710" s="30"/>
      <c r="H710" s="30"/>
      <c r="I710" s="30"/>
      <c r="AY710" s="8"/>
    </row>
    <row r="711" spans="1:51" hidden="1" x14ac:dyDescent="0.25">
      <c r="A711" s="220"/>
      <c r="B711" s="23"/>
      <c r="C711" s="8"/>
      <c r="D711" s="30"/>
      <c r="E711" s="30"/>
      <c r="F711" s="30"/>
      <c r="G711" s="30"/>
      <c r="H711" s="30"/>
      <c r="I711" s="30"/>
      <c r="AY711" s="8"/>
    </row>
    <row r="712" spans="1:51" hidden="1" x14ac:dyDescent="0.25">
      <c r="A712" s="220"/>
      <c r="B712" s="23"/>
      <c r="C712" s="8"/>
      <c r="D712" s="30"/>
      <c r="E712" s="30"/>
      <c r="F712" s="30"/>
      <c r="G712" s="30"/>
      <c r="H712" s="30"/>
      <c r="I712" s="30"/>
      <c r="AY712" s="8"/>
    </row>
    <row r="713" spans="1:51" hidden="1" x14ac:dyDescent="0.25">
      <c r="A713" s="220"/>
      <c r="B713" s="23"/>
      <c r="C713" s="8"/>
      <c r="D713" s="30"/>
      <c r="E713" s="30"/>
      <c r="F713" s="30"/>
      <c r="G713" s="30"/>
      <c r="H713" s="30"/>
      <c r="I713" s="30"/>
      <c r="AY713" s="8"/>
    </row>
    <row r="714" spans="1:51" hidden="1" x14ac:dyDescent="0.25">
      <c r="A714" s="220"/>
      <c r="B714" s="23"/>
      <c r="C714" s="8"/>
      <c r="D714" s="30"/>
      <c r="E714" s="30"/>
      <c r="F714" s="30"/>
      <c r="G714" s="30"/>
      <c r="H714" s="30"/>
      <c r="I714" s="30"/>
      <c r="AY714" s="8"/>
    </row>
    <row r="715" spans="1:51" hidden="1" x14ac:dyDescent="0.25">
      <c r="A715" s="220"/>
      <c r="B715" s="23"/>
      <c r="C715" s="8"/>
      <c r="D715" s="30"/>
      <c r="E715" s="30"/>
      <c r="F715" s="30"/>
      <c r="G715" s="30"/>
      <c r="H715" s="30"/>
      <c r="I715" s="30"/>
      <c r="AY715" s="8"/>
    </row>
    <row r="716" spans="1:51" hidden="1" x14ac:dyDescent="0.25">
      <c r="A716" s="220"/>
      <c r="B716" s="23"/>
      <c r="C716" s="8"/>
      <c r="D716" s="30"/>
      <c r="E716" s="30"/>
      <c r="F716" s="30"/>
      <c r="G716" s="30"/>
      <c r="H716" s="30"/>
      <c r="I716" s="30"/>
      <c r="AY716" s="8"/>
    </row>
    <row r="717" spans="1:51" hidden="1" x14ac:dyDescent="0.25">
      <c r="A717" s="220"/>
      <c r="B717" s="23"/>
      <c r="C717" s="8"/>
      <c r="D717" s="30"/>
      <c r="E717" s="30"/>
      <c r="F717" s="30"/>
      <c r="G717" s="30"/>
      <c r="H717" s="30"/>
      <c r="I717" s="30"/>
      <c r="AY717" s="8"/>
    </row>
    <row r="718" spans="1:51" hidden="1" x14ac:dyDescent="0.25">
      <c r="A718" s="220"/>
      <c r="B718" s="23"/>
      <c r="C718" s="8"/>
      <c r="D718" s="30"/>
      <c r="E718" s="30"/>
      <c r="F718" s="30"/>
      <c r="G718" s="30"/>
      <c r="H718" s="30"/>
      <c r="I718" s="30"/>
      <c r="AY718" s="8"/>
    </row>
    <row r="719" spans="1:51" hidden="1" x14ac:dyDescent="0.25">
      <c r="A719" s="220"/>
      <c r="B719" s="23"/>
      <c r="C719" s="8"/>
      <c r="D719" s="30"/>
      <c r="E719" s="30"/>
      <c r="F719" s="30"/>
      <c r="G719" s="30"/>
      <c r="H719" s="30"/>
      <c r="I719" s="30"/>
      <c r="AY719" s="8"/>
    </row>
    <row r="720" spans="1:51" hidden="1" x14ac:dyDescent="0.25">
      <c r="A720" s="220"/>
      <c r="B720" s="23"/>
      <c r="C720" s="8"/>
      <c r="D720" s="30"/>
      <c r="E720" s="30"/>
      <c r="F720" s="30"/>
      <c r="G720" s="30"/>
      <c r="H720" s="30"/>
      <c r="I720" s="30"/>
      <c r="AY720" s="8"/>
    </row>
    <row r="721" spans="1:51" hidden="1" x14ac:dyDescent="0.25">
      <c r="A721" s="220"/>
      <c r="B721" s="23"/>
      <c r="C721" s="8"/>
      <c r="D721" s="30"/>
      <c r="E721" s="30"/>
      <c r="F721" s="30"/>
      <c r="G721" s="30"/>
      <c r="H721" s="30"/>
      <c r="I721" s="30"/>
      <c r="AY721" s="8"/>
    </row>
    <row r="722" spans="1:51" hidden="1" x14ac:dyDescent="0.25">
      <c r="A722" s="220"/>
      <c r="B722" s="23"/>
      <c r="C722" s="8"/>
      <c r="D722" s="30"/>
      <c r="E722" s="30"/>
      <c r="F722" s="30"/>
      <c r="G722" s="30"/>
      <c r="H722" s="30"/>
      <c r="I722" s="30"/>
      <c r="AY722" s="8"/>
    </row>
    <row r="723" spans="1:51" hidden="1" x14ac:dyDescent="0.25">
      <c r="A723" s="220"/>
      <c r="B723" s="23"/>
      <c r="C723" s="8"/>
      <c r="D723" s="30"/>
      <c r="E723" s="30"/>
      <c r="F723" s="30"/>
      <c r="G723" s="30"/>
      <c r="H723" s="30"/>
      <c r="I723" s="30"/>
      <c r="AY723" s="8"/>
    </row>
    <row r="724" spans="1:51" hidden="1" x14ac:dyDescent="0.25">
      <c r="A724" s="220"/>
      <c r="B724" s="23"/>
      <c r="C724" s="8"/>
      <c r="D724" s="30"/>
      <c r="E724" s="30"/>
      <c r="F724" s="30"/>
      <c r="G724" s="30"/>
      <c r="H724" s="30"/>
      <c r="I724" s="30"/>
      <c r="AY724" s="8"/>
    </row>
    <row r="725" spans="1:51" hidden="1" x14ac:dyDescent="0.25">
      <c r="A725" s="220"/>
      <c r="B725" s="23"/>
      <c r="C725" s="8"/>
      <c r="D725" s="30"/>
      <c r="E725" s="30"/>
      <c r="F725" s="30"/>
      <c r="G725" s="30"/>
      <c r="H725" s="30"/>
      <c r="I725" s="30"/>
      <c r="AY725" s="8"/>
    </row>
    <row r="726" spans="1:51" hidden="1" x14ac:dyDescent="0.25">
      <c r="A726" s="220"/>
      <c r="B726" s="23"/>
      <c r="C726" s="8"/>
      <c r="D726" s="30"/>
      <c r="E726" s="30"/>
      <c r="F726" s="30"/>
      <c r="G726" s="30"/>
      <c r="H726" s="30"/>
      <c r="I726" s="30"/>
      <c r="AY726" s="8"/>
    </row>
    <row r="727" spans="1:51" hidden="1" x14ac:dyDescent="0.25">
      <c r="A727" s="220"/>
      <c r="B727" s="23"/>
      <c r="C727" s="8"/>
      <c r="D727" s="30"/>
      <c r="E727" s="30"/>
      <c r="F727" s="30"/>
      <c r="G727" s="30"/>
      <c r="H727" s="30"/>
      <c r="I727" s="30"/>
      <c r="AY727" s="8"/>
    </row>
    <row r="728" spans="1:51" hidden="1" x14ac:dyDescent="0.25">
      <c r="A728" s="220"/>
      <c r="B728" s="23"/>
      <c r="C728" s="8"/>
      <c r="D728" s="30"/>
      <c r="E728" s="30"/>
      <c r="F728" s="30"/>
      <c r="G728" s="30"/>
      <c r="H728" s="30"/>
      <c r="I728" s="30"/>
      <c r="AY728" s="8"/>
    </row>
    <row r="729" spans="1:51" hidden="1" x14ac:dyDescent="0.25">
      <c r="A729" s="220"/>
      <c r="B729" s="23"/>
      <c r="C729" s="8"/>
      <c r="D729" s="30"/>
      <c r="E729" s="30"/>
      <c r="F729" s="30"/>
      <c r="G729" s="30"/>
      <c r="H729" s="30"/>
      <c r="I729" s="30"/>
      <c r="AY729" s="8"/>
    </row>
    <row r="730" spans="1:51" hidden="1" x14ac:dyDescent="0.25">
      <c r="A730" s="220"/>
      <c r="B730" s="23"/>
      <c r="C730" s="8"/>
      <c r="D730" s="30"/>
      <c r="E730" s="30"/>
      <c r="F730" s="30"/>
      <c r="G730" s="30"/>
      <c r="H730" s="30"/>
      <c r="I730" s="30"/>
      <c r="AY730" s="8"/>
    </row>
    <row r="731" spans="1:51" hidden="1" x14ac:dyDescent="0.25">
      <c r="A731" s="220"/>
      <c r="B731" s="23"/>
      <c r="C731" s="8"/>
      <c r="D731" s="30"/>
      <c r="E731" s="30"/>
      <c r="F731" s="30"/>
      <c r="G731" s="30"/>
      <c r="H731" s="30"/>
      <c r="I731" s="30"/>
      <c r="AY731" s="8"/>
    </row>
    <row r="732" spans="1:51" hidden="1" x14ac:dyDescent="0.25">
      <c r="A732" s="220"/>
      <c r="B732" s="23"/>
      <c r="C732" s="8"/>
      <c r="D732" s="30"/>
      <c r="E732" s="30"/>
      <c r="F732" s="30"/>
      <c r="G732" s="30"/>
      <c r="H732" s="30"/>
      <c r="I732" s="30"/>
      <c r="AY732" s="8"/>
    </row>
    <row r="733" spans="1:51" hidden="1" x14ac:dyDescent="0.25">
      <c r="A733" s="220"/>
      <c r="B733" s="23"/>
      <c r="C733" s="8"/>
      <c r="D733" s="30"/>
      <c r="E733" s="30"/>
      <c r="F733" s="30"/>
      <c r="G733" s="30"/>
      <c r="H733" s="30"/>
      <c r="I733" s="30"/>
      <c r="AY733" s="8"/>
    </row>
    <row r="734" spans="1:51" hidden="1" x14ac:dyDescent="0.25">
      <c r="A734" s="220"/>
      <c r="B734" s="23"/>
      <c r="C734" s="8"/>
      <c r="D734" s="30"/>
      <c r="E734" s="30"/>
      <c r="F734" s="30"/>
      <c r="G734" s="30"/>
      <c r="H734" s="30"/>
      <c r="I734" s="30"/>
      <c r="AY734" s="8"/>
    </row>
    <row r="735" spans="1:51" hidden="1" x14ac:dyDescent="0.25">
      <c r="A735" s="220"/>
      <c r="B735" s="23"/>
      <c r="C735" s="8"/>
      <c r="D735" s="30"/>
      <c r="E735" s="30"/>
      <c r="F735" s="30"/>
      <c r="G735" s="30"/>
      <c r="H735" s="30"/>
      <c r="I735" s="30"/>
      <c r="AY735" s="8"/>
    </row>
    <row r="736" spans="1:51" hidden="1" x14ac:dyDescent="0.25">
      <c r="A736" s="220"/>
      <c r="B736" s="23"/>
      <c r="C736" s="8"/>
      <c r="D736" s="30"/>
      <c r="E736" s="30"/>
      <c r="F736" s="30"/>
      <c r="G736" s="30"/>
      <c r="H736" s="30"/>
      <c r="I736" s="30"/>
      <c r="AY736" s="8"/>
    </row>
    <row r="737" spans="1:51" hidden="1" x14ac:dyDescent="0.25">
      <c r="A737" s="220"/>
      <c r="B737" s="23"/>
      <c r="C737" s="8"/>
      <c r="D737" s="30"/>
      <c r="E737" s="30"/>
      <c r="F737" s="30"/>
      <c r="G737" s="30"/>
      <c r="H737" s="30"/>
      <c r="I737" s="30"/>
      <c r="AY737" s="8"/>
    </row>
    <row r="738" spans="1:51" hidden="1" x14ac:dyDescent="0.25">
      <c r="A738" s="220"/>
      <c r="B738" s="23"/>
      <c r="C738" s="8"/>
      <c r="D738" s="30"/>
      <c r="E738" s="30"/>
      <c r="F738" s="30"/>
      <c r="G738" s="30"/>
      <c r="H738" s="30"/>
      <c r="I738" s="30"/>
      <c r="AY738" s="8"/>
    </row>
    <row r="739" spans="1:51" hidden="1" x14ac:dyDescent="0.25">
      <c r="A739" s="220"/>
      <c r="B739" s="23"/>
      <c r="C739" s="8"/>
      <c r="D739" s="30"/>
      <c r="E739" s="30"/>
      <c r="F739" s="30"/>
      <c r="G739" s="30"/>
      <c r="H739" s="30"/>
      <c r="I739" s="30"/>
      <c r="AY739" s="8"/>
    </row>
    <row r="740" spans="1:51" hidden="1" x14ac:dyDescent="0.25">
      <c r="A740" s="220"/>
      <c r="B740" s="23"/>
      <c r="C740" s="8"/>
      <c r="D740" s="30"/>
      <c r="E740" s="30"/>
      <c r="F740" s="30"/>
      <c r="G740" s="30"/>
      <c r="H740" s="30"/>
      <c r="I740" s="30"/>
      <c r="AY740" s="8"/>
    </row>
    <row r="741" spans="1:51" hidden="1" x14ac:dyDescent="0.25">
      <c r="A741" s="220"/>
      <c r="B741" s="23"/>
      <c r="C741" s="8"/>
      <c r="D741" s="30"/>
      <c r="E741" s="30"/>
      <c r="F741" s="30"/>
      <c r="G741" s="30"/>
      <c r="H741" s="30"/>
      <c r="I741" s="30"/>
      <c r="AY741" s="8"/>
    </row>
    <row r="742" spans="1:51" hidden="1" x14ac:dyDescent="0.25">
      <c r="A742" s="220"/>
      <c r="B742" s="23"/>
      <c r="C742" s="8"/>
      <c r="D742" s="30"/>
      <c r="E742" s="30"/>
      <c r="F742" s="30"/>
      <c r="G742" s="30"/>
      <c r="H742" s="30"/>
      <c r="I742" s="30"/>
      <c r="AY742" s="8"/>
    </row>
    <row r="743" spans="1:51" hidden="1" x14ac:dyDescent="0.25">
      <c r="A743" s="220"/>
      <c r="B743" s="23"/>
      <c r="C743" s="8"/>
      <c r="D743" s="30"/>
      <c r="E743" s="30"/>
      <c r="F743" s="30"/>
      <c r="G743" s="30"/>
      <c r="H743" s="30"/>
      <c r="I743" s="30"/>
      <c r="AY743" s="8"/>
    </row>
    <row r="744" spans="1:51" hidden="1" x14ac:dyDescent="0.25">
      <c r="A744" s="220"/>
      <c r="B744" s="23"/>
      <c r="C744" s="8"/>
      <c r="D744" s="30"/>
      <c r="E744" s="30"/>
      <c r="F744" s="30"/>
      <c r="G744" s="30"/>
      <c r="H744" s="30"/>
      <c r="I744" s="30"/>
      <c r="AY744" s="8"/>
    </row>
    <row r="745" spans="1:51" hidden="1" x14ac:dyDescent="0.25">
      <c r="A745" s="220"/>
      <c r="B745" s="23"/>
      <c r="C745" s="8"/>
      <c r="D745" s="30"/>
      <c r="E745" s="30"/>
      <c r="F745" s="30"/>
      <c r="G745" s="30"/>
      <c r="H745" s="30"/>
      <c r="I745" s="30"/>
      <c r="AY745" s="8"/>
    </row>
    <row r="746" spans="1:51" hidden="1" x14ac:dyDescent="0.25">
      <c r="A746" s="220"/>
      <c r="B746" s="23"/>
      <c r="C746" s="8"/>
      <c r="D746" s="30"/>
      <c r="E746" s="30"/>
      <c r="F746" s="30"/>
      <c r="G746" s="30"/>
      <c r="H746" s="30"/>
      <c r="I746" s="30"/>
      <c r="AY746" s="8"/>
    </row>
    <row r="747" spans="1:51" hidden="1" x14ac:dyDescent="0.25">
      <c r="A747" s="220"/>
      <c r="B747" s="23"/>
      <c r="C747" s="8"/>
      <c r="D747" s="30"/>
      <c r="E747" s="30"/>
      <c r="F747" s="30"/>
      <c r="G747" s="30"/>
      <c r="H747" s="30"/>
      <c r="I747" s="30"/>
      <c r="AY747" s="8"/>
    </row>
    <row r="748" spans="1:51" hidden="1" x14ac:dyDescent="0.25">
      <c r="A748" s="220"/>
      <c r="B748" s="23"/>
      <c r="C748" s="8"/>
      <c r="D748" s="30"/>
      <c r="E748" s="30"/>
      <c r="F748" s="30"/>
      <c r="G748" s="30"/>
      <c r="H748" s="30"/>
      <c r="I748" s="30"/>
      <c r="AY748" s="8"/>
    </row>
    <row r="749" spans="1:51" hidden="1" x14ac:dyDescent="0.25">
      <c r="A749" s="220"/>
      <c r="B749" s="23"/>
      <c r="C749" s="8"/>
      <c r="D749" s="30"/>
      <c r="E749" s="30"/>
      <c r="F749" s="30"/>
      <c r="G749" s="30"/>
      <c r="H749" s="30"/>
      <c r="I749" s="30"/>
      <c r="AY749" s="8"/>
    </row>
    <row r="750" spans="1:51" hidden="1" x14ac:dyDescent="0.25">
      <c r="A750" s="220"/>
      <c r="B750" s="23"/>
      <c r="C750" s="8"/>
      <c r="D750" s="30"/>
      <c r="E750" s="30"/>
      <c r="F750" s="30"/>
      <c r="G750" s="30"/>
      <c r="H750" s="30"/>
      <c r="I750" s="30"/>
      <c r="AY750" s="8"/>
    </row>
    <row r="751" spans="1:51" hidden="1" x14ac:dyDescent="0.25">
      <c r="A751" s="220"/>
      <c r="B751" s="23"/>
      <c r="C751" s="8"/>
      <c r="D751" s="30"/>
      <c r="E751" s="30"/>
      <c r="F751" s="30"/>
      <c r="G751" s="30"/>
      <c r="H751" s="30"/>
      <c r="I751" s="30"/>
      <c r="AY751" s="8"/>
    </row>
    <row r="752" spans="1:51" hidden="1" x14ac:dyDescent="0.25">
      <c r="A752" s="220"/>
      <c r="B752" s="23"/>
      <c r="C752" s="8"/>
      <c r="D752" s="30"/>
      <c r="E752" s="30"/>
      <c r="F752" s="30"/>
      <c r="G752" s="30"/>
      <c r="H752" s="30"/>
      <c r="I752" s="30"/>
      <c r="AY752" s="8"/>
    </row>
    <row r="753" spans="1:51" hidden="1" x14ac:dyDescent="0.25">
      <c r="A753" s="220"/>
      <c r="B753" s="23"/>
      <c r="C753" s="8"/>
      <c r="D753" s="30"/>
      <c r="E753" s="30"/>
      <c r="F753" s="30"/>
      <c r="G753" s="30"/>
      <c r="H753" s="30"/>
      <c r="I753" s="30"/>
      <c r="AY753" s="8"/>
    </row>
    <row r="754" spans="1:51" hidden="1" x14ac:dyDescent="0.25">
      <c r="A754" s="220"/>
      <c r="B754" s="23"/>
      <c r="C754" s="8"/>
      <c r="D754" s="30"/>
      <c r="E754" s="30"/>
      <c r="F754" s="30"/>
      <c r="G754" s="30"/>
      <c r="H754" s="30"/>
      <c r="I754" s="30"/>
      <c r="AY754" s="8"/>
    </row>
    <row r="755" spans="1:51" hidden="1" x14ac:dyDescent="0.25">
      <c r="A755" s="220"/>
      <c r="B755" s="23"/>
      <c r="C755" s="8"/>
      <c r="D755" s="30"/>
      <c r="E755" s="30"/>
      <c r="F755" s="30"/>
      <c r="G755" s="30"/>
      <c r="H755" s="30"/>
      <c r="I755" s="30"/>
      <c r="AY755" s="8"/>
    </row>
    <row r="756" spans="1:51" hidden="1" x14ac:dyDescent="0.25">
      <c r="A756" s="220"/>
      <c r="B756" s="23"/>
      <c r="C756" s="8"/>
      <c r="D756" s="30"/>
      <c r="E756" s="30"/>
      <c r="F756" s="30"/>
      <c r="G756" s="30"/>
      <c r="H756" s="30"/>
      <c r="I756" s="30"/>
      <c r="AY756" s="8"/>
    </row>
    <row r="757" spans="1:51" hidden="1" x14ac:dyDescent="0.25">
      <c r="A757" s="220"/>
      <c r="B757" s="23"/>
      <c r="C757" s="8"/>
      <c r="D757" s="30"/>
      <c r="E757" s="30"/>
      <c r="F757" s="30"/>
      <c r="G757" s="30"/>
      <c r="H757" s="30"/>
      <c r="I757" s="30"/>
      <c r="AY757" s="8"/>
    </row>
    <row r="758" spans="1:51" hidden="1" x14ac:dyDescent="0.25">
      <c r="A758" s="220"/>
      <c r="B758" s="23"/>
      <c r="C758" s="8"/>
      <c r="D758" s="30"/>
      <c r="E758" s="30"/>
      <c r="F758" s="30"/>
      <c r="G758" s="30"/>
      <c r="H758" s="30"/>
      <c r="I758" s="30"/>
      <c r="AY758" s="8"/>
    </row>
    <row r="759" spans="1:51" hidden="1" x14ac:dyDescent="0.25">
      <c r="A759" s="220"/>
      <c r="B759" s="23"/>
      <c r="C759" s="8"/>
      <c r="D759" s="30"/>
      <c r="E759" s="30"/>
      <c r="F759" s="30"/>
      <c r="G759" s="30"/>
      <c r="H759" s="30"/>
      <c r="I759" s="30"/>
      <c r="AY759" s="8"/>
    </row>
    <row r="760" spans="1:51" hidden="1" x14ac:dyDescent="0.25">
      <c r="A760" s="220"/>
      <c r="B760" s="23"/>
      <c r="C760" s="8"/>
      <c r="D760" s="30"/>
      <c r="E760" s="30"/>
      <c r="F760" s="30"/>
      <c r="G760" s="30"/>
      <c r="H760" s="30"/>
      <c r="I760" s="30"/>
      <c r="AY760" s="8"/>
    </row>
    <row r="761" spans="1:51" hidden="1" x14ac:dyDescent="0.25">
      <c r="A761" s="220"/>
      <c r="B761" s="23"/>
      <c r="C761" s="8"/>
      <c r="D761" s="30"/>
      <c r="E761" s="30"/>
      <c r="F761" s="30"/>
      <c r="G761" s="30"/>
      <c r="H761" s="30"/>
      <c r="I761" s="30"/>
      <c r="AY761" s="8"/>
    </row>
    <row r="762" spans="1:51" hidden="1" x14ac:dyDescent="0.25">
      <c r="A762" s="220"/>
      <c r="B762" s="23"/>
      <c r="C762" s="8"/>
      <c r="D762" s="30"/>
      <c r="E762" s="30"/>
      <c r="F762" s="30"/>
      <c r="G762" s="30"/>
      <c r="H762" s="30"/>
      <c r="I762" s="30"/>
      <c r="AY762" s="8"/>
    </row>
    <row r="763" spans="1:51" hidden="1" x14ac:dyDescent="0.25">
      <c r="A763" s="220"/>
      <c r="B763" s="23"/>
      <c r="C763" s="8"/>
      <c r="D763" s="30"/>
      <c r="E763" s="30"/>
      <c r="F763" s="30"/>
      <c r="G763" s="30"/>
      <c r="H763" s="30"/>
      <c r="I763" s="30"/>
      <c r="AY763" s="8"/>
    </row>
    <row r="764" spans="1:51" hidden="1" x14ac:dyDescent="0.25">
      <c r="A764" s="220"/>
      <c r="B764" s="23"/>
      <c r="C764" s="8"/>
      <c r="D764" s="30"/>
      <c r="E764" s="30"/>
      <c r="F764" s="30"/>
      <c r="G764" s="30"/>
      <c r="H764" s="30"/>
      <c r="I764" s="30"/>
      <c r="AY764" s="8"/>
    </row>
    <row r="765" spans="1:51" hidden="1" x14ac:dyDescent="0.25">
      <c r="A765" s="220"/>
      <c r="B765" s="23"/>
      <c r="C765" s="8"/>
      <c r="D765" s="30"/>
      <c r="E765" s="30"/>
      <c r="F765" s="30"/>
      <c r="G765" s="30"/>
      <c r="H765" s="30"/>
      <c r="I765" s="30"/>
      <c r="AY765" s="8"/>
    </row>
    <row r="766" spans="1:51" hidden="1" x14ac:dyDescent="0.25">
      <c r="A766" s="220"/>
      <c r="B766" s="23"/>
      <c r="C766" s="8"/>
      <c r="D766" s="30"/>
      <c r="E766" s="30"/>
      <c r="F766" s="30"/>
      <c r="G766" s="30"/>
      <c r="H766" s="30"/>
      <c r="I766" s="30"/>
      <c r="AY766" s="8"/>
    </row>
    <row r="767" spans="1:51" hidden="1" x14ac:dyDescent="0.25">
      <c r="A767" s="220"/>
      <c r="B767" s="23"/>
      <c r="C767" s="8"/>
      <c r="D767" s="30"/>
      <c r="E767" s="30"/>
      <c r="F767" s="30"/>
      <c r="G767" s="30"/>
      <c r="H767" s="30"/>
      <c r="I767" s="30"/>
      <c r="AY767" s="8"/>
    </row>
    <row r="768" spans="1:51" hidden="1" x14ac:dyDescent="0.25">
      <c r="A768" s="220"/>
      <c r="B768" s="23"/>
      <c r="C768" s="8"/>
      <c r="D768" s="30"/>
      <c r="E768" s="30"/>
      <c r="F768" s="30"/>
      <c r="G768" s="30"/>
      <c r="H768" s="30"/>
      <c r="I768" s="30"/>
      <c r="AY768" s="8"/>
    </row>
    <row r="769" spans="1:51" hidden="1" x14ac:dyDescent="0.25">
      <c r="A769" s="220"/>
      <c r="B769" s="23"/>
      <c r="C769" s="8"/>
      <c r="D769" s="30"/>
      <c r="E769" s="30"/>
      <c r="F769" s="30"/>
      <c r="G769" s="30"/>
      <c r="H769" s="30"/>
      <c r="I769" s="30"/>
      <c r="AY769" s="8"/>
    </row>
    <row r="770" spans="1:51" hidden="1" x14ac:dyDescent="0.25">
      <c r="A770" s="220"/>
      <c r="B770" s="23"/>
      <c r="C770" s="8"/>
      <c r="D770" s="30"/>
      <c r="E770" s="30"/>
      <c r="F770" s="30"/>
      <c r="G770" s="30"/>
      <c r="H770" s="30"/>
      <c r="I770" s="30"/>
      <c r="AY770" s="8"/>
    </row>
    <row r="771" spans="1:51" hidden="1" x14ac:dyDescent="0.25">
      <c r="A771" s="220"/>
      <c r="B771" s="23"/>
      <c r="C771" s="8"/>
      <c r="D771" s="30"/>
      <c r="E771" s="30"/>
      <c r="F771" s="30"/>
      <c r="G771" s="30"/>
      <c r="H771" s="30"/>
      <c r="I771" s="30"/>
      <c r="AY771" s="8"/>
    </row>
    <row r="772" spans="1:51" hidden="1" x14ac:dyDescent="0.25">
      <c r="A772" s="220"/>
      <c r="B772" s="23"/>
      <c r="C772" s="8"/>
      <c r="D772" s="30"/>
      <c r="E772" s="30"/>
      <c r="F772" s="30"/>
      <c r="G772" s="30"/>
      <c r="H772" s="30"/>
      <c r="I772" s="30"/>
      <c r="AY772" s="8"/>
    </row>
    <row r="773" spans="1:51" hidden="1" x14ac:dyDescent="0.25">
      <c r="A773" s="220"/>
      <c r="B773" s="23"/>
      <c r="C773" s="8"/>
      <c r="D773" s="30"/>
      <c r="E773" s="30"/>
      <c r="F773" s="30"/>
      <c r="G773" s="30"/>
      <c r="H773" s="30"/>
      <c r="I773" s="30"/>
      <c r="AY773" s="8"/>
    </row>
    <row r="774" spans="1:51" hidden="1" x14ac:dyDescent="0.25">
      <c r="A774" s="220"/>
      <c r="B774" s="23"/>
      <c r="C774" s="8"/>
      <c r="D774" s="30"/>
      <c r="E774" s="30"/>
      <c r="F774" s="30"/>
      <c r="G774" s="30"/>
      <c r="H774" s="30"/>
      <c r="I774" s="30"/>
      <c r="AY774" s="8"/>
    </row>
    <row r="775" spans="1:51" hidden="1" x14ac:dyDescent="0.25">
      <c r="A775" s="220"/>
      <c r="B775" s="23"/>
      <c r="C775" s="8"/>
      <c r="D775" s="30"/>
      <c r="E775" s="30"/>
      <c r="F775" s="30"/>
      <c r="G775" s="30"/>
      <c r="H775" s="30"/>
      <c r="I775" s="30"/>
      <c r="AY775" s="8"/>
    </row>
    <row r="776" spans="1:51" hidden="1" x14ac:dyDescent="0.25">
      <c r="A776" s="220"/>
      <c r="B776" s="23"/>
      <c r="C776" s="8"/>
      <c r="D776" s="30"/>
      <c r="E776" s="30"/>
      <c r="F776" s="30"/>
      <c r="G776" s="30"/>
      <c r="H776" s="30"/>
      <c r="I776" s="30"/>
      <c r="AY776" s="8"/>
    </row>
    <row r="777" spans="1:51" hidden="1" x14ac:dyDescent="0.25">
      <c r="A777" s="220"/>
      <c r="B777" s="23"/>
      <c r="C777" s="8"/>
      <c r="D777" s="30"/>
      <c r="E777" s="30"/>
      <c r="F777" s="30"/>
      <c r="G777" s="30"/>
      <c r="H777" s="30"/>
      <c r="I777" s="30"/>
      <c r="AY777" s="8"/>
    </row>
    <row r="778" spans="1:51" hidden="1" x14ac:dyDescent="0.25">
      <c r="A778" s="220"/>
      <c r="B778" s="23"/>
      <c r="C778" s="8"/>
      <c r="D778" s="30"/>
      <c r="E778" s="30"/>
      <c r="F778" s="30"/>
      <c r="G778" s="30"/>
      <c r="H778" s="30"/>
      <c r="I778" s="30"/>
      <c r="AY778" s="8"/>
    </row>
    <row r="779" spans="1:51" hidden="1" x14ac:dyDescent="0.25">
      <c r="A779" s="220"/>
      <c r="B779" s="23"/>
      <c r="C779" s="8"/>
      <c r="D779" s="30"/>
      <c r="E779" s="30"/>
      <c r="F779" s="30"/>
      <c r="G779" s="30"/>
      <c r="H779" s="30"/>
      <c r="I779" s="30"/>
      <c r="AY779" s="8"/>
    </row>
    <row r="780" spans="1:51" hidden="1" x14ac:dyDescent="0.25">
      <c r="A780" s="220"/>
      <c r="B780" s="23"/>
      <c r="C780" s="8"/>
      <c r="D780" s="30"/>
      <c r="E780" s="30"/>
      <c r="F780" s="30"/>
      <c r="G780" s="30"/>
      <c r="H780" s="30"/>
      <c r="I780" s="30"/>
      <c r="AY780" s="8"/>
    </row>
    <row r="781" spans="1:51" hidden="1" x14ac:dyDescent="0.25">
      <c r="A781" s="220"/>
      <c r="B781" s="23"/>
      <c r="C781" s="8"/>
      <c r="D781" s="30"/>
      <c r="E781" s="30"/>
      <c r="F781" s="30"/>
      <c r="G781" s="30"/>
      <c r="H781" s="30"/>
      <c r="I781" s="30"/>
      <c r="AY781" s="8"/>
    </row>
    <row r="782" spans="1:51" hidden="1" x14ac:dyDescent="0.25">
      <c r="A782" s="220"/>
      <c r="B782" s="23"/>
      <c r="C782" s="8"/>
      <c r="D782" s="30"/>
      <c r="E782" s="30"/>
      <c r="F782" s="30"/>
      <c r="G782" s="30"/>
      <c r="H782" s="30"/>
      <c r="I782" s="30"/>
      <c r="AY782" s="8"/>
    </row>
    <row r="783" spans="1:51" hidden="1" x14ac:dyDescent="0.25">
      <c r="A783" s="220"/>
      <c r="B783" s="23"/>
      <c r="C783" s="8"/>
      <c r="D783" s="30"/>
      <c r="E783" s="30"/>
      <c r="F783" s="30"/>
      <c r="G783" s="30"/>
      <c r="H783" s="30"/>
      <c r="I783" s="30"/>
      <c r="AY783" s="8"/>
    </row>
    <row r="784" spans="1:51" hidden="1" x14ac:dyDescent="0.25">
      <c r="A784" s="220"/>
      <c r="B784" s="23"/>
      <c r="C784" s="8"/>
      <c r="D784" s="30"/>
      <c r="E784" s="30"/>
      <c r="F784" s="30"/>
      <c r="G784" s="30"/>
      <c r="H784" s="30"/>
      <c r="I784" s="30"/>
      <c r="AY784" s="8"/>
    </row>
    <row r="785" spans="1:51" hidden="1" x14ac:dyDescent="0.25">
      <c r="A785" s="220"/>
      <c r="B785" s="23"/>
      <c r="C785" s="8"/>
      <c r="D785" s="30"/>
      <c r="E785" s="30"/>
      <c r="F785" s="30"/>
      <c r="G785" s="30"/>
      <c r="H785" s="30"/>
      <c r="I785" s="30"/>
      <c r="AY785" s="8"/>
    </row>
    <row r="786" spans="1:51" hidden="1" x14ac:dyDescent="0.25">
      <c r="A786" s="220"/>
      <c r="B786" s="23"/>
      <c r="C786" s="8"/>
      <c r="D786" s="30"/>
      <c r="E786" s="30"/>
      <c r="F786" s="30"/>
      <c r="G786" s="30"/>
      <c r="H786" s="30"/>
      <c r="I786" s="30"/>
      <c r="AY786" s="8"/>
    </row>
    <row r="787" spans="1:51" hidden="1" x14ac:dyDescent="0.25">
      <c r="A787" s="220"/>
      <c r="B787" s="23"/>
      <c r="C787" s="8"/>
      <c r="D787" s="30"/>
      <c r="E787" s="30"/>
      <c r="F787" s="30"/>
      <c r="G787" s="30"/>
      <c r="H787" s="30"/>
      <c r="I787" s="30"/>
      <c r="AY787" s="8"/>
    </row>
    <row r="788" spans="1:51" hidden="1" x14ac:dyDescent="0.25">
      <c r="A788" s="220"/>
      <c r="B788" s="23"/>
      <c r="C788" s="8"/>
      <c r="D788" s="30"/>
      <c r="E788" s="30"/>
      <c r="F788" s="30"/>
      <c r="G788" s="30"/>
      <c r="H788" s="30"/>
      <c r="I788" s="30"/>
      <c r="AY788" s="8"/>
    </row>
    <row r="789" spans="1:51" hidden="1" x14ac:dyDescent="0.25">
      <c r="A789" s="220"/>
      <c r="B789" s="23"/>
      <c r="C789" s="8"/>
      <c r="D789" s="30"/>
      <c r="E789" s="30"/>
      <c r="F789" s="30"/>
      <c r="G789" s="30"/>
      <c r="H789" s="30"/>
      <c r="I789" s="30"/>
      <c r="AY789" s="8"/>
    </row>
    <row r="790" spans="1:51" hidden="1" x14ac:dyDescent="0.25">
      <c r="A790" s="220"/>
      <c r="B790" s="23"/>
      <c r="C790" s="8"/>
      <c r="D790" s="30"/>
      <c r="E790" s="30"/>
      <c r="F790" s="30"/>
      <c r="G790" s="30"/>
      <c r="H790" s="30"/>
      <c r="I790" s="30"/>
      <c r="AY790" s="8"/>
    </row>
    <row r="791" spans="1:51" hidden="1" x14ac:dyDescent="0.25">
      <c r="A791" s="220"/>
      <c r="B791" s="23"/>
      <c r="C791" s="8"/>
      <c r="D791" s="30"/>
      <c r="E791" s="30"/>
      <c r="F791" s="30"/>
      <c r="G791" s="30"/>
      <c r="H791" s="30"/>
      <c r="I791" s="30"/>
      <c r="AY791" s="8"/>
    </row>
    <row r="792" spans="1:51" hidden="1" x14ac:dyDescent="0.25">
      <c r="A792" s="220"/>
      <c r="B792" s="23"/>
      <c r="C792" s="8"/>
      <c r="D792" s="30"/>
      <c r="E792" s="30"/>
      <c r="F792" s="30"/>
      <c r="G792" s="30"/>
      <c r="H792" s="30"/>
      <c r="I792" s="30"/>
      <c r="AY792" s="8"/>
    </row>
    <row r="793" spans="1:51" hidden="1" x14ac:dyDescent="0.25">
      <c r="A793" s="220"/>
      <c r="B793" s="23"/>
      <c r="C793" s="8"/>
      <c r="D793" s="30"/>
      <c r="E793" s="30"/>
      <c r="F793" s="30"/>
      <c r="G793" s="30"/>
      <c r="H793" s="30"/>
      <c r="I793" s="30"/>
      <c r="AY793" s="8"/>
    </row>
    <row r="794" spans="1:51" hidden="1" x14ac:dyDescent="0.25">
      <c r="A794" s="220"/>
      <c r="B794" s="23"/>
      <c r="C794" s="8"/>
      <c r="D794" s="30"/>
      <c r="E794" s="30"/>
      <c r="F794" s="30"/>
      <c r="G794" s="30"/>
      <c r="H794" s="30"/>
      <c r="I794" s="30"/>
      <c r="AY794" s="8"/>
    </row>
    <row r="795" spans="1:51" hidden="1" x14ac:dyDescent="0.25">
      <c r="A795" s="220"/>
      <c r="B795" s="23"/>
      <c r="C795" s="8"/>
      <c r="D795" s="30"/>
      <c r="E795" s="30"/>
      <c r="F795" s="30"/>
      <c r="G795" s="30"/>
      <c r="H795" s="30"/>
      <c r="I795" s="30"/>
      <c r="AY795" s="8"/>
    </row>
    <row r="796" spans="1:51" hidden="1" x14ac:dyDescent="0.25">
      <c r="A796" s="220"/>
      <c r="B796" s="23"/>
      <c r="C796" s="8"/>
      <c r="D796" s="30"/>
      <c r="E796" s="30"/>
      <c r="F796" s="30"/>
      <c r="G796" s="30"/>
      <c r="H796" s="30"/>
      <c r="I796" s="30"/>
      <c r="AY796" s="8"/>
    </row>
    <row r="797" spans="1:51" hidden="1" x14ac:dyDescent="0.25">
      <c r="A797" s="220"/>
      <c r="B797" s="23"/>
      <c r="C797" s="8"/>
      <c r="D797" s="30"/>
      <c r="E797" s="30"/>
      <c r="F797" s="30"/>
      <c r="G797" s="30"/>
      <c r="H797" s="30"/>
      <c r="I797" s="30"/>
      <c r="AY797" s="8"/>
    </row>
    <row r="798" spans="1:51" hidden="1" x14ac:dyDescent="0.25">
      <c r="A798" s="220"/>
      <c r="B798" s="23"/>
      <c r="C798" s="8"/>
      <c r="D798" s="30"/>
      <c r="E798" s="30"/>
      <c r="F798" s="30"/>
      <c r="G798" s="30"/>
      <c r="H798" s="30"/>
      <c r="I798" s="30"/>
      <c r="AY798" s="8"/>
    </row>
    <row r="799" spans="1:51" hidden="1" x14ac:dyDescent="0.25">
      <c r="A799" s="220"/>
      <c r="B799" s="23"/>
      <c r="C799" s="8"/>
      <c r="D799" s="30"/>
      <c r="E799" s="30"/>
      <c r="F799" s="30"/>
      <c r="G799" s="30"/>
      <c r="H799" s="30"/>
      <c r="I799" s="30"/>
      <c r="AY799" s="8"/>
    </row>
    <row r="800" spans="1:51" hidden="1" x14ac:dyDescent="0.25">
      <c r="A800" s="220"/>
      <c r="B800" s="23"/>
      <c r="C800" s="8"/>
      <c r="D800" s="30"/>
      <c r="E800" s="30"/>
      <c r="F800" s="30"/>
      <c r="G800" s="30"/>
      <c r="H800" s="30"/>
      <c r="I800" s="30"/>
      <c r="AY800" s="8"/>
    </row>
    <row r="801" spans="1:51" hidden="1" x14ac:dyDescent="0.25">
      <c r="A801" s="220"/>
      <c r="B801" s="23"/>
      <c r="C801" s="8"/>
      <c r="D801" s="30"/>
      <c r="E801" s="30"/>
      <c r="F801" s="30"/>
      <c r="G801" s="30"/>
      <c r="H801" s="30"/>
      <c r="I801" s="30"/>
      <c r="AY801" s="8"/>
    </row>
    <row r="802" spans="1:51" hidden="1" x14ac:dyDescent="0.25">
      <c r="A802" s="220"/>
      <c r="B802" s="23"/>
      <c r="C802" s="8"/>
      <c r="D802" s="30"/>
      <c r="E802" s="30"/>
      <c r="F802" s="30"/>
      <c r="G802" s="30"/>
      <c r="H802" s="30"/>
      <c r="I802" s="30"/>
      <c r="AY802" s="8"/>
    </row>
    <row r="803" spans="1:51" hidden="1" x14ac:dyDescent="0.25">
      <c r="A803" s="220"/>
      <c r="B803" s="23"/>
      <c r="C803" s="8"/>
      <c r="D803" s="30"/>
      <c r="E803" s="30"/>
      <c r="F803" s="30"/>
      <c r="G803" s="30"/>
      <c r="H803" s="30"/>
      <c r="I803" s="30"/>
      <c r="AY803" s="8"/>
    </row>
    <row r="804" spans="1:51" hidden="1" x14ac:dyDescent="0.25">
      <c r="A804" s="220"/>
      <c r="B804" s="23"/>
      <c r="C804" s="8"/>
      <c r="D804" s="30"/>
      <c r="E804" s="30"/>
      <c r="F804" s="30"/>
      <c r="G804" s="30"/>
      <c r="H804" s="30"/>
      <c r="I804" s="30"/>
      <c r="AY804" s="8"/>
    </row>
    <row r="805" spans="1:51" hidden="1" x14ac:dyDescent="0.25">
      <c r="A805" s="220"/>
      <c r="B805" s="23"/>
      <c r="C805" s="8"/>
      <c r="D805" s="30"/>
      <c r="E805" s="30"/>
      <c r="F805" s="30"/>
      <c r="G805" s="30"/>
      <c r="H805" s="30"/>
      <c r="I805" s="30"/>
      <c r="AY805" s="8"/>
    </row>
    <row r="806" spans="1:51" hidden="1" x14ac:dyDescent="0.25">
      <c r="A806" s="220"/>
      <c r="B806" s="23"/>
      <c r="C806" s="8"/>
      <c r="D806" s="30"/>
      <c r="E806" s="30"/>
      <c r="F806" s="30"/>
      <c r="G806" s="30"/>
      <c r="H806" s="30"/>
      <c r="I806" s="30"/>
      <c r="AY806" s="8"/>
    </row>
    <row r="807" spans="1:51" hidden="1" x14ac:dyDescent="0.25">
      <c r="A807" s="220"/>
      <c r="B807" s="23"/>
      <c r="C807" s="8"/>
      <c r="D807" s="30"/>
      <c r="E807" s="30"/>
      <c r="F807" s="30"/>
      <c r="G807" s="30"/>
      <c r="H807" s="30"/>
      <c r="I807" s="30"/>
      <c r="AY807" s="8"/>
    </row>
    <row r="808" spans="1:51" hidden="1" x14ac:dyDescent="0.25">
      <c r="A808" s="220"/>
      <c r="B808" s="23"/>
      <c r="C808" s="8"/>
      <c r="D808" s="30"/>
      <c r="E808" s="30"/>
      <c r="F808" s="30"/>
      <c r="G808" s="30"/>
      <c r="H808" s="30"/>
      <c r="I808" s="30"/>
      <c r="AY808" s="8"/>
    </row>
    <row r="809" spans="1:51" hidden="1" x14ac:dyDescent="0.25">
      <c r="A809" s="220"/>
      <c r="B809" s="23"/>
      <c r="C809" s="8"/>
      <c r="D809" s="30"/>
      <c r="E809" s="30"/>
      <c r="F809" s="30"/>
      <c r="G809" s="30"/>
      <c r="H809" s="30"/>
      <c r="I809" s="30"/>
      <c r="AY809" s="8"/>
    </row>
    <row r="810" spans="1:51" hidden="1" x14ac:dyDescent="0.25">
      <c r="A810" s="220"/>
      <c r="B810" s="23"/>
      <c r="C810" s="8"/>
      <c r="D810" s="30"/>
      <c r="E810" s="30"/>
      <c r="F810" s="30"/>
      <c r="G810" s="30"/>
      <c r="H810" s="30"/>
      <c r="I810" s="30"/>
      <c r="AY810" s="8"/>
    </row>
    <row r="811" spans="1:51" hidden="1" x14ac:dyDescent="0.25">
      <c r="A811" s="220"/>
      <c r="B811" s="23"/>
      <c r="C811" s="8"/>
      <c r="D811" s="30"/>
      <c r="E811" s="30"/>
      <c r="F811" s="30"/>
      <c r="G811" s="30"/>
      <c r="H811" s="30"/>
      <c r="I811" s="30"/>
      <c r="AY811" s="8"/>
    </row>
    <row r="812" spans="1:51" hidden="1" x14ac:dyDescent="0.25">
      <c r="A812" s="220"/>
      <c r="B812" s="23"/>
      <c r="C812" s="8"/>
      <c r="D812" s="30"/>
      <c r="E812" s="30"/>
      <c r="F812" s="30"/>
      <c r="G812" s="30"/>
      <c r="H812" s="30"/>
      <c r="I812" s="30"/>
      <c r="AY812" s="8"/>
    </row>
    <row r="813" spans="1:51" hidden="1" x14ac:dyDescent="0.25">
      <c r="A813" s="220"/>
      <c r="B813" s="23"/>
      <c r="C813" s="8"/>
      <c r="D813" s="30"/>
      <c r="E813" s="30"/>
      <c r="F813" s="30"/>
      <c r="G813" s="30"/>
      <c r="H813" s="30"/>
      <c r="I813" s="30"/>
      <c r="AY813" s="8"/>
    </row>
    <row r="814" spans="1:51" hidden="1" x14ac:dyDescent="0.25">
      <c r="A814" s="220"/>
      <c r="B814" s="23"/>
      <c r="C814" s="8"/>
      <c r="D814" s="30"/>
      <c r="E814" s="30"/>
      <c r="F814" s="30"/>
      <c r="G814" s="30"/>
      <c r="H814" s="30"/>
      <c r="I814" s="30"/>
      <c r="AY814" s="8"/>
    </row>
    <row r="815" spans="1:51" hidden="1" x14ac:dyDescent="0.25">
      <c r="A815" s="220"/>
      <c r="B815" s="23"/>
      <c r="C815" s="8"/>
      <c r="D815" s="30"/>
      <c r="E815" s="30"/>
      <c r="F815" s="30"/>
      <c r="G815" s="30"/>
      <c r="H815" s="30"/>
      <c r="I815" s="30"/>
      <c r="AY815" s="8"/>
    </row>
    <row r="816" spans="1:51" hidden="1" x14ac:dyDescent="0.25">
      <c r="A816" s="220"/>
      <c r="B816" s="23"/>
      <c r="C816" s="8"/>
      <c r="D816" s="30"/>
      <c r="E816" s="30"/>
      <c r="F816" s="30"/>
      <c r="G816" s="30"/>
      <c r="H816" s="30"/>
      <c r="I816" s="30"/>
      <c r="AY816" s="8"/>
    </row>
    <row r="817" spans="1:51" hidden="1" x14ac:dyDescent="0.25">
      <c r="A817" s="220"/>
      <c r="B817" s="23"/>
      <c r="C817" s="8"/>
      <c r="D817" s="30"/>
      <c r="E817" s="30"/>
      <c r="F817" s="30"/>
      <c r="G817" s="30"/>
      <c r="H817" s="30"/>
      <c r="I817" s="30"/>
      <c r="AY817" s="8"/>
    </row>
    <row r="818" spans="1:51" hidden="1" x14ac:dyDescent="0.25">
      <c r="A818" s="220"/>
      <c r="B818" s="23"/>
      <c r="C818" s="8"/>
      <c r="D818" s="30"/>
      <c r="E818" s="30"/>
      <c r="F818" s="30"/>
      <c r="G818" s="30"/>
      <c r="H818" s="30"/>
      <c r="I818" s="30"/>
      <c r="AY818" s="8"/>
    </row>
    <row r="819" spans="1:51" hidden="1" x14ac:dyDescent="0.25">
      <c r="A819" s="220"/>
      <c r="B819" s="23"/>
      <c r="C819" s="8"/>
      <c r="D819" s="30"/>
      <c r="E819" s="30"/>
      <c r="F819" s="30"/>
      <c r="G819" s="30"/>
      <c r="H819" s="30"/>
      <c r="I819" s="30"/>
      <c r="AY819" s="8"/>
    </row>
    <row r="820" spans="1:51" hidden="1" x14ac:dyDescent="0.25">
      <c r="A820" s="220"/>
      <c r="B820" s="23"/>
      <c r="C820" s="8"/>
      <c r="D820" s="30"/>
      <c r="E820" s="30"/>
      <c r="F820" s="30"/>
      <c r="G820" s="30"/>
      <c r="H820" s="30"/>
      <c r="I820" s="30"/>
      <c r="AY820" s="8"/>
    </row>
    <row r="821" spans="1:51" hidden="1" x14ac:dyDescent="0.25">
      <c r="A821" s="220"/>
      <c r="B821" s="23"/>
      <c r="C821" s="8"/>
      <c r="D821" s="30"/>
      <c r="E821" s="30"/>
      <c r="F821" s="30"/>
      <c r="G821" s="30"/>
      <c r="H821" s="30"/>
      <c r="I821" s="30"/>
      <c r="AY821" s="8"/>
    </row>
    <row r="822" spans="1:51" hidden="1" x14ac:dyDescent="0.25">
      <c r="A822" s="220"/>
      <c r="B822" s="23"/>
      <c r="C822" s="8"/>
      <c r="D822" s="30"/>
      <c r="E822" s="30"/>
      <c r="F822" s="30"/>
      <c r="G822" s="30"/>
      <c r="H822" s="30"/>
      <c r="I822" s="30"/>
      <c r="AY822" s="8"/>
    </row>
    <row r="823" spans="1:51" hidden="1" x14ac:dyDescent="0.25">
      <c r="A823" s="220"/>
      <c r="B823" s="23"/>
      <c r="C823" s="8"/>
      <c r="D823" s="30"/>
      <c r="E823" s="30"/>
      <c r="F823" s="30"/>
      <c r="G823" s="30"/>
      <c r="H823" s="30"/>
      <c r="I823" s="30"/>
      <c r="AY823" s="8"/>
    </row>
    <row r="824" spans="1:51" hidden="1" x14ac:dyDescent="0.25">
      <c r="A824" s="220"/>
      <c r="B824" s="23"/>
      <c r="C824" s="8"/>
      <c r="D824" s="30"/>
      <c r="E824" s="30"/>
      <c r="F824" s="30"/>
      <c r="G824" s="30"/>
      <c r="H824" s="30"/>
      <c r="I824" s="30"/>
      <c r="AY824" s="8"/>
    </row>
    <row r="825" spans="1:51" hidden="1" x14ac:dyDescent="0.25">
      <c r="A825" s="220"/>
      <c r="B825" s="23"/>
      <c r="C825" s="8"/>
      <c r="D825" s="30"/>
      <c r="E825" s="30"/>
      <c r="F825" s="30"/>
      <c r="G825" s="30"/>
      <c r="H825" s="30"/>
      <c r="I825" s="30"/>
      <c r="AY825" s="8"/>
    </row>
    <row r="826" spans="1:51" hidden="1" x14ac:dyDescent="0.25">
      <c r="A826" s="220"/>
      <c r="B826" s="23"/>
      <c r="C826" s="8"/>
      <c r="D826" s="30"/>
      <c r="E826" s="30"/>
      <c r="F826" s="30"/>
      <c r="G826" s="30"/>
      <c r="H826" s="30"/>
      <c r="I826" s="30"/>
      <c r="AY826" s="8"/>
    </row>
    <row r="827" spans="1:51" hidden="1" x14ac:dyDescent="0.25">
      <c r="A827" s="220"/>
      <c r="B827" s="23"/>
      <c r="C827" s="8"/>
      <c r="D827" s="30"/>
      <c r="E827" s="30"/>
      <c r="F827" s="30"/>
      <c r="G827" s="30"/>
      <c r="H827" s="30"/>
      <c r="I827" s="30"/>
      <c r="AY827" s="8"/>
    </row>
    <row r="828" spans="1:51" hidden="1" x14ac:dyDescent="0.25">
      <c r="A828" s="220"/>
      <c r="B828" s="23"/>
      <c r="C828" s="8"/>
      <c r="D828" s="30"/>
      <c r="E828" s="30"/>
      <c r="F828" s="30"/>
      <c r="G828" s="30"/>
      <c r="H828" s="30"/>
      <c r="I828" s="30"/>
      <c r="AY828" s="8"/>
    </row>
    <row r="829" spans="1:51" hidden="1" x14ac:dyDescent="0.25">
      <c r="A829" s="220"/>
      <c r="B829" s="23"/>
      <c r="C829" s="8"/>
      <c r="D829" s="30"/>
      <c r="E829" s="30"/>
      <c r="F829" s="30"/>
      <c r="G829" s="30"/>
      <c r="H829" s="30"/>
      <c r="I829" s="30"/>
      <c r="AY829" s="8"/>
    </row>
    <row r="830" spans="1:51" hidden="1" x14ac:dyDescent="0.25">
      <c r="A830" s="220"/>
      <c r="B830" s="23"/>
      <c r="C830" s="8"/>
      <c r="D830" s="30"/>
      <c r="E830" s="30"/>
      <c r="F830" s="30"/>
      <c r="G830" s="30"/>
      <c r="H830" s="30"/>
      <c r="I830" s="30"/>
      <c r="AY830" s="8"/>
    </row>
    <row r="831" spans="1:51" hidden="1" x14ac:dyDescent="0.25">
      <c r="A831" s="220"/>
      <c r="B831" s="23"/>
      <c r="C831" s="8"/>
      <c r="D831" s="30"/>
      <c r="E831" s="30"/>
      <c r="F831" s="30"/>
      <c r="G831" s="30"/>
      <c r="H831" s="30"/>
      <c r="I831" s="30"/>
      <c r="AY831" s="8"/>
    </row>
    <row r="832" spans="1:51" hidden="1" x14ac:dyDescent="0.25">
      <c r="A832" s="220"/>
      <c r="B832" s="23"/>
      <c r="C832" s="8"/>
      <c r="D832" s="30"/>
      <c r="E832" s="30"/>
      <c r="F832" s="30"/>
      <c r="G832" s="30"/>
      <c r="H832" s="30"/>
      <c r="I832" s="30"/>
      <c r="AY832" s="8"/>
    </row>
    <row r="833" spans="1:51" hidden="1" x14ac:dyDescent="0.25">
      <c r="A833" s="220"/>
      <c r="B833" s="23"/>
      <c r="C833" s="8"/>
      <c r="D833" s="30"/>
      <c r="E833" s="30"/>
      <c r="F833" s="30"/>
      <c r="G833" s="30"/>
      <c r="H833" s="30"/>
      <c r="I833" s="30"/>
      <c r="AY833" s="8"/>
    </row>
    <row r="834" spans="1:51" hidden="1" x14ac:dyDescent="0.25">
      <c r="A834" s="220"/>
      <c r="B834" s="23"/>
      <c r="C834" s="8"/>
      <c r="D834" s="30"/>
      <c r="E834" s="30"/>
      <c r="F834" s="30"/>
      <c r="G834" s="30"/>
      <c r="H834" s="30"/>
      <c r="I834" s="30"/>
      <c r="AY834" s="8"/>
    </row>
    <row r="835" spans="1:51" hidden="1" x14ac:dyDescent="0.25">
      <c r="A835" s="220"/>
      <c r="B835" s="23"/>
      <c r="C835" s="8"/>
      <c r="D835" s="30"/>
      <c r="E835" s="30"/>
      <c r="F835" s="30"/>
      <c r="G835" s="30"/>
      <c r="H835" s="30"/>
      <c r="I835" s="30"/>
      <c r="AY835" s="8"/>
    </row>
    <row r="836" spans="1:51" hidden="1" x14ac:dyDescent="0.25">
      <c r="A836" s="220"/>
      <c r="B836" s="23"/>
      <c r="C836" s="8"/>
      <c r="D836" s="30"/>
      <c r="E836" s="30"/>
      <c r="F836" s="30"/>
      <c r="G836" s="30"/>
      <c r="H836" s="30"/>
      <c r="I836" s="30"/>
      <c r="AY836" s="8"/>
    </row>
    <row r="837" spans="1:51" hidden="1" x14ac:dyDescent="0.25">
      <c r="A837" s="220"/>
      <c r="B837" s="23"/>
      <c r="C837" s="8"/>
      <c r="D837" s="30"/>
      <c r="E837" s="30"/>
      <c r="F837" s="30"/>
      <c r="G837" s="30"/>
      <c r="H837" s="30"/>
      <c r="I837" s="30"/>
      <c r="AY837" s="8"/>
    </row>
    <row r="838" spans="1:51" hidden="1" x14ac:dyDescent="0.25">
      <c r="A838" s="220"/>
      <c r="B838" s="23"/>
      <c r="C838" s="8"/>
      <c r="D838" s="30"/>
      <c r="E838" s="30"/>
      <c r="F838" s="30"/>
      <c r="G838" s="30"/>
      <c r="H838" s="30"/>
      <c r="I838" s="30"/>
      <c r="AY838" s="8"/>
    </row>
    <row r="839" spans="1:51" hidden="1" x14ac:dyDescent="0.25">
      <c r="A839" s="220"/>
      <c r="B839" s="23"/>
      <c r="C839" s="8"/>
      <c r="D839" s="30"/>
      <c r="E839" s="30"/>
      <c r="F839" s="30"/>
      <c r="G839" s="30"/>
      <c r="H839" s="30"/>
      <c r="I839" s="30"/>
      <c r="AY839" s="8"/>
    </row>
    <row r="840" spans="1:51" hidden="1" x14ac:dyDescent="0.25">
      <c r="A840" s="220"/>
      <c r="B840" s="23"/>
      <c r="C840" s="8"/>
      <c r="D840" s="30"/>
      <c r="E840" s="30"/>
      <c r="F840" s="30"/>
      <c r="G840" s="30"/>
      <c r="H840" s="30"/>
      <c r="I840" s="30"/>
      <c r="AY840" s="8"/>
    </row>
    <row r="841" spans="1:51" hidden="1" x14ac:dyDescent="0.25">
      <c r="A841" s="220"/>
      <c r="B841" s="23"/>
      <c r="C841" s="8"/>
      <c r="D841" s="30"/>
      <c r="E841" s="30"/>
      <c r="F841" s="30"/>
      <c r="G841" s="30"/>
      <c r="H841" s="30"/>
      <c r="I841" s="30"/>
      <c r="AY841" s="8"/>
    </row>
    <row r="842" spans="1:51" hidden="1" x14ac:dyDescent="0.25">
      <c r="A842" s="220"/>
      <c r="B842" s="23"/>
      <c r="C842" s="8"/>
      <c r="D842" s="30"/>
      <c r="E842" s="30"/>
      <c r="F842" s="30"/>
      <c r="G842" s="30"/>
      <c r="H842" s="30"/>
      <c r="I842" s="30"/>
      <c r="AY842" s="8"/>
    </row>
    <row r="843" spans="1:51" hidden="1" x14ac:dyDescent="0.25">
      <c r="A843" s="220"/>
      <c r="B843" s="23"/>
      <c r="C843" s="8"/>
      <c r="D843" s="30"/>
      <c r="E843" s="30"/>
      <c r="F843" s="30"/>
      <c r="G843" s="30"/>
      <c r="H843" s="30"/>
      <c r="I843" s="30"/>
      <c r="AY843" s="8"/>
    </row>
    <row r="844" spans="1:51" hidden="1" x14ac:dyDescent="0.25">
      <c r="A844" s="220"/>
      <c r="B844" s="23"/>
      <c r="C844" s="8"/>
      <c r="D844" s="30"/>
      <c r="E844" s="30"/>
      <c r="F844" s="30"/>
      <c r="G844" s="30"/>
      <c r="H844" s="30"/>
      <c r="I844" s="30"/>
      <c r="AY844" s="8"/>
    </row>
    <row r="845" spans="1:51" hidden="1" x14ac:dyDescent="0.25">
      <c r="A845" s="220"/>
      <c r="B845" s="23"/>
      <c r="C845" s="8"/>
      <c r="D845" s="30"/>
      <c r="E845" s="30"/>
      <c r="F845" s="30"/>
      <c r="G845" s="30"/>
      <c r="H845" s="30"/>
      <c r="I845" s="30"/>
      <c r="AY845" s="8"/>
    </row>
    <row r="846" spans="1:51" hidden="1" x14ac:dyDescent="0.25">
      <c r="A846" s="220"/>
      <c r="B846" s="23"/>
      <c r="C846" s="8"/>
      <c r="D846" s="30"/>
      <c r="E846" s="30"/>
      <c r="F846" s="30"/>
      <c r="G846" s="30"/>
      <c r="H846" s="30"/>
      <c r="I846" s="30"/>
      <c r="AY846" s="8"/>
    </row>
    <row r="847" spans="1:51" hidden="1" x14ac:dyDescent="0.25">
      <c r="A847" s="220"/>
      <c r="B847" s="23"/>
      <c r="C847" s="8"/>
      <c r="D847" s="30"/>
      <c r="E847" s="30"/>
      <c r="F847" s="30"/>
      <c r="G847" s="30"/>
      <c r="H847" s="30"/>
      <c r="I847" s="30"/>
      <c r="AY847" s="8"/>
    </row>
    <row r="848" spans="1:51" hidden="1" x14ac:dyDescent="0.25">
      <c r="A848" s="220"/>
      <c r="B848" s="23"/>
      <c r="C848" s="8"/>
      <c r="D848" s="30"/>
      <c r="E848" s="30"/>
      <c r="F848" s="30"/>
      <c r="G848" s="30"/>
      <c r="H848" s="30"/>
      <c r="I848" s="30"/>
      <c r="AY848" s="8"/>
    </row>
    <row r="849" spans="1:51" hidden="1" x14ac:dyDescent="0.25">
      <c r="A849" s="220"/>
      <c r="B849" s="23"/>
      <c r="C849" s="8"/>
      <c r="D849" s="30"/>
      <c r="E849" s="30"/>
      <c r="F849" s="30"/>
      <c r="G849" s="30"/>
      <c r="H849" s="30"/>
      <c r="I849" s="30"/>
      <c r="AY849" s="8"/>
    </row>
    <row r="850" spans="1:51" hidden="1" x14ac:dyDescent="0.25">
      <c r="A850" s="220"/>
      <c r="B850" s="23"/>
      <c r="C850" s="8"/>
      <c r="D850" s="30"/>
      <c r="E850" s="30"/>
      <c r="F850" s="30"/>
      <c r="G850" s="30"/>
      <c r="H850" s="30"/>
      <c r="I850" s="30"/>
      <c r="AY850" s="8"/>
    </row>
    <row r="851" spans="1:51" hidden="1" x14ac:dyDescent="0.25">
      <c r="A851" s="220"/>
      <c r="B851" s="23"/>
      <c r="C851" s="8"/>
      <c r="D851" s="30"/>
      <c r="E851" s="30"/>
      <c r="F851" s="30"/>
      <c r="G851" s="30"/>
      <c r="H851" s="30"/>
      <c r="I851" s="30"/>
      <c r="AY851" s="8"/>
    </row>
    <row r="852" spans="1:51" hidden="1" x14ac:dyDescent="0.25">
      <c r="A852" s="220"/>
      <c r="B852" s="23"/>
      <c r="C852" s="8"/>
      <c r="D852" s="30"/>
      <c r="E852" s="30"/>
      <c r="F852" s="30"/>
      <c r="G852" s="30"/>
      <c r="H852" s="30"/>
      <c r="I852" s="30"/>
      <c r="AY852" s="8"/>
    </row>
    <row r="853" spans="1:51" hidden="1" x14ac:dyDescent="0.25">
      <c r="A853" s="220"/>
      <c r="B853" s="23"/>
      <c r="C853" s="8"/>
      <c r="D853" s="30"/>
      <c r="E853" s="30"/>
      <c r="F853" s="30"/>
      <c r="G853" s="30"/>
      <c r="H853" s="30"/>
      <c r="I853" s="30"/>
      <c r="AY853" s="8"/>
    </row>
    <row r="854" spans="1:51" hidden="1" x14ac:dyDescent="0.25">
      <c r="A854" s="220"/>
      <c r="B854" s="23"/>
      <c r="C854" s="8"/>
      <c r="D854" s="30"/>
      <c r="E854" s="30"/>
      <c r="F854" s="30"/>
      <c r="G854" s="30"/>
      <c r="H854" s="30"/>
      <c r="I854" s="30"/>
      <c r="AY854" s="8"/>
    </row>
    <row r="855" spans="1:51" hidden="1" x14ac:dyDescent="0.25">
      <c r="A855" s="220"/>
      <c r="B855" s="23"/>
      <c r="C855" s="8"/>
      <c r="D855" s="30"/>
      <c r="E855" s="30"/>
      <c r="F855" s="30"/>
      <c r="G855" s="30"/>
      <c r="H855" s="30"/>
      <c r="I855" s="30"/>
      <c r="AY855" s="8"/>
    </row>
    <row r="856" spans="1:51" hidden="1" x14ac:dyDescent="0.25">
      <c r="A856" s="220"/>
      <c r="B856" s="23"/>
      <c r="C856" s="8"/>
      <c r="D856" s="30"/>
      <c r="E856" s="30"/>
      <c r="F856" s="30"/>
      <c r="G856" s="30"/>
      <c r="H856" s="30"/>
      <c r="I856" s="30"/>
      <c r="AY856" s="8"/>
    </row>
    <row r="857" spans="1:51" hidden="1" x14ac:dyDescent="0.25">
      <c r="A857" s="220"/>
      <c r="B857" s="23"/>
      <c r="C857" s="8"/>
      <c r="D857" s="30"/>
      <c r="E857" s="30"/>
      <c r="F857" s="30"/>
      <c r="G857" s="30"/>
      <c r="H857" s="30"/>
      <c r="I857" s="30"/>
      <c r="AY857" s="8"/>
    </row>
    <row r="858" spans="1:51" hidden="1" x14ac:dyDescent="0.25">
      <c r="A858" s="220"/>
      <c r="B858" s="23"/>
      <c r="C858" s="8"/>
      <c r="D858" s="30"/>
      <c r="E858" s="30"/>
      <c r="F858" s="30"/>
      <c r="G858" s="30"/>
      <c r="H858" s="30"/>
      <c r="I858" s="30"/>
      <c r="AY858" s="8"/>
    </row>
    <row r="859" spans="1:51" hidden="1" x14ac:dyDescent="0.25">
      <c r="A859" s="220"/>
      <c r="B859" s="23"/>
      <c r="C859" s="8"/>
      <c r="D859" s="30"/>
      <c r="E859" s="30"/>
      <c r="F859" s="30"/>
      <c r="G859" s="30"/>
      <c r="H859" s="30"/>
      <c r="I859" s="30"/>
      <c r="AY859" s="8"/>
    </row>
    <row r="860" spans="1:51" hidden="1" x14ac:dyDescent="0.25">
      <c r="A860" s="220"/>
      <c r="B860" s="23"/>
      <c r="C860" s="8"/>
      <c r="D860" s="30"/>
      <c r="E860" s="30"/>
      <c r="F860" s="30"/>
      <c r="G860" s="30"/>
      <c r="H860" s="30"/>
      <c r="I860" s="30"/>
      <c r="AY860" s="8"/>
    </row>
    <row r="861" spans="1:51" hidden="1" x14ac:dyDescent="0.25">
      <c r="A861" s="220"/>
      <c r="B861" s="23"/>
      <c r="C861" s="8"/>
      <c r="D861" s="30"/>
      <c r="E861" s="30"/>
      <c r="F861" s="30"/>
      <c r="G861" s="30"/>
      <c r="H861" s="30"/>
      <c r="I861" s="30"/>
      <c r="AY861" s="8"/>
    </row>
    <row r="862" spans="1:51" hidden="1" x14ac:dyDescent="0.25">
      <c r="A862" s="220"/>
      <c r="B862" s="23"/>
      <c r="C862" s="8"/>
      <c r="D862" s="30"/>
      <c r="E862" s="30"/>
      <c r="F862" s="30"/>
      <c r="G862" s="30"/>
      <c r="H862" s="30"/>
      <c r="I862" s="30"/>
      <c r="AY862" s="8"/>
    </row>
    <row r="863" spans="1:51" hidden="1" x14ac:dyDescent="0.25">
      <c r="A863" s="220"/>
      <c r="B863" s="23"/>
      <c r="C863" s="8"/>
      <c r="D863" s="30"/>
      <c r="E863" s="30"/>
      <c r="F863" s="30"/>
      <c r="G863" s="30"/>
      <c r="H863" s="30"/>
      <c r="I863" s="30"/>
      <c r="AY863" s="8"/>
    </row>
    <row r="864" spans="1:51" hidden="1" x14ac:dyDescent="0.25">
      <c r="A864" s="220"/>
      <c r="B864" s="23"/>
      <c r="C864" s="8"/>
      <c r="D864" s="30"/>
      <c r="E864" s="30"/>
      <c r="F864" s="30"/>
      <c r="G864" s="30"/>
      <c r="H864" s="30"/>
      <c r="I864" s="30"/>
      <c r="AY864" s="8"/>
    </row>
    <row r="865" spans="1:51" hidden="1" x14ac:dyDescent="0.25">
      <c r="A865" s="220"/>
      <c r="B865" s="23"/>
      <c r="C865" s="8"/>
      <c r="D865" s="30"/>
      <c r="E865" s="30"/>
      <c r="F865" s="30"/>
      <c r="G865" s="30"/>
      <c r="H865" s="30"/>
      <c r="I865" s="30"/>
      <c r="AY865" s="8"/>
    </row>
    <row r="866" spans="1:51" hidden="1" x14ac:dyDescent="0.25">
      <c r="A866" s="220"/>
      <c r="B866" s="23"/>
      <c r="C866" s="8"/>
      <c r="D866" s="30"/>
      <c r="E866" s="30"/>
      <c r="F866" s="30"/>
      <c r="G866" s="30"/>
      <c r="H866" s="30"/>
      <c r="I866" s="30"/>
      <c r="AY866" s="8"/>
    </row>
    <row r="867" spans="1:51" hidden="1" x14ac:dyDescent="0.25">
      <c r="A867" s="220"/>
      <c r="B867" s="23"/>
      <c r="C867" s="8"/>
      <c r="D867" s="30"/>
      <c r="E867" s="30"/>
      <c r="F867" s="30"/>
      <c r="G867" s="30"/>
      <c r="H867" s="30"/>
      <c r="I867" s="30"/>
      <c r="AY867" s="8"/>
    </row>
    <row r="868" spans="1:51" hidden="1" x14ac:dyDescent="0.25">
      <c r="A868" s="220"/>
      <c r="B868" s="23"/>
      <c r="C868" s="8"/>
      <c r="D868" s="30"/>
      <c r="E868" s="30"/>
      <c r="F868" s="30"/>
      <c r="G868" s="30"/>
      <c r="H868" s="30"/>
      <c r="I868" s="30"/>
      <c r="AY868" s="8"/>
    </row>
    <row r="869" spans="1:51" hidden="1" x14ac:dyDescent="0.25">
      <c r="A869" s="220"/>
      <c r="B869" s="23"/>
      <c r="C869" s="8"/>
      <c r="D869" s="30"/>
      <c r="E869" s="30"/>
      <c r="F869" s="30"/>
      <c r="G869" s="30"/>
      <c r="H869" s="30"/>
      <c r="I869" s="30"/>
      <c r="AY869" s="8"/>
    </row>
    <row r="870" spans="1:51" hidden="1" x14ac:dyDescent="0.25">
      <c r="A870" s="220"/>
      <c r="B870" s="23"/>
      <c r="C870" s="8"/>
      <c r="D870" s="30"/>
      <c r="E870" s="30"/>
      <c r="F870" s="30"/>
      <c r="G870" s="30"/>
      <c r="H870" s="30"/>
      <c r="I870" s="30"/>
      <c r="AY870" s="8"/>
    </row>
    <row r="871" spans="1:51" hidden="1" x14ac:dyDescent="0.25">
      <c r="A871" s="220"/>
      <c r="B871" s="23"/>
      <c r="C871" s="8"/>
      <c r="D871" s="30"/>
      <c r="E871" s="30"/>
      <c r="F871" s="30"/>
      <c r="G871" s="30"/>
      <c r="H871" s="30"/>
      <c r="I871" s="30"/>
      <c r="AY871" s="8"/>
    </row>
    <row r="872" spans="1:51" hidden="1" x14ac:dyDescent="0.25">
      <c r="A872" s="220"/>
      <c r="B872" s="23"/>
      <c r="C872" s="8"/>
      <c r="D872" s="30"/>
      <c r="E872" s="30"/>
      <c r="F872" s="30"/>
      <c r="G872" s="30"/>
      <c r="H872" s="30"/>
      <c r="I872" s="30"/>
      <c r="AY872" s="8"/>
    </row>
    <row r="873" spans="1:51" hidden="1" x14ac:dyDescent="0.25">
      <c r="A873" s="220"/>
      <c r="B873" s="23"/>
      <c r="C873" s="8"/>
      <c r="D873" s="30"/>
      <c r="E873" s="30"/>
      <c r="F873" s="30"/>
      <c r="G873" s="30"/>
      <c r="H873" s="30"/>
      <c r="I873" s="30"/>
      <c r="AY873" s="8"/>
    </row>
    <row r="874" spans="1:51" hidden="1" x14ac:dyDescent="0.25">
      <c r="A874" s="220"/>
      <c r="B874" s="23"/>
      <c r="C874" s="8"/>
      <c r="D874" s="30"/>
      <c r="E874" s="30"/>
      <c r="F874" s="30"/>
      <c r="G874" s="30"/>
      <c r="H874" s="30"/>
      <c r="I874" s="30"/>
      <c r="AY874" s="8"/>
    </row>
    <row r="875" spans="1:51" hidden="1" x14ac:dyDescent="0.25">
      <c r="A875" s="220"/>
      <c r="B875" s="23"/>
      <c r="C875" s="8"/>
      <c r="D875" s="30"/>
      <c r="E875" s="30"/>
      <c r="F875" s="30"/>
      <c r="G875" s="30"/>
      <c r="H875" s="30"/>
      <c r="I875" s="30"/>
      <c r="AY875" s="8"/>
    </row>
    <row r="876" spans="1:51" hidden="1" x14ac:dyDescent="0.25">
      <c r="A876" s="220"/>
      <c r="B876" s="23"/>
      <c r="C876" s="8"/>
      <c r="D876" s="30"/>
      <c r="E876" s="30"/>
      <c r="F876" s="30"/>
      <c r="G876" s="30"/>
      <c r="H876" s="30"/>
      <c r="I876" s="30"/>
      <c r="AY876" s="8"/>
    </row>
    <row r="877" spans="1:51" hidden="1" x14ac:dyDescent="0.25">
      <c r="A877" s="220"/>
      <c r="B877" s="23"/>
      <c r="C877" s="8"/>
      <c r="D877" s="30"/>
      <c r="E877" s="30"/>
      <c r="F877" s="30"/>
      <c r="G877" s="30"/>
      <c r="H877" s="30"/>
      <c r="I877" s="30"/>
      <c r="AY877" s="8"/>
    </row>
    <row r="878" spans="1:51" hidden="1" x14ac:dyDescent="0.25">
      <c r="A878" s="220"/>
      <c r="B878" s="23"/>
      <c r="C878" s="8"/>
      <c r="D878" s="30"/>
      <c r="E878" s="30"/>
      <c r="F878" s="30"/>
      <c r="G878" s="30"/>
      <c r="H878" s="30"/>
      <c r="I878" s="30"/>
      <c r="AY878" s="8"/>
    </row>
    <row r="879" spans="1:51" hidden="1" x14ac:dyDescent="0.25">
      <c r="A879" s="220"/>
      <c r="B879" s="23"/>
      <c r="C879" s="8"/>
      <c r="D879" s="30"/>
      <c r="E879" s="30"/>
      <c r="F879" s="30"/>
      <c r="G879" s="30"/>
      <c r="H879" s="30"/>
      <c r="I879" s="30"/>
      <c r="AY879" s="8"/>
    </row>
    <row r="880" spans="1:51" hidden="1" x14ac:dyDescent="0.25">
      <c r="A880" s="220"/>
      <c r="B880" s="23"/>
      <c r="C880" s="8"/>
      <c r="D880" s="30"/>
      <c r="E880" s="30"/>
      <c r="F880" s="30"/>
      <c r="G880" s="30"/>
      <c r="H880" s="30"/>
      <c r="I880" s="30"/>
      <c r="AY880" s="8"/>
    </row>
    <row r="881" spans="1:51" hidden="1" x14ac:dyDescent="0.25">
      <c r="A881" s="220"/>
      <c r="B881" s="23"/>
      <c r="C881" s="8"/>
      <c r="D881" s="30"/>
      <c r="E881" s="30"/>
      <c r="F881" s="30"/>
      <c r="G881" s="30"/>
      <c r="H881" s="30"/>
      <c r="I881" s="30"/>
      <c r="AY881" s="8"/>
    </row>
    <row r="882" spans="1:51" hidden="1" x14ac:dyDescent="0.25">
      <c r="A882" s="220"/>
      <c r="B882" s="23"/>
      <c r="C882" s="8"/>
      <c r="D882" s="30"/>
      <c r="E882" s="30"/>
      <c r="F882" s="30"/>
      <c r="G882" s="30"/>
      <c r="H882" s="30"/>
      <c r="I882" s="30"/>
      <c r="AY882" s="8"/>
    </row>
    <row r="883" spans="1:51" hidden="1" x14ac:dyDescent="0.25">
      <c r="A883" s="220"/>
      <c r="B883" s="23"/>
      <c r="C883" s="8"/>
      <c r="D883" s="30"/>
      <c r="E883" s="30"/>
      <c r="F883" s="30"/>
      <c r="G883" s="30"/>
      <c r="H883" s="30"/>
      <c r="I883" s="30"/>
      <c r="AY883" s="8"/>
    </row>
    <row r="884" spans="1:51" hidden="1" x14ac:dyDescent="0.25">
      <c r="A884" s="220"/>
      <c r="B884" s="23"/>
      <c r="C884" s="8"/>
      <c r="D884" s="30"/>
      <c r="E884" s="30"/>
      <c r="F884" s="30"/>
      <c r="G884" s="30"/>
      <c r="H884" s="30"/>
      <c r="I884" s="30"/>
      <c r="AY884" s="8"/>
    </row>
    <row r="885" spans="1:51" hidden="1" x14ac:dyDescent="0.25">
      <c r="A885" s="220"/>
      <c r="B885" s="23"/>
      <c r="C885" s="8"/>
      <c r="D885" s="30"/>
      <c r="E885" s="30"/>
      <c r="F885" s="30"/>
      <c r="G885" s="30"/>
      <c r="H885" s="30"/>
      <c r="I885" s="30"/>
      <c r="AY885" s="8"/>
    </row>
    <row r="886" spans="1:51" hidden="1" x14ac:dyDescent="0.25">
      <c r="A886" s="220"/>
      <c r="B886" s="23"/>
      <c r="C886" s="8"/>
      <c r="D886" s="30"/>
      <c r="E886" s="30"/>
      <c r="F886" s="30"/>
      <c r="G886" s="30"/>
      <c r="H886" s="30"/>
      <c r="I886" s="30"/>
      <c r="AY886" s="8"/>
    </row>
    <row r="887" spans="1:51" hidden="1" x14ac:dyDescent="0.25">
      <c r="A887" s="220"/>
      <c r="B887" s="23"/>
      <c r="C887" s="8"/>
      <c r="D887" s="30"/>
      <c r="E887" s="30"/>
      <c r="F887" s="30"/>
      <c r="G887" s="30"/>
      <c r="H887" s="30"/>
      <c r="I887" s="30"/>
      <c r="AY887" s="8"/>
    </row>
    <row r="888" spans="1:51" hidden="1" x14ac:dyDescent="0.25">
      <c r="A888" s="220"/>
      <c r="B888" s="23"/>
      <c r="C888" s="8"/>
      <c r="D888" s="30"/>
      <c r="E888" s="30"/>
      <c r="F888" s="30"/>
      <c r="G888" s="30"/>
      <c r="H888" s="30"/>
      <c r="I888" s="30"/>
      <c r="AY888" s="8"/>
    </row>
    <row r="889" spans="1:51" hidden="1" x14ac:dyDescent="0.25">
      <c r="A889" s="220"/>
      <c r="B889" s="23"/>
      <c r="C889" s="8"/>
      <c r="D889" s="30"/>
      <c r="E889" s="30"/>
      <c r="F889" s="30"/>
      <c r="G889" s="30"/>
      <c r="H889" s="30"/>
      <c r="I889" s="30"/>
      <c r="AY889" s="8"/>
    </row>
    <row r="890" spans="1:51" hidden="1" x14ac:dyDescent="0.25">
      <c r="A890" s="220"/>
      <c r="B890" s="23"/>
      <c r="C890" s="8"/>
      <c r="D890" s="30"/>
      <c r="E890" s="30"/>
      <c r="F890" s="30"/>
      <c r="G890" s="30"/>
      <c r="H890" s="30"/>
      <c r="I890" s="30"/>
      <c r="AY890" s="8"/>
    </row>
    <row r="891" spans="1:51" hidden="1" x14ac:dyDescent="0.25">
      <c r="A891" s="220"/>
      <c r="B891" s="23"/>
      <c r="C891" s="8"/>
      <c r="D891" s="30"/>
      <c r="E891" s="30"/>
      <c r="F891" s="30"/>
      <c r="G891" s="30"/>
      <c r="H891" s="30"/>
      <c r="I891" s="30"/>
      <c r="AY891" s="8"/>
    </row>
    <row r="892" spans="1:51" hidden="1" x14ac:dyDescent="0.25">
      <c r="A892" s="220"/>
      <c r="B892" s="23"/>
      <c r="C892" s="8"/>
      <c r="D892" s="30"/>
      <c r="E892" s="30"/>
      <c r="F892" s="30"/>
      <c r="G892" s="30"/>
      <c r="H892" s="30"/>
      <c r="I892" s="30"/>
      <c r="AY892" s="8"/>
    </row>
    <row r="893" spans="1:51" hidden="1" x14ac:dyDescent="0.25">
      <c r="A893" s="220"/>
      <c r="B893" s="23"/>
      <c r="C893" s="8"/>
      <c r="D893" s="30"/>
      <c r="E893" s="30"/>
      <c r="F893" s="30"/>
      <c r="G893" s="30"/>
      <c r="H893" s="30"/>
      <c r="I893" s="30"/>
      <c r="AY893" s="8"/>
    </row>
    <row r="894" spans="1:51" hidden="1" x14ac:dyDescent="0.25">
      <c r="A894" s="220"/>
      <c r="B894" s="23"/>
      <c r="C894" s="8"/>
      <c r="D894" s="30"/>
      <c r="E894" s="30"/>
      <c r="F894" s="30"/>
      <c r="G894" s="30"/>
      <c r="H894" s="30"/>
      <c r="I894" s="30"/>
      <c r="AY894" s="8"/>
    </row>
    <row r="895" spans="1:51" hidden="1" x14ac:dyDescent="0.25">
      <c r="A895" s="220"/>
      <c r="B895" s="23"/>
      <c r="C895" s="8"/>
      <c r="D895" s="30"/>
      <c r="E895" s="30"/>
      <c r="F895" s="30"/>
      <c r="G895" s="30"/>
      <c r="H895" s="30"/>
      <c r="I895" s="30"/>
      <c r="AY895" s="8"/>
    </row>
    <row r="896" spans="1:51" hidden="1" x14ac:dyDescent="0.25">
      <c r="A896" s="220"/>
      <c r="B896" s="23"/>
      <c r="C896" s="8"/>
      <c r="D896" s="30"/>
      <c r="E896" s="30"/>
      <c r="F896" s="30"/>
      <c r="G896" s="30"/>
      <c r="H896" s="30"/>
      <c r="I896" s="30"/>
      <c r="AY896" s="8"/>
    </row>
    <row r="897" spans="1:51" hidden="1" x14ac:dyDescent="0.25">
      <c r="A897" s="220"/>
      <c r="B897" s="23"/>
      <c r="C897" s="8"/>
      <c r="D897" s="30"/>
      <c r="E897" s="30"/>
      <c r="F897" s="30"/>
      <c r="G897" s="30"/>
      <c r="H897" s="30"/>
      <c r="I897" s="30"/>
      <c r="AY897" s="8"/>
    </row>
    <row r="898" spans="1:51" hidden="1" x14ac:dyDescent="0.25">
      <c r="A898" s="220"/>
      <c r="B898" s="23"/>
      <c r="C898" s="8"/>
      <c r="D898" s="30"/>
      <c r="E898" s="30"/>
      <c r="F898" s="30"/>
      <c r="G898" s="30"/>
      <c r="H898" s="30"/>
      <c r="I898" s="30"/>
      <c r="AY898" s="8"/>
    </row>
    <row r="899" spans="1:51" hidden="1" x14ac:dyDescent="0.25">
      <c r="A899" s="220"/>
      <c r="B899" s="23"/>
      <c r="C899" s="8"/>
      <c r="D899" s="30"/>
      <c r="E899" s="30"/>
      <c r="F899" s="30"/>
      <c r="G899" s="30"/>
      <c r="H899" s="30"/>
      <c r="I899" s="30"/>
      <c r="AY899" s="8"/>
    </row>
    <row r="900" spans="1:51" hidden="1" x14ac:dyDescent="0.25">
      <c r="A900" s="220"/>
      <c r="B900" s="23"/>
      <c r="C900" s="8"/>
      <c r="D900" s="30"/>
      <c r="E900" s="30"/>
      <c r="F900" s="30"/>
      <c r="G900" s="30"/>
      <c r="H900" s="30"/>
      <c r="I900" s="30"/>
      <c r="AY900" s="8"/>
    </row>
    <row r="901" spans="1:51" hidden="1" x14ac:dyDescent="0.25">
      <c r="A901" s="220"/>
      <c r="B901" s="23"/>
      <c r="C901" s="8"/>
      <c r="D901" s="30"/>
      <c r="E901" s="30"/>
      <c r="F901" s="30"/>
      <c r="G901" s="30"/>
      <c r="H901" s="30"/>
      <c r="I901" s="30"/>
      <c r="AY901" s="8"/>
    </row>
    <row r="902" spans="1:51" hidden="1" x14ac:dyDescent="0.25">
      <c r="A902" s="220"/>
      <c r="B902" s="23"/>
      <c r="C902" s="8"/>
      <c r="D902" s="30"/>
      <c r="E902" s="30"/>
      <c r="F902" s="30"/>
      <c r="G902" s="30"/>
      <c r="H902" s="30"/>
      <c r="I902" s="30"/>
      <c r="AY902" s="8"/>
    </row>
    <row r="903" spans="1:51" hidden="1" x14ac:dyDescent="0.25">
      <c r="A903" s="220"/>
      <c r="B903" s="23"/>
      <c r="C903" s="8"/>
      <c r="D903" s="30"/>
      <c r="E903" s="30"/>
      <c r="F903" s="30"/>
      <c r="G903" s="30"/>
      <c r="H903" s="30"/>
      <c r="I903" s="30"/>
      <c r="AY903" s="8"/>
    </row>
    <row r="904" spans="1:51" hidden="1" x14ac:dyDescent="0.25">
      <c r="A904" s="220"/>
      <c r="B904" s="23"/>
      <c r="C904" s="8"/>
      <c r="D904" s="30"/>
      <c r="E904" s="30"/>
      <c r="F904" s="30"/>
      <c r="G904" s="30"/>
      <c r="H904" s="30"/>
      <c r="I904" s="30"/>
      <c r="AY904" s="8"/>
    </row>
    <row r="905" spans="1:51" hidden="1" x14ac:dyDescent="0.25">
      <c r="A905" s="220"/>
      <c r="B905" s="23"/>
      <c r="C905" s="8"/>
      <c r="D905" s="30"/>
      <c r="E905" s="30"/>
      <c r="F905" s="30"/>
      <c r="G905" s="30"/>
      <c r="H905" s="30"/>
      <c r="I905" s="30"/>
      <c r="AY905" s="8"/>
    </row>
    <row r="906" spans="1:51" hidden="1" x14ac:dyDescent="0.25">
      <c r="A906" s="220"/>
      <c r="B906" s="23"/>
      <c r="C906" s="8"/>
      <c r="D906" s="30"/>
      <c r="E906" s="30"/>
      <c r="F906" s="30"/>
      <c r="G906" s="30"/>
      <c r="H906" s="30"/>
      <c r="I906" s="30"/>
      <c r="AY906" s="8"/>
    </row>
    <row r="907" spans="1:51" hidden="1" x14ac:dyDescent="0.25">
      <c r="A907" s="220"/>
      <c r="B907" s="23"/>
      <c r="C907" s="8"/>
      <c r="D907" s="30"/>
      <c r="E907" s="30"/>
      <c r="F907" s="30"/>
      <c r="G907" s="30"/>
      <c r="H907" s="30"/>
      <c r="I907" s="30"/>
      <c r="AY907" s="8"/>
    </row>
    <row r="908" spans="1:51" hidden="1" x14ac:dyDescent="0.25">
      <c r="A908" s="220"/>
      <c r="B908" s="23"/>
      <c r="C908" s="8"/>
      <c r="D908" s="30"/>
      <c r="E908" s="30"/>
      <c r="F908" s="30"/>
      <c r="G908" s="30"/>
      <c r="H908" s="30"/>
      <c r="I908" s="30"/>
      <c r="AY908" s="8"/>
    </row>
    <row r="909" spans="1:51" hidden="1" x14ac:dyDescent="0.25">
      <c r="A909" s="220"/>
      <c r="B909" s="23"/>
      <c r="C909" s="8"/>
      <c r="D909" s="30"/>
      <c r="E909" s="30"/>
      <c r="F909" s="30"/>
      <c r="G909" s="30"/>
      <c r="H909" s="30"/>
      <c r="I909" s="30"/>
      <c r="AY909" s="8"/>
    </row>
    <row r="910" spans="1:51" hidden="1" x14ac:dyDescent="0.25">
      <c r="A910" s="220"/>
      <c r="B910" s="23"/>
      <c r="C910" s="8"/>
      <c r="D910" s="30"/>
      <c r="E910" s="30"/>
      <c r="F910" s="30"/>
      <c r="G910" s="30"/>
      <c r="H910" s="30"/>
      <c r="I910" s="30"/>
      <c r="AY910" s="8"/>
    </row>
    <row r="911" spans="1:51" hidden="1" x14ac:dyDescent="0.25">
      <c r="A911" s="220"/>
      <c r="B911" s="23"/>
      <c r="C911" s="8"/>
      <c r="D911" s="30"/>
      <c r="E911" s="30"/>
      <c r="F911" s="30"/>
      <c r="G911" s="30"/>
      <c r="H911" s="30"/>
      <c r="I911" s="30"/>
      <c r="AY911" s="8"/>
    </row>
    <row r="912" spans="1:51" hidden="1" x14ac:dyDescent="0.25">
      <c r="A912" s="220"/>
      <c r="B912" s="23"/>
      <c r="C912" s="8"/>
      <c r="D912" s="30"/>
      <c r="E912" s="30"/>
      <c r="F912" s="30"/>
      <c r="G912" s="30"/>
      <c r="H912" s="30"/>
      <c r="I912" s="30"/>
      <c r="AY912" s="8"/>
    </row>
    <row r="913" spans="1:51" hidden="1" x14ac:dyDescent="0.25">
      <c r="A913" s="220"/>
      <c r="B913" s="23"/>
      <c r="C913" s="8"/>
      <c r="D913" s="30"/>
      <c r="E913" s="30"/>
      <c r="F913" s="30"/>
      <c r="G913" s="30"/>
      <c r="H913" s="30"/>
      <c r="I913" s="30"/>
      <c r="AY913" s="8"/>
    </row>
    <row r="914" spans="1:51" hidden="1" x14ac:dyDescent="0.25">
      <c r="A914" s="220"/>
      <c r="B914" s="23"/>
      <c r="C914" s="8"/>
      <c r="D914" s="30"/>
      <c r="E914" s="30"/>
      <c r="F914" s="30"/>
      <c r="G914" s="30"/>
      <c r="H914" s="30"/>
      <c r="I914" s="30"/>
      <c r="AY914" s="8"/>
    </row>
    <row r="915" spans="1:51" hidden="1" x14ac:dyDescent="0.25">
      <c r="A915" s="220"/>
      <c r="B915" s="23"/>
      <c r="C915" s="8"/>
      <c r="D915" s="30"/>
      <c r="E915" s="30"/>
      <c r="F915" s="30"/>
      <c r="G915" s="30"/>
      <c r="H915" s="30"/>
      <c r="I915" s="30"/>
      <c r="AY915" s="8"/>
    </row>
    <row r="916" spans="1:51" hidden="1" x14ac:dyDescent="0.25">
      <c r="A916" s="220"/>
      <c r="B916" s="23"/>
      <c r="C916" s="8"/>
      <c r="D916" s="30"/>
      <c r="E916" s="30"/>
      <c r="F916" s="30"/>
      <c r="G916" s="30"/>
      <c r="H916" s="30"/>
      <c r="I916" s="30"/>
      <c r="AY916" s="8"/>
    </row>
    <row r="917" spans="1:51" hidden="1" x14ac:dyDescent="0.25">
      <c r="A917" s="220"/>
      <c r="B917" s="23"/>
      <c r="C917" s="8"/>
      <c r="D917" s="30"/>
      <c r="E917" s="30"/>
      <c r="F917" s="30"/>
      <c r="G917" s="30"/>
      <c r="H917" s="30"/>
      <c r="I917" s="30"/>
      <c r="AY917" s="8"/>
    </row>
    <row r="918" spans="1:51" hidden="1" x14ac:dyDescent="0.25">
      <c r="A918" s="220"/>
      <c r="B918" s="23"/>
      <c r="C918" s="8"/>
      <c r="D918" s="30"/>
      <c r="E918" s="30"/>
      <c r="F918" s="30"/>
      <c r="G918" s="30"/>
      <c r="H918" s="30"/>
      <c r="I918" s="30"/>
      <c r="AY918" s="8"/>
    </row>
    <row r="919" spans="1:51" hidden="1" x14ac:dyDescent="0.25">
      <c r="A919" s="220"/>
      <c r="B919" s="23"/>
      <c r="C919" s="8"/>
      <c r="D919" s="30"/>
      <c r="E919" s="30"/>
      <c r="F919" s="30"/>
      <c r="G919" s="30"/>
      <c r="H919" s="30"/>
      <c r="I919" s="30"/>
      <c r="AY919" s="8"/>
    </row>
    <row r="920" spans="1:51" hidden="1" x14ac:dyDescent="0.25">
      <c r="A920" s="220"/>
      <c r="B920" s="23"/>
      <c r="C920" s="8"/>
      <c r="D920" s="30"/>
      <c r="E920" s="30"/>
      <c r="F920" s="30"/>
      <c r="G920" s="30"/>
      <c r="H920" s="30"/>
      <c r="I920" s="30"/>
      <c r="AY920" s="8"/>
    </row>
    <row r="921" spans="1:51" hidden="1" x14ac:dyDescent="0.25">
      <c r="A921" s="220"/>
      <c r="B921" s="23"/>
      <c r="C921" s="8"/>
      <c r="D921" s="30"/>
      <c r="E921" s="30"/>
      <c r="F921" s="30"/>
      <c r="G921" s="30"/>
      <c r="H921" s="30"/>
      <c r="I921" s="30"/>
      <c r="AY921" s="8"/>
    </row>
    <row r="922" spans="1:51" hidden="1" x14ac:dyDescent="0.25">
      <c r="A922" s="220"/>
      <c r="B922" s="23"/>
      <c r="C922" s="8"/>
      <c r="D922" s="30"/>
      <c r="E922" s="30"/>
      <c r="F922" s="30"/>
      <c r="G922" s="30"/>
      <c r="H922" s="30"/>
      <c r="I922" s="30"/>
      <c r="AY922" s="8"/>
    </row>
    <row r="923" spans="1:51" hidden="1" x14ac:dyDescent="0.25">
      <c r="A923" s="220"/>
      <c r="B923" s="23"/>
      <c r="C923" s="8"/>
      <c r="D923" s="30"/>
      <c r="E923" s="30"/>
      <c r="F923" s="30"/>
      <c r="G923" s="30"/>
      <c r="H923" s="30"/>
      <c r="I923" s="30"/>
      <c r="AY923" s="8"/>
    </row>
    <row r="924" spans="1:51" hidden="1" x14ac:dyDescent="0.25">
      <c r="A924" s="220"/>
      <c r="B924" s="23"/>
      <c r="C924" s="8"/>
      <c r="D924" s="30"/>
      <c r="E924" s="30"/>
      <c r="F924" s="30"/>
      <c r="G924" s="30"/>
      <c r="H924" s="30"/>
      <c r="I924" s="30"/>
      <c r="AY924" s="8"/>
    </row>
    <row r="925" spans="1:51" hidden="1" x14ac:dyDescent="0.25">
      <c r="A925" s="220"/>
      <c r="B925" s="23"/>
      <c r="C925" s="8"/>
      <c r="D925" s="30"/>
      <c r="E925" s="30"/>
      <c r="F925" s="30"/>
      <c r="G925" s="30"/>
      <c r="H925" s="30"/>
      <c r="I925" s="30"/>
      <c r="AY925" s="8"/>
    </row>
    <row r="926" spans="1:51" hidden="1" x14ac:dyDescent="0.25">
      <c r="A926" s="220"/>
      <c r="B926" s="23"/>
      <c r="C926" s="8"/>
      <c r="D926" s="30"/>
      <c r="E926" s="30"/>
      <c r="F926" s="30"/>
      <c r="G926" s="30"/>
      <c r="H926" s="30"/>
      <c r="I926" s="30"/>
      <c r="AY926" s="8"/>
    </row>
    <row r="927" spans="1:51" hidden="1" x14ac:dyDescent="0.25">
      <c r="A927" s="220"/>
      <c r="B927" s="23"/>
      <c r="C927" s="8"/>
      <c r="D927" s="30"/>
      <c r="E927" s="30"/>
      <c r="F927" s="30"/>
      <c r="G927" s="30"/>
      <c r="H927" s="30"/>
      <c r="I927" s="30"/>
      <c r="AY927" s="8"/>
    </row>
    <row r="928" spans="1:51" hidden="1" x14ac:dyDescent="0.25">
      <c r="A928" s="220"/>
      <c r="B928" s="23"/>
      <c r="C928" s="8"/>
      <c r="D928" s="30"/>
      <c r="E928" s="30"/>
      <c r="F928" s="30"/>
      <c r="G928" s="30"/>
      <c r="H928" s="30"/>
      <c r="I928" s="30"/>
      <c r="AY928" s="8"/>
    </row>
    <row r="929" spans="1:51" hidden="1" x14ac:dyDescent="0.25">
      <c r="A929" s="220"/>
      <c r="B929" s="23"/>
      <c r="C929" s="8"/>
      <c r="D929" s="30"/>
      <c r="E929" s="30"/>
      <c r="F929" s="30"/>
      <c r="G929" s="30"/>
      <c r="H929" s="30"/>
      <c r="I929" s="30"/>
      <c r="AY929" s="8"/>
    </row>
    <row r="930" spans="1:51" hidden="1" x14ac:dyDescent="0.25">
      <c r="A930" s="220"/>
      <c r="B930" s="23"/>
      <c r="C930" s="8"/>
      <c r="D930" s="30"/>
      <c r="E930" s="30"/>
      <c r="F930" s="30"/>
      <c r="G930" s="30"/>
      <c r="H930" s="30"/>
      <c r="I930" s="30"/>
      <c r="AY930" s="8"/>
    </row>
    <row r="931" spans="1:51" hidden="1" x14ac:dyDescent="0.25">
      <c r="A931" s="220"/>
      <c r="B931" s="23"/>
      <c r="C931" s="8"/>
      <c r="D931" s="30"/>
      <c r="E931" s="30"/>
      <c r="F931" s="30"/>
      <c r="G931" s="30"/>
      <c r="H931" s="30"/>
      <c r="I931" s="30"/>
      <c r="AY931" s="8"/>
    </row>
    <row r="932" spans="1:51" hidden="1" x14ac:dyDescent="0.25">
      <c r="A932" s="220"/>
      <c r="B932" s="23"/>
      <c r="C932" s="8"/>
      <c r="D932" s="30"/>
      <c r="E932" s="30"/>
      <c r="F932" s="30"/>
      <c r="G932" s="30"/>
      <c r="H932" s="30"/>
      <c r="I932" s="30"/>
      <c r="AY932" s="8"/>
    </row>
    <row r="933" spans="1:51" hidden="1" x14ac:dyDescent="0.25">
      <c r="A933" s="220"/>
      <c r="B933" s="23"/>
      <c r="C933" s="8"/>
      <c r="D933" s="30"/>
      <c r="E933" s="30"/>
      <c r="F933" s="30"/>
      <c r="G933" s="30"/>
      <c r="H933" s="30"/>
      <c r="I933" s="30"/>
      <c r="AY933" s="8"/>
    </row>
    <row r="934" spans="1:51" hidden="1" x14ac:dyDescent="0.25">
      <c r="A934" s="220"/>
      <c r="B934" s="23"/>
      <c r="C934" s="8"/>
      <c r="D934" s="30"/>
      <c r="E934" s="30"/>
      <c r="F934" s="30"/>
      <c r="G934" s="30"/>
      <c r="H934" s="30"/>
      <c r="I934" s="30"/>
      <c r="AY934" s="8"/>
    </row>
    <row r="935" spans="1:51" hidden="1" x14ac:dyDescent="0.25">
      <c r="A935" s="220"/>
      <c r="B935" s="23"/>
      <c r="C935" s="8"/>
      <c r="D935" s="30"/>
      <c r="E935" s="30"/>
      <c r="F935" s="30"/>
      <c r="G935" s="30"/>
      <c r="H935" s="30"/>
      <c r="I935" s="30"/>
      <c r="AY935" s="8"/>
    </row>
    <row r="936" spans="1:51" hidden="1" x14ac:dyDescent="0.25">
      <c r="A936" s="220"/>
      <c r="B936" s="23"/>
      <c r="C936" s="8"/>
      <c r="D936" s="30"/>
      <c r="E936" s="30"/>
      <c r="F936" s="30"/>
      <c r="G936" s="30"/>
      <c r="H936" s="30"/>
      <c r="I936" s="30"/>
      <c r="AY936" s="8"/>
    </row>
    <row r="937" spans="1:51" hidden="1" x14ac:dyDescent="0.25">
      <c r="A937" s="220"/>
      <c r="B937" s="23"/>
      <c r="C937" s="8"/>
      <c r="D937" s="30"/>
      <c r="E937" s="30"/>
      <c r="F937" s="30"/>
      <c r="G937" s="30"/>
      <c r="H937" s="30"/>
      <c r="I937" s="30"/>
      <c r="AY937" s="8"/>
    </row>
    <row r="938" spans="1:51" hidden="1" x14ac:dyDescent="0.25">
      <c r="A938" s="220"/>
      <c r="B938" s="23"/>
      <c r="C938" s="8"/>
      <c r="D938" s="30"/>
      <c r="E938" s="30"/>
      <c r="F938" s="30"/>
      <c r="G938" s="30"/>
      <c r="H938" s="30"/>
      <c r="I938" s="30"/>
      <c r="AY938" s="8"/>
    </row>
    <row r="939" spans="1:51" hidden="1" x14ac:dyDescent="0.25">
      <c r="A939" s="220"/>
      <c r="B939" s="23"/>
      <c r="C939" s="8"/>
      <c r="D939" s="30"/>
      <c r="E939" s="30"/>
      <c r="F939" s="30"/>
      <c r="G939" s="30"/>
      <c r="H939" s="30"/>
      <c r="I939" s="30"/>
      <c r="AY939" s="8"/>
    </row>
    <row r="940" spans="1:51" hidden="1" x14ac:dyDescent="0.25">
      <c r="A940" s="220"/>
      <c r="B940" s="23"/>
      <c r="C940" s="8"/>
      <c r="D940" s="30"/>
      <c r="E940" s="30"/>
      <c r="F940" s="30"/>
      <c r="G940" s="30"/>
      <c r="H940" s="30"/>
      <c r="I940" s="30"/>
      <c r="AY940" s="8"/>
    </row>
    <row r="941" spans="1:51" hidden="1" x14ac:dyDescent="0.25">
      <c r="A941" s="220"/>
      <c r="B941" s="23"/>
      <c r="C941" s="8"/>
      <c r="D941" s="30"/>
      <c r="E941" s="30"/>
      <c r="F941" s="30"/>
      <c r="G941" s="30"/>
      <c r="H941" s="30"/>
      <c r="I941" s="30"/>
      <c r="AY941" s="8"/>
    </row>
    <row r="942" spans="1:51" hidden="1" x14ac:dyDescent="0.25">
      <c r="A942" s="220"/>
      <c r="B942" s="23"/>
      <c r="C942" s="8"/>
      <c r="D942" s="30"/>
      <c r="E942" s="30"/>
      <c r="F942" s="30"/>
      <c r="G942" s="30"/>
      <c r="H942" s="30"/>
      <c r="I942" s="30"/>
      <c r="AY942" s="8"/>
    </row>
    <row r="943" spans="1:51" hidden="1" x14ac:dyDescent="0.25">
      <c r="A943" s="220"/>
      <c r="B943" s="23"/>
      <c r="C943" s="8"/>
      <c r="D943" s="30"/>
      <c r="E943" s="30"/>
      <c r="F943" s="30"/>
      <c r="G943" s="30"/>
      <c r="H943" s="30"/>
      <c r="I943" s="30"/>
      <c r="AY943" s="8"/>
    </row>
    <row r="944" spans="1:51" hidden="1" x14ac:dyDescent="0.25">
      <c r="A944" s="220"/>
      <c r="B944" s="23"/>
      <c r="C944" s="8"/>
      <c r="D944" s="30"/>
      <c r="E944" s="30"/>
      <c r="F944" s="30"/>
      <c r="G944" s="30"/>
      <c r="H944" s="30"/>
      <c r="I944" s="30"/>
      <c r="AY944" s="8"/>
    </row>
    <row r="945" spans="1:51" hidden="1" x14ac:dyDescent="0.25">
      <c r="A945" s="220"/>
      <c r="B945" s="23"/>
      <c r="C945" s="8"/>
      <c r="D945" s="30"/>
      <c r="E945" s="30"/>
      <c r="F945" s="30"/>
      <c r="G945" s="30"/>
      <c r="H945" s="30"/>
      <c r="I945" s="30"/>
      <c r="AY945" s="8"/>
    </row>
    <row r="946" spans="1:51" hidden="1" x14ac:dyDescent="0.25">
      <c r="A946" s="220"/>
      <c r="B946" s="23"/>
      <c r="C946" s="8"/>
      <c r="D946" s="30"/>
      <c r="E946" s="30"/>
      <c r="F946" s="30"/>
      <c r="G946" s="30"/>
      <c r="H946" s="30"/>
      <c r="I946" s="30"/>
      <c r="AY946" s="8"/>
    </row>
    <row r="947" spans="1:51" hidden="1" x14ac:dyDescent="0.25">
      <c r="A947" s="220"/>
      <c r="B947" s="23"/>
      <c r="C947" s="8"/>
      <c r="D947" s="30"/>
      <c r="E947" s="30"/>
      <c r="F947" s="30"/>
      <c r="G947" s="30"/>
      <c r="H947" s="30"/>
      <c r="I947" s="30"/>
      <c r="AY947" s="8"/>
    </row>
    <row r="948" spans="1:51" hidden="1" x14ac:dyDescent="0.25">
      <c r="A948" s="220"/>
      <c r="B948" s="23"/>
      <c r="C948" s="8"/>
      <c r="D948" s="30"/>
      <c r="E948" s="30"/>
      <c r="F948" s="30"/>
      <c r="G948" s="30"/>
      <c r="H948" s="30"/>
      <c r="I948" s="30"/>
      <c r="AY948" s="8"/>
    </row>
    <row r="949" spans="1:51" hidden="1" x14ac:dyDescent="0.25">
      <c r="A949" s="220"/>
      <c r="B949" s="23"/>
      <c r="C949" s="8"/>
      <c r="D949" s="30"/>
      <c r="E949" s="30"/>
      <c r="F949" s="30"/>
      <c r="G949" s="30"/>
      <c r="H949" s="30"/>
      <c r="I949" s="30"/>
      <c r="AY949" s="8"/>
    </row>
    <row r="950" spans="1:51" hidden="1" x14ac:dyDescent="0.25">
      <c r="A950" s="220"/>
      <c r="B950" s="23"/>
      <c r="C950" s="8"/>
      <c r="D950" s="30"/>
      <c r="E950" s="30"/>
      <c r="F950" s="30"/>
      <c r="G950" s="30"/>
      <c r="H950" s="30"/>
      <c r="I950" s="30"/>
      <c r="AY950" s="8"/>
    </row>
    <row r="951" spans="1:51" hidden="1" x14ac:dyDescent="0.25">
      <c r="A951" s="220"/>
      <c r="B951" s="23"/>
      <c r="C951" s="8"/>
      <c r="D951" s="30"/>
      <c r="E951" s="30"/>
      <c r="F951" s="30"/>
      <c r="G951" s="30"/>
      <c r="H951" s="30"/>
      <c r="I951" s="30"/>
      <c r="AY951" s="8"/>
    </row>
    <row r="952" spans="1:51" hidden="1" x14ac:dyDescent="0.25">
      <c r="A952" s="220"/>
      <c r="B952" s="23"/>
      <c r="C952" s="8"/>
      <c r="D952" s="30"/>
      <c r="E952" s="30"/>
      <c r="F952" s="30"/>
      <c r="G952" s="30"/>
      <c r="H952" s="30"/>
      <c r="I952" s="30"/>
      <c r="AY952" s="8"/>
    </row>
    <row r="953" spans="1:51" hidden="1" x14ac:dyDescent="0.25">
      <c r="A953" s="220"/>
      <c r="B953" s="23"/>
      <c r="C953" s="8"/>
      <c r="D953" s="30"/>
      <c r="E953" s="30"/>
      <c r="F953" s="30"/>
      <c r="G953" s="30"/>
      <c r="H953" s="30"/>
      <c r="I953" s="30"/>
      <c r="AY953" s="8"/>
    </row>
    <row r="954" spans="1:51" hidden="1" x14ac:dyDescent="0.25">
      <c r="A954" s="220"/>
      <c r="B954" s="23"/>
      <c r="C954" s="8"/>
      <c r="D954" s="30"/>
      <c r="E954" s="30"/>
      <c r="F954" s="30"/>
      <c r="G954" s="30"/>
      <c r="H954" s="30"/>
      <c r="I954" s="30"/>
      <c r="AY954" s="8"/>
    </row>
    <row r="955" spans="1:51" hidden="1" x14ac:dyDescent="0.25">
      <c r="A955" s="220"/>
      <c r="B955" s="23"/>
      <c r="C955" s="8"/>
      <c r="D955" s="30"/>
      <c r="E955" s="30"/>
      <c r="F955" s="30"/>
      <c r="G955" s="30"/>
      <c r="H955" s="30"/>
      <c r="I955" s="30"/>
      <c r="AY955" s="8"/>
    </row>
    <row r="956" spans="1:51" hidden="1" x14ac:dyDescent="0.25">
      <c r="A956" s="220"/>
      <c r="B956" s="23"/>
      <c r="C956" s="8"/>
      <c r="D956" s="30"/>
      <c r="E956" s="30"/>
      <c r="F956" s="30"/>
      <c r="G956" s="30"/>
      <c r="H956" s="30"/>
      <c r="I956" s="30"/>
      <c r="AY956" s="8"/>
    </row>
    <row r="957" spans="1:51" hidden="1" x14ac:dyDescent="0.25">
      <c r="A957" s="220"/>
      <c r="B957" s="23"/>
      <c r="C957" s="8"/>
      <c r="D957" s="30"/>
      <c r="E957" s="30"/>
      <c r="F957" s="30"/>
      <c r="G957" s="30"/>
      <c r="H957" s="30"/>
      <c r="I957" s="30"/>
      <c r="AY957" s="8"/>
    </row>
    <row r="958" spans="1:51" hidden="1" x14ac:dyDescent="0.25">
      <c r="A958" s="220"/>
      <c r="B958" s="23"/>
      <c r="C958" s="8"/>
      <c r="D958" s="30"/>
      <c r="E958" s="30"/>
      <c r="F958" s="30"/>
      <c r="G958" s="30"/>
      <c r="H958" s="30"/>
      <c r="I958" s="30"/>
      <c r="AY958" s="8"/>
    </row>
    <row r="959" spans="1:51" hidden="1" x14ac:dyDescent="0.25">
      <c r="A959" s="220"/>
      <c r="B959" s="23"/>
      <c r="C959" s="8"/>
      <c r="D959" s="30"/>
      <c r="E959" s="30"/>
      <c r="F959" s="30"/>
      <c r="G959" s="30"/>
      <c r="H959" s="30"/>
      <c r="I959" s="30"/>
      <c r="AY959" s="8"/>
    </row>
    <row r="960" spans="1:51" hidden="1" x14ac:dyDescent="0.25">
      <c r="A960" s="220"/>
      <c r="B960" s="23"/>
      <c r="C960" s="8"/>
      <c r="D960" s="30"/>
      <c r="E960" s="30"/>
      <c r="F960" s="30"/>
      <c r="G960" s="30"/>
      <c r="H960" s="30"/>
      <c r="I960" s="30"/>
      <c r="AY960" s="8"/>
    </row>
    <row r="961" spans="1:51" hidden="1" x14ac:dyDescent="0.25">
      <c r="A961" s="220"/>
      <c r="B961" s="23"/>
      <c r="C961" s="8"/>
      <c r="D961" s="30"/>
      <c r="E961" s="30"/>
      <c r="F961" s="30"/>
      <c r="G961" s="30"/>
      <c r="H961" s="30"/>
      <c r="I961" s="30"/>
      <c r="AY961" s="8"/>
    </row>
    <row r="962" spans="1:51" hidden="1" x14ac:dyDescent="0.25">
      <c r="A962" s="220"/>
      <c r="B962" s="23"/>
      <c r="C962" s="8"/>
      <c r="D962" s="30"/>
      <c r="E962" s="30"/>
      <c r="F962" s="30"/>
      <c r="G962" s="30"/>
      <c r="H962" s="30"/>
      <c r="I962" s="30"/>
      <c r="AY962" s="8"/>
    </row>
    <row r="963" spans="1:51" hidden="1" x14ac:dyDescent="0.25">
      <c r="A963" s="220"/>
      <c r="B963" s="23"/>
      <c r="C963" s="8"/>
      <c r="D963" s="30"/>
      <c r="E963" s="30"/>
      <c r="F963" s="30"/>
      <c r="G963" s="30"/>
      <c r="H963" s="30"/>
      <c r="I963" s="30"/>
      <c r="AY963" s="8"/>
    </row>
    <row r="964" spans="1:51" hidden="1" x14ac:dyDescent="0.25">
      <c r="A964" s="220"/>
      <c r="B964" s="23"/>
      <c r="C964" s="8"/>
      <c r="D964" s="30"/>
      <c r="E964" s="30"/>
      <c r="F964" s="30"/>
      <c r="G964" s="30"/>
      <c r="H964" s="30"/>
      <c r="I964" s="30"/>
      <c r="AY964" s="8"/>
    </row>
    <row r="965" spans="1:51" hidden="1" x14ac:dyDescent="0.25">
      <c r="A965" s="220"/>
      <c r="B965" s="23"/>
      <c r="C965" s="8"/>
      <c r="D965" s="30"/>
      <c r="E965" s="30"/>
      <c r="F965" s="30"/>
      <c r="G965" s="30"/>
      <c r="H965" s="30"/>
      <c r="I965" s="30"/>
      <c r="AY965" s="8"/>
    </row>
    <row r="966" spans="1:51" hidden="1" x14ac:dyDescent="0.25">
      <c r="A966" s="220"/>
      <c r="B966" s="23"/>
      <c r="C966" s="8"/>
      <c r="D966" s="30"/>
      <c r="E966" s="30"/>
      <c r="F966" s="30"/>
      <c r="G966" s="30"/>
      <c r="H966" s="30"/>
      <c r="I966" s="30"/>
      <c r="AY966" s="8"/>
    </row>
    <row r="967" spans="1:51" hidden="1" x14ac:dyDescent="0.25">
      <c r="A967" s="220"/>
      <c r="B967" s="23"/>
      <c r="C967" s="8"/>
      <c r="D967" s="30"/>
      <c r="E967" s="30"/>
      <c r="F967" s="30"/>
      <c r="G967" s="30"/>
      <c r="H967" s="30"/>
      <c r="I967" s="30"/>
      <c r="AY967" s="8"/>
    </row>
    <row r="968" spans="1:51" hidden="1" x14ac:dyDescent="0.25">
      <c r="A968" s="220"/>
      <c r="B968" s="23"/>
      <c r="C968" s="8"/>
      <c r="D968" s="30"/>
      <c r="E968" s="30"/>
      <c r="F968" s="30"/>
      <c r="G968" s="30"/>
      <c r="H968" s="30"/>
      <c r="I968" s="30"/>
      <c r="AY968" s="8"/>
    </row>
    <row r="969" spans="1:51" hidden="1" x14ac:dyDescent="0.25">
      <c r="A969" s="220"/>
      <c r="B969" s="23"/>
      <c r="C969" s="8"/>
      <c r="D969" s="30"/>
      <c r="E969" s="30"/>
      <c r="F969" s="30"/>
      <c r="G969" s="30"/>
      <c r="H969" s="30"/>
      <c r="I969" s="30"/>
      <c r="AY969" s="8"/>
    </row>
    <row r="970" spans="1:51" hidden="1" x14ac:dyDescent="0.25">
      <c r="A970" s="220"/>
      <c r="B970" s="23"/>
      <c r="C970" s="8"/>
      <c r="D970" s="30"/>
      <c r="E970" s="30"/>
      <c r="F970" s="30"/>
      <c r="G970" s="30"/>
      <c r="H970" s="30"/>
      <c r="I970" s="30"/>
      <c r="AY970" s="8"/>
    </row>
    <row r="971" spans="1:51" hidden="1" x14ac:dyDescent="0.25">
      <c r="A971" s="220"/>
      <c r="B971" s="23"/>
      <c r="C971" s="8"/>
      <c r="D971" s="30"/>
      <c r="E971" s="30"/>
      <c r="F971" s="30"/>
      <c r="G971" s="30"/>
      <c r="H971" s="30"/>
      <c r="I971" s="30"/>
      <c r="AY971" s="8"/>
    </row>
    <row r="972" spans="1:51" hidden="1" x14ac:dyDescent="0.25">
      <c r="A972" s="220"/>
      <c r="B972" s="23"/>
      <c r="C972" s="8"/>
      <c r="D972" s="30"/>
      <c r="E972" s="30"/>
      <c r="F972" s="30"/>
      <c r="G972" s="30"/>
      <c r="H972" s="30"/>
      <c r="I972" s="30"/>
      <c r="AY972" s="8"/>
    </row>
    <row r="973" spans="1:51" hidden="1" x14ac:dyDescent="0.25">
      <c r="A973" s="220"/>
      <c r="B973" s="23"/>
      <c r="C973" s="8"/>
      <c r="D973" s="30"/>
      <c r="E973" s="30"/>
      <c r="F973" s="30"/>
      <c r="G973" s="30"/>
      <c r="H973" s="30"/>
      <c r="I973" s="30"/>
      <c r="AY973" s="8"/>
    </row>
    <row r="974" spans="1:51" hidden="1" x14ac:dyDescent="0.25">
      <c r="A974" s="220"/>
      <c r="B974" s="23"/>
      <c r="C974" s="8"/>
      <c r="D974" s="30"/>
      <c r="E974" s="30"/>
      <c r="F974" s="30"/>
      <c r="G974" s="30"/>
      <c r="H974" s="30"/>
      <c r="I974" s="30"/>
      <c r="AY974" s="8"/>
    </row>
    <row r="975" spans="1:51" hidden="1" x14ac:dyDescent="0.25">
      <c r="A975" s="220"/>
      <c r="B975" s="23"/>
      <c r="C975" s="8"/>
      <c r="D975" s="30"/>
      <c r="E975" s="30"/>
      <c r="F975" s="30"/>
      <c r="G975" s="30"/>
      <c r="H975" s="30"/>
      <c r="I975" s="30"/>
      <c r="AY975" s="8"/>
    </row>
    <row r="976" spans="1:51" hidden="1" x14ac:dyDescent="0.25">
      <c r="A976" s="220"/>
      <c r="B976" s="23"/>
      <c r="C976" s="8"/>
      <c r="D976" s="30"/>
      <c r="E976" s="30"/>
      <c r="F976" s="30"/>
      <c r="G976" s="30"/>
      <c r="H976" s="30"/>
      <c r="I976" s="30"/>
      <c r="AY976" s="8"/>
    </row>
    <row r="977" spans="1:51" hidden="1" x14ac:dyDescent="0.25">
      <c r="A977" s="220"/>
      <c r="B977" s="23"/>
      <c r="C977" s="8"/>
      <c r="D977" s="30"/>
      <c r="E977" s="30"/>
      <c r="F977" s="30"/>
      <c r="G977" s="30"/>
      <c r="H977" s="30"/>
      <c r="I977" s="30"/>
      <c r="AY977" s="8"/>
    </row>
    <row r="978" spans="1:51" hidden="1" x14ac:dyDescent="0.25">
      <c r="A978" s="220"/>
      <c r="B978" s="23"/>
      <c r="C978" s="8"/>
      <c r="D978" s="30"/>
      <c r="E978" s="30"/>
      <c r="F978" s="30"/>
      <c r="G978" s="30"/>
      <c r="H978" s="30"/>
      <c r="I978" s="30"/>
      <c r="AY978" s="8"/>
    </row>
    <row r="979" spans="1:51" hidden="1" x14ac:dyDescent="0.25">
      <c r="A979" s="220"/>
      <c r="B979" s="23"/>
      <c r="C979" s="8"/>
      <c r="D979" s="30"/>
      <c r="E979" s="30"/>
      <c r="F979" s="30"/>
      <c r="G979" s="30"/>
      <c r="H979" s="30"/>
      <c r="I979" s="30"/>
      <c r="AY979" s="8"/>
    </row>
    <row r="980" spans="1:51" hidden="1" x14ac:dyDescent="0.25">
      <c r="A980" s="220"/>
      <c r="B980" s="23"/>
      <c r="C980" s="8"/>
      <c r="D980" s="30"/>
      <c r="E980" s="30"/>
      <c r="F980" s="30"/>
      <c r="G980" s="30"/>
      <c r="H980" s="30"/>
      <c r="I980" s="30"/>
      <c r="AY980" s="8"/>
    </row>
    <row r="981" spans="1:51" hidden="1" x14ac:dyDescent="0.25">
      <c r="A981" s="220"/>
      <c r="B981" s="23"/>
      <c r="C981" s="8"/>
      <c r="D981" s="30"/>
      <c r="E981" s="30"/>
      <c r="F981" s="30"/>
      <c r="G981" s="30"/>
      <c r="H981" s="30"/>
      <c r="I981" s="30"/>
      <c r="AY981" s="8"/>
    </row>
    <row r="982" spans="1:51" hidden="1" x14ac:dyDescent="0.25">
      <c r="A982" s="220"/>
      <c r="B982" s="23"/>
      <c r="C982" s="8"/>
      <c r="D982" s="30"/>
      <c r="E982" s="30"/>
      <c r="F982" s="30"/>
      <c r="G982" s="30"/>
      <c r="H982" s="30"/>
      <c r="I982" s="30"/>
      <c r="AY982" s="8"/>
    </row>
    <row r="983" spans="1:51" hidden="1" x14ac:dyDescent="0.25">
      <c r="A983" s="220"/>
      <c r="B983" s="23"/>
      <c r="C983" s="8"/>
      <c r="D983" s="30"/>
      <c r="E983" s="30"/>
      <c r="F983" s="30"/>
      <c r="G983" s="30"/>
      <c r="H983" s="30"/>
      <c r="I983" s="30"/>
      <c r="AY983" s="8"/>
    </row>
    <row r="984" spans="1:51" hidden="1" x14ac:dyDescent="0.25">
      <c r="A984" s="220"/>
      <c r="B984" s="23"/>
      <c r="C984" s="8"/>
      <c r="D984" s="30"/>
      <c r="E984" s="30"/>
      <c r="F984" s="30"/>
      <c r="G984" s="30"/>
      <c r="H984" s="30"/>
      <c r="I984" s="30"/>
      <c r="AY984" s="8"/>
    </row>
    <row r="985" spans="1:51" hidden="1" x14ac:dyDescent="0.25">
      <c r="A985" s="220"/>
      <c r="B985" s="23"/>
      <c r="C985" s="8"/>
      <c r="D985" s="30"/>
      <c r="E985" s="30"/>
      <c r="F985" s="30"/>
      <c r="G985" s="30"/>
      <c r="H985" s="30"/>
      <c r="I985" s="30"/>
      <c r="AY985" s="8"/>
    </row>
    <row r="986" spans="1:51" hidden="1" x14ac:dyDescent="0.25">
      <c r="A986" s="220"/>
      <c r="B986" s="23"/>
      <c r="C986" s="8"/>
      <c r="D986" s="30"/>
      <c r="E986" s="30"/>
      <c r="F986" s="30"/>
      <c r="G986" s="30"/>
      <c r="H986" s="30"/>
      <c r="I986" s="30"/>
      <c r="AY986" s="8"/>
    </row>
    <row r="987" spans="1:51" hidden="1" x14ac:dyDescent="0.25">
      <c r="A987" s="220"/>
      <c r="B987" s="23"/>
      <c r="C987" s="8"/>
      <c r="D987" s="30"/>
      <c r="E987" s="30"/>
      <c r="F987" s="30"/>
      <c r="G987" s="30"/>
      <c r="H987" s="30"/>
      <c r="I987" s="30"/>
      <c r="AY987" s="8"/>
    </row>
    <row r="988" spans="1:51" hidden="1" x14ac:dyDescent="0.25">
      <c r="A988" s="220"/>
      <c r="B988" s="23"/>
      <c r="C988" s="8"/>
      <c r="D988" s="30"/>
      <c r="E988" s="30"/>
      <c r="F988" s="30"/>
      <c r="G988" s="30"/>
      <c r="H988" s="30"/>
      <c r="I988" s="30"/>
      <c r="AY988" s="8"/>
    </row>
    <row r="989" spans="1:51" hidden="1" x14ac:dyDescent="0.25">
      <c r="A989" s="220"/>
      <c r="B989" s="23"/>
      <c r="C989" s="8"/>
      <c r="D989" s="30"/>
      <c r="E989" s="30"/>
      <c r="F989" s="30"/>
      <c r="G989" s="30"/>
      <c r="H989" s="30"/>
      <c r="I989" s="30"/>
      <c r="AY989" s="8"/>
    </row>
    <row r="990" spans="1:51" hidden="1" x14ac:dyDescent="0.25">
      <c r="A990" s="220"/>
      <c r="B990" s="23"/>
      <c r="C990" s="8"/>
      <c r="D990" s="30"/>
      <c r="E990" s="30"/>
      <c r="F990" s="30"/>
      <c r="G990" s="30"/>
      <c r="H990" s="30"/>
      <c r="I990" s="30"/>
      <c r="AY990" s="8"/>
    </row>
    <row r="991" spans="1:51" hidden="1" x14ac:dyDescent="0.25">
      <c r="A991" s="220"/>
      <c r="B991" s="23"/>
      <c r="C991" s="8"/>
      <c r="D991" s="30"/>
      <c r="E991" s="30"/>
      <c r="F991" s="30"/>
      <c r="G991" s="30"/>
      <c r="H991" s="30"/>
      <c r="I991" s="30"/>
      <c r="AY991" s="8"/>
    </row>
    <row r="992" spans="1:51" hidden="1" x14ac:dyDescent="0.25">
      <c r="A992" s="220"/>
      <c r="B992" s="23"/>
      <c r="C992" s="8"/>
      <c r="D992" s="30"/>
      <c r="E992" s="30"/>
      <c r="F992" s="30"/>
      <c r="G992" s="30"/>
      <c r="H992" s="30"/>
      <c r="I992" s="30"/>
      <c r="AY992" s="8"/>
    </row>
    <row r="993" spans="1:51" hidden="1" x14ac:dyDescent="0.25">
      <c r="A993" s="220"/>
      <c r="B993" s="23"/>
      <c r="C993" s="8"/>
      <c r="D993" s="30"/>
      <c r="E993" s="30"/>
      <c r="F993" s="30"/>
      <c r="G993" s="30"/>
      <c r="H993" s="30"/>
      <c r="I993" s="30"/>
      <c r="AY993" s="8"/>
    </row>
    <row r="994" spans="1:51" hidden="1" x14ac:dyDescent="0.25">
      <c r="A994" s="220"/>
      <c r="B994" s="23"/>
      <c r="C994" s="8"/>
      <c r="D994" s="30"/>
      <c r="E994" s="30"/>
      <c r="F994" s="30"/>
      <c r="G994" s="30"/>
      <c r="H994" s="30"/>
      <c r="I994" s="30"/>
      <c r="AY994" s="8"/>
    </row>
    <row r="995" spans="1:51" hidden="1" x14ac:dyDescent="0.25">
      <c r="A995" s="220"/>
      <c r="B995" s="23"/>
      <c r="C995" s="8"/>
      <c r="D995" s="30"/>
      <c r="E995" s="30"/>
      <c r="F995" s="30"/>
      <c r="G995" s="30"/>
      <c r="H995" s="30"/>
      <c r="I995" s="30"/>
      <c r="AY995" s="8"/>
    </row>
    <row r="996" spans="1:51" hidden="1" x14ac:dyDescent="0.25">
      <c r="A996" s="220"/>
      <c r="B996" s="23"/>
      <c r="C996" s="8"/>
      <c r="D996" s="30"/>
      <c r="E996" s="30"/>
      <c r="F996" s="30"/>
      <c r="G996" s="30"/>
      <c r="H996" s="30"/>
      <c r="I996" s="30"/>
      <c r="AY996" s="8"/>
    </row>
    <row r="997" spans="1:51" hidden="1" x14ac:dyDescent="0.25">
      <c r="A997" s="220"/>
      <c r="B997" s="23"/>
      <c r="C997" s="8"/>
      <c r="D997" s="30"/>
      <c r="E997" s="30"/>
      <c r="F997" s="30"/>
      <c r="G997" s="30"/>
      <c r="H997" s="30"/>
      <c r="I997" s="30"/>
      <c r="AY997" s="8"/>
    </row>
    <row r="998" spans="1:51" hidden="1" x14ac:dyDescent="0.25">
      <c r="A998" s="220"/>
      <c r="B998" s="23"/>
      <c r="C998" s="8"/>
      <c r="D998" s="30"/>
      <c r="E998" s="30"/>
      <c r="F998" s="30"/>
      <c r="G998" s="30"/>
      <c r="H998" s="30"/>
      <c r="I998" s="30"/>
      <c r="AY998" s="8"/>
    </row>
    <row r="999" spans="1:51" hidden="1" x14ac:dyDescent="0.25">
      <c r="A999" s="220"/>
      <c r="B999" s="23"/>
      <c r="C999" s="8"/>
      <c r="D999" s="30"/>
      <c r="E999" s="30"/>
      <c r="F999" s="30"/>
      <c r="G999" s="30"/>
      <c r="H999" s="30"/>
      <c r="I999" s="30"/>
      <c r="AY999" s="8"/>
    </row>
    <row r="1000" spans="1:51" hidden="1" x14ac:dyDescent="0.25">
      <c r="A1000" s="220"/>
      <c r="B1000" s="23"/>
      <c r="C1000" s="8"/>
      <c r="D1000" s="30"/>
      <c r="E1000" s="30"/>
      <c r="F1000" s="30"/>
      <c r="G1000" s="30"/>
      <c r="H1000" s="30"/>
      <c r="I1000" s="30"/>
      <c r="AY1000" s="8"/>
    </row>
    <row r="1001" spans="1:51" hidden="1" x14ac:dyDescent="0.25">
      <c r="A1001" s="220"/>
      <c r="B1001" s="23"/>
      <c r="C1001" s="8"/>
      <c r="D1001" s="30"/>
      <c r="E1001" s="30"/>
      <c r="F1001" s="30"/>
      <c r="G1001" s="30"/>
      <c r="H1001" s="30"/>
      <c r="I1001" s="30"/>
      <c r="AY1001" s="8"/>
    </row>
    <row r="1002" spans="1:51" hidden="1" x14ac:dyDescent="0.25">
      <c r="A1002" s="220"/>
      <c r="B1002" s="23"/>
      <c r="C1002" s="8"/>
      <c r="D1002" s="30"/>
      <c r="E1002" s="30"/>
      <c r="F1002" s="30"/>
      <c r="G1002" s="30"/>
      <c r="H1002" s="30"/>
      <c r="I1002" s="30"/>
      <c r="AY1002" s="8"/>
    </row>
    <row r="1003" spans="1:51" hidden="1" x14ac:dyDescent="0.25">
      <c r="A1003" s="220"/>
      <c r="B1003" s="23"/>
      <c r="C1003" s="8"/>
      <c r="D1003" s="30"/>
      <c r="E1003" s="30"/>
      <c r="F1003" s="30"/>
      <c r="G1003" s="30"/>
      <c r="H1003" s="30"/>
      <c r="I1003" s="30"/>
      <c r="AY1003" s="8"/>
    </row>
    <row r="1004" spans="1:51" hidden="1" x14ac:dyDescent="0.25">
      <c r="A1004" s="220"/>
      <c r="B1004" s="23"/>
      <c r="C1004" s="8"/>
      <c r="D1004" s="30"/>
      <c r="E1004" s="30"/>
      <c r="F1004" s="30"/>
      <c r="G1004" s="30"/>
      <c r="H1004" s="30"/>
      <c r="I1004" s="30"/>
      <c r="AY1004" s="8"/>
    </row>
    <row r="1005" spans="1:51" hidden="1" x14ac:dyDescent="0.25">
      <c r="A1005" s="220"/>
      <c r="B1005" s="23"/>
      <c r="C1005" s="8"/>
      <c r="D1005" s="30"/>
      <c r="E1005" s="30"/>
      <c r="F1005" s="30"/>
      <c r="G1005" s="30"/>
      <c r="H1005" s="30"/>
      <c r="I1005" s="30"/>
      <c r="AY1005" s="8"/>
    </row>
    <row r="1006" spans="1:51" hidden="1" x14ac:dyDescent="0.25">
      <c r="A1006" s="220"/>
      <c r="B1006" s="23"/>
      <c r="C1006" s="8"/>
      <c r="D1006" s="30"/>
      <c r="E1006" s="30"/>
      <c r="F1006" s="30"/>
      <c r="G1006" s="30"/>
      <c r="H1006" s="30"/>
      <c r="I1006" s="30"/>
      <c r="AY1006" s="8"/>
    </row>
    <row r="1007" spans="1:51" hidden="1" x14ac:dyDescent="0.25">
      <c r="A1007" s="220"/>
      <c r="B1007" s="23"/>
      <c r="C1007" s="8"/>
      <c r="D1007" s="30"/>
      <c r="E1007" s="30"/>
      <c r="F1007" s="30"/>
      <c r="G1007" s="30"/>
      <c r="H1007" s="30"/>
      <c r="I1007" s="30"/>
      <c r="AY1007" s="8"/>
    </row>
    <row r="1008" spans="1:51" hidden="1" x14ac:dyDescent="0.25">
      <c r="A1008" s="220"/>
      <c r="B1008" s="23"/>
      <c r="C1008" s="8"/>
      <c r="D1008" s="30"/>
      <c r="E1008" s="30"/>
      <c r="F1008" s="30"/>
      <c r="G1008" s="30"/>
      <c r="H1008" s="30"/>
      <c r="I1008" s="30"/>
      <c r="AY1008" s="8"/>
    </row>
    <row r="1009" spans="1:51" hidden="1" x14ac:dyDescent="0.25">
      <c r="A1009" s="220"/>
      <c r="B1009" s="23"/>
      <c r="C1009" s="8"/>
      <c r="D1009" s="30"/>
      <c r="E1009" s="30"/>
      <c r="F1009" s="30"/>
      <c r="G1009" s="30"/>
      <c r="H1009" s="30"/>
      <c r="I1009" s="30"/>
      <c r="AY1009" s="8"/>
    </row>
    <row r="1010" spans="1:51" hidden="1" x14ac:dyDescent="0.25">
      <c r="A1010" s="220"/>
      <c r="B1010" s="23"/>
      <c r="C1010" s="8"/>
      <c r="D1010" s="30"/>
      <c r="E1010" s="30"/>
      <c r="F1010" s="30"/>
      <c r="G1010" s="30"/>
      <c r="H1010" s="30"/>
      <c r="I1010" s="30"/>
      <c r="AY1010" s="8"/>
    </row>
    <row r="1011" spans="1:51" hidden="1" x14ac:dyDescent="0.25">
      <c r="A1011" s="220"/>
      <c r="B1011" s="23"/>
      <c r="C1011" s="8"/>
      <c r="D1011" s="30"/>
      <c r="E1011" s="30"/>
      <c r="F1011" s="30"/>
      <c r="G1011" s="30"/>
      <c r="H1011" s="30"/>
      <c r="I1011" s="30"/>
      <c r="AY1011" s="8"/>
    </row>
    <row r="1012" spans="1:51" hidden="1" x14ac:dyDescent="0.25">
      <c r="A1012" s="220"/>
      <c r="B1012" s="23"/>
      <c r="C1012" s="8"/>
      <c r="D1012" s="30"/>
      <c r="E1012" s="30"/>
      <c r="F1012" s="30"/>
      <c r="G1012" s="30"/>
      <c r="H1012" s="30"/>
      <c r="I1012" s="30"/>
      <c r="AY1012" s="8"/>
    </row>
    <row r="1013" spans="1:51" hidden="1" x14ac:dyDescent="0.25">
      <c r="A1013" s="220"/>
      <c r="B1013" s="23"/>
      <c r="C1013" s="8"/>
      <c r="D1013" s="30"/>
      <c r="E1013" s="30"/>
      <c r="F1013" s="30"/>
      <c r="G1013" s="30"/>
      <c r="H1013" s="30"/>
      <c r="I1013" s="30"/>
      <c r="AY1013" s="8"/>
    </row>
    <row r="1014" spans="1:51" hidden="1" x14ac:dyDescent="0.25">
      <c r="A1014" s="220"/>
      <c r="B1014" s="23"/>
      <c r="C1014" s="8"/>
      <c r="D1014" s="30"/>
      <c r="E1014" s="30"/>
      <c r="F1014" s="30"/>
      <c r="G1014" s="30"/>
      <c r="H1014" s="30"/>
      <c r="I1014" s="30"/>
      <c r="AY1014" s="8"/>
    </row>
    <row r="1015" spans="1:51" hidden="1" x14ac:dyDescent="0.25">
      <c r="A1015" s="220"/>
      <c r="B1015" s="23"/>
      <c r="C1015" s="8"/>
      <c r="D1015" s="30"/>
      <c r="E1015" s="30"/>
      <c r="F1015" s="30"/>
      <c r="G1015" s="30"/>
      <c r="H1015" s="30"/>
      <c r="I1015" s="30"/>
      <c r="AY1015" s="8"/>
    </row>
    <row r="1016" spans="1:51" hidden="1" x14ac:dyDescent="0.25">
      <c r="A1016" s="220"/>
      <c r="B1016" s="23"/>
      <c r="C1016" s="8"/>
      <c r="D1016" s="30"/>
      <c r="E1016" s="30"/>
      <c r="F1016" s="30"/>
      <c r="G1016" s="30"/>
      <c r="H1016" s="30"/>
      <c r="I1016" s="30"/>
      <c r="AY1016" s="8"/>
    </row>
    <row r="1017" spans="1:51" hidden="1" x14ac:dyDescent="0.25">
      <c r="A1017" s="220"/>
      <c r="B1017" s="23"/>
      <c r="C1017" s="8"/>
      <c r="D1017" s="30"/>
      <c r="E1017" s="30"/>
      <c r="F1017" s="30"/>
      <c r="G1017" s="30"/>
      <c r="H1017" s="30"/>
      <c r="I1017" s="30"/>
      <c r="AY1017" s="8"/>
    </row>
    <row r="1018" spans="1:51" hidden="1" x14ac:dyDescent="0.25">
      <c r="A1018" s="220"/>
      <c r="B1018" s="23"/>
      <c r="C1018" s="8"/>
      <c r="D1018" s="30"/>
      <c r="E1018" s="30"/>
      <c r="F1018" s="30"/>
      <c r="G1018" s="30"/>
      <c r="H1018" s="30"/>
      <c r="I1018" s="30"/>
      <c r="AY1018" s="8"/>
    </row>
    <row r="1019" spans="1:51" hidden="1" x14ac:dyDescent="0.25">
      <c r="A1019" s="220"/>
      <c r="B1019" s="23"/>
      <c r="C1019" s="8"/>
      <c r="D1019" s="30"/>
      <c r="E1019" s="30"/>
      <c r="F1019" s="30"/>
      <c r="G1019" s="30"/>
      <c r="H1019" s="30"/>
      <c r="I1019" s="30"/>
      <c r="AY1019" s="8"/>
    </row>
    <row r="1020" spans="1:51" hidden="1" x14ac:dyDescent="0.25">
      <c r="A1020" s="220"/>
      <c r="B1020" s="23"/>
      <c r="C1020" s="8"/>
      <c r="D1020" s="30"/>
      <c r="E1020" s="30"/>
      <c r="F1020" s="30"/>
      <c r="G1020" s="30"/>
      <c r="H1020" s="30"/>
      <c r="I1020" s="30"/>
      <c r="AY1020" s="8"/>
    </row>
    <row r="1021" spans="1:51" hidden="1" x14ac:dyDescent="0.25">
      <c r="A1021" s="220"/>
      <c r="B1021" s="23"/>
      <c r="C1021" s="8"/>
      <c r="D1021" s="30"/>
      <c r="E1021" s="30"/>
      <c r="F1021" s="30"/>
      <c r="G1021" s="30"/>
      <c r="H1021" s="30"/>
      <c r="I1021" s="30"/>
      <c r="AY1021" s="8"/>
    </row>
    <row r="1022" spans="1:51" hidden="1" x14ac:dyDescent="0.25">
      <c r="A1022" s="220"/>
      <c r="B1022" s="23"/>
      <c r="C1022" s="8"/>
      <c r="D1022" s="30"/>
      <c r="E1022" s="30"/>
      <c r="F1022" s="30"/>
      <c r="G1022" s="30"/>
      <c r="H1022" s="30"/>
      <c r="I1022" s="30"/>
      <c r="AY1022" s="8"/>
    </row>
    <row r="1023" spans="1:51" hidden="1" x14ac:dyDescent="0.25">
      <c r="A1023" s="220"/>
      <c r="B1023" s="23"/>
      <c r="C1023" s="8"/>
      <c r="D1023" s="30"/>
      <c r="E1023" s="30"/>
      <c r="F1023" s="30"/>
      <c r="G1023" s="30"/>
      <c r="H1023" s="30"/>
      <c r="I1023" s="30"/>
      <c r="AY1023" s="8"/>
    </row>
    <row r="1024" spans="1:51" hidden="1" x14ac:dyDescent="0.25">
      <c r="A1024" s="220"/>
      <c r="B1024" s="23"/>
      <c r="C1024" s="8"/>
      <c r="D1024" s="30"/>
      <c r="E1024" s="30"/>
      <c r="F1024" s="30"/>
      <c r="G1024" s="30"/>
      <c r="H1024" s="30"/>
      <c r="I1024" s="30"/>
      <c r="AY1024" s="8"/>
    </row>
    <row r="1025" spans="1:51" hidden="1" x14ac:dyDescent="0.25">
      <c r="A1025" s="220"/>
      <c r="B1025" s="23"/>
      <c r="C1025" s="8"/>
      <c r="D1025" s="30"/>
      <c r="E1025" s="30"/>
      <c r="F1025" s="30"/>
      <c r="G1025" s="30"/>
      <c r="H1025" s="30"/>
      <c r="I1025" s="30"/>
      <c r="AY1025" s="8"/>
    </row>
    <row r="1026" spans="1:51" hidden="1" x14ac:dyDescent="0.25">
      <c r="A1026" s="220"/>
      <c r="B1026" s="23"/>
      <c r="C1026" s="8"/>
      <c r="D1026" s="30"/>
      <c r="E1026" s="30"/>
      <c r="F1026" s="30"/>
      <c r="G1026" s="30"/>
      <c r="H1026" s="30"/>
      <c r="I1026" s="30"/>
      <c r="AY1026" s="8"/>
    </row>
    <row r="1027" spans="1:51" hidden="1" x14ac:dyDescent="0.25">
      <c r="A1027" s="220"/>
      <c r="B1027" s="23"/>
      <c r="C1027" s="8"/>
      <c r="D1027" s="30"/>
      <c r="E1027" s="30"/>
      <c r="F1027" s="30"/>
      <c r="G1027" s="30"/>
      <c r="H1027" s="30"/>
      <c r="I1027" s="30"/>
      <c r="AY1027" s="8"/>
    </row>
    <row r="1028" spans="1:51" hidden="1" x14ac:dyDescent="0.25">
      <c r="A1028" s="220"/>
      <c r="B1028" s="23"/>
      <c r="C1028" s="8"/>
      <c r="D1028" s="30"/>
      <c r="E1028" s="30"/>
      <c r="F1028" s="30"/>
      <c r="G1028" s="30"/>
      <c r="H1028" s="30"/>
      <c r="I1028" s="30"/>
      <c r="AY1028" s="8"/>
    </row>
    <row r="1029" spans="1:51" hidden="1" x14ac:dyDescent="0.25">
      <c r="A1029" s="220"/>
      <c r="B1029" s="23"/>
      <c r="C1029" s="8"/>
      <c r="D1029" s="30"/>
      <c r="E1029" s="30"/>
      <c r="F1029" s="30"/>
      <c r="G1029" s="30"/>
      <c r="H1029" s="30"/>
      <c r="I1029" s="30"/>
      <c r="AY1029" s="8"/>
    </row>
    <row r="1030" spans="1:51" hidden="1" x14ac:dyDescent="0.25">
      <c r="A1030" s="220"/>
      <c r="B1030" s="23"/>
      <c r="C1030" s="8"/>
      <c r="D1030" s="30"/>
      <c r="E1030" s="30"/>
      <c r="F1030" s="30"/>
      <c r="G1030" s="30"/>
      <c r="H1030" s="30"/>
      <c r="I1030" s="30"/>
      <c r="AY1030" s="8"/>
    </row>
    <row r="1031" spans="1:51" hidden="1" x14ac:dyDescent="0.25">
      <c r="A1031" s="220"/>
      <c r="B1031" s="23"/>
      <c r="C1031" s="8"/>
      <c r="D1031" s="30"/>
      <c r="E1031" s="30"/>
      <c r="F1031" s="30"/>
      <c r="G1031" s="30"/>
      <c r="H1031" s="30"/>
      <c r="I1031" s="30"/>
      <c r="AY1031" s="8"/>
    </row>
    <row r="1032" spans="1:51" hidden="1" x14ac:dyDescent="0.25">
      <c r="A1032" s="220"/>
      <c r="B1032" s="23"/>
      <c r="C1032" s="8"/>
      <c r="D1032" s="30"/>
      <c r="E1032" s="30"/>
      <c r="F1032" s="30"/>
      <c r="G1032" s="30"/>
      <c r="H1032" s="30"/>
      <c r="I1032" s="30"/>
      <c r="AY1032" s="8"/>
    </row>
    <row r="1033" spans="1:51" hidden="1" x14ac:dyDescent="0.25">
      <c r="A1033" s="220"/>
      <c r="B1033" s="23"/>
      <c r="C1033" s="8"/>
      <c r="D1033" s="30"/>
      <c r="E1033" s="30"/>
      <c r="F1033" s="30"/>
      <c r="G1033" s="30"/>
      <c r="H1033" s="30"/>
      <c r="I1033" s="30"/>
      <c r="AY1033" s="8"/>
    </row>
    <row r="1034" spans="1:51" hidden="1" x14ac:dyDescent="0.25">
      <c r="A1034" s="220"/>
      <c r="B1034" s="23"/>
      <c r="C1034" s="8"/>
      <c r="D1034" s="30"/>
      <c r="E1034" s="30"/>
      <c r="F1034" s="30"/>
      <c r="G1034" s="30"/>
      <c r="H1034" s="30"/>
      <c r="I1034" s="30"/>
      <c r="AY1034" s="8"/>
    </row>
    <row r="1035" spans="1:51" hidden="1" x14ac:dyDescent="0.25">
      <c r="A1035" s="220"/>
      <c r="B1035" s="23"/>
      <c r="C1035" s="8"/>
      <c r="D1035" s="30"/>
      <c r="E1035" s="30"/>
      <c r="F1035" s="30"/>
      <c r="G1035" s="30"/>
      <c r="H1035" s="30"/>
      <c r="I1035" s="30"/>
      <c r="AY1035" s="8"/>
    </row>
    <row r="1036" spans="1:51" hidden="1" x14ac:dyDescent="0.25">
      <c r="A1036" s="220"/>
      <c r="B1036" s="23"/>
      <c r="C1036" s="8"/>
      <c r="D1036" s="30"/>
      <c r="E1036" s="30"/>
      <c r="F1036" s="30"/>
      <c r="G1036" s="30"/>
      <c r="H1036" s="30"/>
      <c r="I1036" s="30"/>
      <c r="AY1036" s="8"/>
    </row>
    <row r="1037" spans="1:51" hidden="1" x14ac:dyDescent="0.25">
      <c r="A1037" s="220"/>
      <c r="B1037" s="23"/>
      <c r="C1037" s="8"/>
      <c r="D1037" s="30"/>
      <c r="E1037" s="30"/>
      <c r="F1037" s="30"/>
      <c r="G1037" s="30"/>
      <c r="H1037" s="30"/>
      <c r="I1037" s="30"/>
      <c r="AY1037" s="8"/>
    </row>
    <row r="1038" spans="1:51" hidden="1" x14ac:dyDescent="0.25">
      <c r="A1038" s="220"/>
      <c r="B1038" s="23"/>
      <c r="C1038" s="8"/>
      <c r="D1038" s="30"/>
      <c r="E1038" s="30"/>
      <c r="F1038" s="30"/>
      <c r="G1038" s="30"/>
      <c r="H1038" s="30"/>
      <c r="I1038" s="30"/>
      <c r="AY1038" s="8"/>
    </row>
    <row r="1039" spans="1:51" hidden="1" x14ac:dyDescent="0.25">
      <c r="A1039" s="220"/>
      <c r="B1039" s="23"/>
      <c r="C1039" s="8"/>
      <c r="D1039" s="30"/>
      <c r="E1039" s="30"/>
      <c r="F1039" s="30"/>
      <c r="G1039" s="30"/>
      <c r="H1039" s="30"/>
      <c r="I1039" s="30"/>
      <c r="AY1039" s="8"/>
    </row>
    <row r="1040" spans="1:51" hidden="1" x14ac:dyDescent="0.25">
      <c r="A1040" s="220"/>
      <c r="B1040" s="23"/>
      <c r="C1040" s="8"/>
      <c r="D1040" s="30"/>
      <c r="E1040" s="30"/>
      <c r="F1040" s="30"/>
      <c r="G1040" s="30"/>
      <c r="H1040" s="30"/>
      <c r="I1040" s="30"/>
      <c r="AY1040" s="8"/>
    </row>
    <row r="1041" spans="1:51" hidden="1" x14ac:dyDescent="0.25">
      <c r="A1041" s="220"/>
      <c r="B1041" s="23"/>
      <c r="C1041" s="8"/>
      <c r="D1041" s="30"/>
      <c r="E1041" s="30"/>
      <c r="F1041" s="30"/>
      <c r="G1041" s="30"/>
      <c r="H1041" s="30"/>
      <c r="I1041" s="30"/>
      <c r="AY1041" s="8"/>
    </row>
    <row r="1042" spans="1:51" hidden="1" x14ac:dyDescent="0.25">
      <c r="A1042" s="220"/>
      <c r="B1042" s="23"/>
      <c r="C1042" s="8"/>
      <c r="D1042" s="30"/>
      <c r="E1042" s="30"/>
      <c r="F1042" s="30"/>
      <c r="G1042" s="30"/>
      <c r="H1042" s="30"/>
      <c r="I1042" s="30"/>
      <c r="AY1042" s="8"/>
    </row>
    <row r="1043" spans="1:51" hidden="1" x14ac:dyDescent="0.25">
      <c r="A1043" s="220"/>
      <c r="B1043" s="23"/>
      <c r="C1043" s="8"/>
      <c r="D1043" s="30"/>
      <c r="E1043" s="30"/>
      <c r="F1043" s="30"/>
      <c r="G1043" s="30"/>
      <c r="H1043" s="30"/>
      <c r="I1043" s="30"/>
      <c r="AY1043" s="8"/>
    </row>
    <row r="1044" spans="1:51" hidden="1" x14ac:dyDescent="0.25">
      <c r="A1044" s="220"/>
      <c r="B1044" s="23"/>
      <c r="C1044" s="8"/>
      <c r="D1044" s="30"/>
      <c r="E1044" s="30"/>
      <c r="F1044" s="30"/>
      <c r="G1044" s="30"/>
      <c r="H1044" s="30"/>
      <c r="I1044" s="30"/>
      <c r="AY1044" s="8"/>
    </row>
    <row r="1045" spans="1:51" hidden="1" x14ac:dyDescent="0.25">
      <c r="A1045" s="220"/>
      <c r="B1045" s="23"/>
      <c r="C1045" s="8"/>
      <c r="D1045" s="30"/>
      <c r="E1045" s="30"/>
      <c r="F1045" s="30"/>
      <c r="G1045" s="30"/>
      <c r="H1045" s="30"/>
      <c r="I1045" s="30"/>
      <c r="AY1045" s="8"/>
    </row>
    <row r="1046" spans="1:51" hidden="1" x14ac:dyDescent="0.25">
      <c r="A1046" s="220"/>
      <c r="B1046" s="23"/>
      <c r="C1046" s="8"/>
      <c r="D1046" s="30"/>
      <c r="E1046" s="30"/>
      <c r="F1046" s="30"/>
      <c r="G1046" s="30"/>
      <c r="H1046" s="30"/>
      <c r="I1046" s="30"/>
      <c r="AY1046" s="8"/>
    </row>
    <row r="1047" spans="1:51" hidden="1" x14ac:dyDescent="0.25">
      <c r="A1047" s="220"/>
      <c r="B1047" s="23"/>
      <c r="C1047" s="8"/>
      <c r="D1047" s="30"/>
      <c r="E1047" s="30"/>
      <c r="F1047" s="30"/>
      <c r="G1047" s="30"/>
      <c r="H1047" s="30"/>
      <c r="I1047" s="30"/>
      <c r="AY1047" s="8"/>
    </row>
    <row r="1048" spans="1:51" hidden="1" x14ac:dyDescent="0.25">
      <c r="A1048" s="220"/>
      <c r="B1048" s="23"/>
      <c r="C1048" s="8"/>
      <c r="D1048" s="30"/>
      <c r="E1048" s="30"/>
      <c r="F1048" s="30"/>
      <c r="G1048" s="30"/>
      <c r="H1048" s="30"/>
      <c r="I1048" s="30"/>
      <c r="AY1048" s="8"/>
    </row>
    <row r="1049" spans="1:51" hidden="1" x14ac:dyDescent="0.25">
      <c r="A1049" s="220"/>
      <c r="B1049" s="23"/>
      <c r="C1049" s="8"/>
      <c r="D1049" s="30"/>
      <c r="E1049" s="30"/>
      <c r="F1049" s="30"/>
      <c r="G1049" s="30"/>
      <c r="H1049" s="30"/>
      <c r="I1049" s="30"/>
      <c r="AY1049" s="8"/>
    </row>
    <row r="1050" spans="1:51" hidden="1" x14ac:dyDescent="0.25">
      <c r="A1050" s="220"/>
      <c r="B1050" s="23"/>
      <c r="C1050" s="8"/>
      <c r="D1050" s="30"/>
      <c r="E1050" s="30"/>
      <c r="F1050" s="30"/>
      <c r="G1050" s="30"/>
      <c r="H1050" s="30"/>
      <c r="I1050" s="30"/>
      <c r="AY1050" s="8"/>
    </row>
    <row r="1051" spans="1:51" hidden="1" x14ac:dyDescent="0.25">
      <c r="A1051" s="220"/>
      <c r="B1051" s="23"/>
      <c r="C1051" s="8"/>
      <c r="D1051" s="30"/>
      <c r="E1051" s="30"/>
      <c r="F1051" s="30"/>
      <c r="G1051" s="30"/>
      <c r="H1051" s="30"/>
      <c r="I1051" s="30"/>
      <c r="AY1051" s="8"/>
    </row>
    <row r="1052" spans="1:51" hidden="1" x14ac:dyDescent="0.25">
      <c r="A1052" s="220"/>
      <c r="B1052" s="23"/>
      <c r="C1052" s="8"/>
      <c r="D1052" s="30"/>
      <c r="E1052" s="30"/>
      <c r="F1052" s="30"/>
      <c r="G1052" s="30"/>
      <c r="H1052" s="30"/>
      <c r="I1052" s="30"/>
      <c r="AY1052" s="8"/>
    </row>
    <row r="1053" spans="1:51" hidden="1" x14ac:dyDescent="0.25">
      <c r="A1053" s="220"/>
      <c r="B1053" s="23"/>
      <c r="C1053" s="8"/>
      <c r="D1053" s="30"/>
      <c r="E1053" s="30"/>
      <c r="F1053" s="30"/>
      <c r="G1053" s="30"/>
      <c r="H1053" s="30"/>
      <c r="I1053" s="30"/>
      <c r="AY1053" s="8"/>
    </row>
    <row r="1054" spans="1:51" hidden="1" x14ac:dyDescent="0.25">
      <c r="A1054" s="220"/>
      <c r="B1054" s="23"/>
      <c r="C1054" s="8"/>
      <c r="D1054" s="30"/>
      <c r="E1054" s="30"/>
      <c r="F1054" s="30"/>
      <c r="G1054" s="30"/>
      <c r="H1054" s="30"/>
      <c r="I1054" s="30"/>
      <c r="AY1054" s="8"/>
    </row>
    <row r="1055" spans="1:51" hidden="1" x14ac:dyDescent="0.25">
      <c r="A1055" s="220"/>
      <c r="B1055" s="23"/>
      <c r="C1055" s="8"/>
      <c r="D1055" s="30"/>
      <c r="E1055" s="30"/>
      <c r="F1055" s="30"/>
      <c r="G1055" s="30"/>
      <c r="H1055" s="30"/>
      <c r="I1055" s="30"/>
      <c r="AY1055" s="8"/>
    </row>
    <row r="1056" spans="1:51" hidden="1" x14ac:dyDescent="0.25">
      <c r="A1056" s="220"/>
      <c r="B1056" s="23"/>
      <c r="C1056" s="8"/>
      <c r="D1056" s="30"/>
      <c r="E1056" s="30"/>
      <c r="F1056" s="30"/>
      <c r="G1056" s="30"/>
      <c r="H1056" s="30"/>
      <c r="I1056" s="30"/>
      <c r="AY1056" s="8"/>
    </row>
    <row r="1057" spans="1:51" hidden="1" x14ac:dyDescent="0.25">
      <c r="A1057" s="220"/>
      <c r="B1057" s="23"/>
      <c r="C1057" s="8"/>
      <c r="D1057" s="30"/>
      <c r="E1057" s="30"/>
      <c r="F1057" s="30"/>
      <c r="G1057" s="30"/>
      <c r="H1057" s="30"/>
      <c r="I1057" s="30"/>
      <c r="AY1057" s="8"/>
    </row>
    <row r="1058" spans="1:51" hidden="1" x14ac:dyDescent="0.25">
      <c r="A1058" s="220"/>
      <c r="B1058" s="23"/>
      <c r="C1058" s="8"/>
      <c r="D1058" s="30"/>
      <c r="E1058" s="30"/>
      <c r="F1058" s="30"/>
      <c r="G1058" s="30"/>
      <c r="H1058" s="30"/>
      <c r="I1058" s="30"/>
      <c r="AY1058" s="8"/>
    </row>
    <row r="1059" spans="1:51" hidden="1" x14ac:dyDescent="0.25">
      <c r="A1059" s="220"/>
      <c r="B1059" s="23"/>
      <c r="C1059" s="8"/>
      <c r="D1059" s="30"/>
      <c r="E1059" s="30"/>
      <c r="F1059" s="30"/>
      <c r="G1059" s="30"/>
      <c r="H1059" s="30"/>
      <c r="I1059" s="30"/>
      <c r="AY1059" s="8"/>
    </row>
    <row r="1060" spans="1:51" hidden="1" x14ac:dyDescent="0.25">
      <c r="A1060" s="220"/>
      <c r="B1060" s="23"/>
      <c r="C1060" s="8"/>
      <c r="D1060" s="30"/>
      <c r="E1060" s="30"/>
      <c r="F1060" s="30"/>
      <c r="G1060" s="30"/>
      <c r="H1060" s="30"/>
      <c r="I1060" s="30"/>
      <c r="AY1060" s="8"/>
    </row>
    <row r="1061" spans="1:51" hidden="1" x14ac:dyDescent="0.25">
      <c r="A1061" s="220"/>
      <c r="B1061" s="23"/>
      <c r="C1061" s="8"/>
      <c r="D1061" s="30"/>
      <c r="E1061" s="30"/>
      <c r="F1061" s="30"/>
      <c r="G1061" s="30"/>
      <c r="H1061" s="30"/>
      <c r="I1061" s="30"/>
      <c r="AY1061" s="8"/>
    </row>
    <row r="1062" spans="1:51" hidden="1" x14ac:dyDescent="0.25">
      <c r="A1062" s="220"/>
      <c r="B1062" s="23"/>
      <c r="C1062" s="8"/>
      <c r="D1062" s="30"/>
      <c r="E1062" s="30"/>
      <c r="F1062" s="30"/>
      <c r="G1062" s="30"/>
      <c r="H1062" s="30"/>
      <c r="I1062" s="30"/>
      <c r="AY1062" s="8"/>
    </row>
    <row r="1063" spans="1:51" hidden="1" x14ac:dyDescent="0.25">
      <c r="A1063" s="220"/>
      <c r="B1063" s="23"/>
      <c r="C1063" s="8"/>
      <c r="D1063" s="30"/>
      <c r="E1063" s="30"/>
      <c r="F1063" s="30"/>
      <c r="G1063" s="30"/>
      <c r="H1063" s="30"/>
      <c r="I1063" s="30"/>
      <c r="AY1063" s="8"/>
    </row>
    <row r="1064" spans="1:51" hidden="1" x14ac:dyDescent="0.25">
      <c r="A1064" s="220"/>
      <c r="B1064" s="23"/>
      <c r="C1064" s="8"/>
      <c r="D1064" s="30"/>
      <c r="E1064" s="30"/>
      <c r="F1064" s="30"/>
      <c r="G1064" s="30"/>
      <c r="H1064" s="30"/>
      <c r="I1064" s="30"/>
      <c r="AY1064" s="8"/>
    </row>
    <row r="1065" spans="1:51" hidden="1" x14ac:dyDescent="0.25">
      <c r="A1065" s="220"/>
      <c r="B1065" s="23"/>
      <c r="C1065" s="8"/>
      <c r="D1065" s="30"/>
      <c r="E1065" s="30"/>
      <c r="F1065" s="30"/>
      <c r="G1065" s="30"/>
      <c r="H1065" s="30"/>
      <c r="I1065" s="30"/>
      <c r="AY1065" s="8"/>
    </row>
    <row r="1066" spans="1:51" hidden="1" x14ac:dyDescent="0.25">
      <c r="A1066" s="220"/>
      <c r="B1066" s="23"/>
      <c r="C1066" s="8"/>
      <c r="D1066" s="30"/>
      <c r="E1066" s="30"/>
      <c r="F1066" s="30"/>
      <c r="G1066" s="30"/>
      <c r="H1066" s="30"/>
      <c r="I1066" s="30"/>
      <c r="AY1066" s="8"/>
    </row>
    <row r="1067" spans="1:51" hidden="1" x14ac:dyDescent="0.25">
      <c r="A1067" s="220"/>
      <c r="B1067" s="23"/>
      <c r="C1067" s="8"/>
      <c r="D1067" s="30"/>
      <c r="E1067" s="30"/>
      <c r="F1067" s="30"/>
      <c r="G1067" s="30"/>
      <c r="H1067" s="30"/>
      <c r="I1067" s="30"/>
      <c r="AY1067" s="8"/>
    </row>
    <row r="1068" spans="1:51" hidden="1" x14ac:dyDescent="0.25">
      <c r="A1068" s="220"/>
      <c r="B1068" s="23"/>
      <c r="C1068" s="8"/>
      <c r="D1068" s="30"/>
      <c r="E1068" s="30"/>
      <c r="F1068" s="30"/>
      <c r="G1068" s="30"/>
      <c r="H1068" s="30"/>
      <c r="I1068" s="30"/>
      <c r="AY1068" s="8"/>
    </row>
    <row r="1069" spans="1:51" hidden="1" x14ac:dyDescent="0.25">
      <c r="A1069" s="220"/>
      <c r="B1069" s="23"/>
      <c r="C1069" s="8"/>
      <c r="D1069" s="30"/>
      <c r="E1069" s="30"/>
      <c r="F1069" s="30"/>
      <c r="G1069" s="30"/>
      <c r="H1069" s="30"/>
      <c r="I1069" s="30"/>
      <c r="AY1069" s="8"/>
    </row>
    <row r="1070" spans="1:51" hidden="1" x14ac:dyDescent="0.25">
      <c r="A1070" s="220"/>
      <c r="B1070" s="23"/>
      <c r="C1070" s="8"/>
      <c r="D1070" s="30"/>
      <c r="E1070" s="30"/>
      <c r="F1070" s="30"/>
      <c r="G1070" s="30"/>
      <c r="H1070" s="30"/>
      <c r="I1070" s="30"/>
      <c r="AY1070" s="8"/>
    </row>
    <row r="1071" spans="1:51" hidden="1" x14ac:dyDescent="0.25">
      <c r="A1071" s="220"/>
      <c r="B1071" s="23"/>
      <c r="C1071" s="8"/>
      <c r="D1071" s="30"/>
      <c r="E1071" s="30"/>
      <c r="F1071" s="30"/>
      <c r="G1071" s="30"/>
      <c r="H1071" s="30"/>
      <c r="I1071" s="30"/>
      <c r="AY1071" s="8"/>
    </row>
    <row r="1072" spans="1:51" hidden="1" x14ac:dyDescent="0.25">
      <c r="A1072" s="220"/>
      <c r="B1072" s="23"/>
      <c r="C1072" s="8"/>
      <c r="D1072" s="30"/>
      <c r="E1072" s="30"/>
      <c r="F1072" s="30"/>
      <c r="G1072" s="30"/>
      <c r="H1072" s="30"/>
      <c r="I1072" s="30"/>
      <c r="AY1072" s="8"/>
    </row>
    <row r="1073" spans="1:51" hidden="1" x14ac:dyDescent="0.25">
      <c r="A1073" s="220"/>
      <c r="B1073" s="23"/>
      <c r="C1073" s="8"/>
      <c r="D1073" s="30"/>
      <c r="E1073" s="30"/>
      <c r="F1073" s="30"/>
      <c r="G1073" s="30"/>
      <c r="H1073" s="30"/>
      <c r="I1073" s="30"/>
      <c r="AY1073" s="8"/>
    </row>
    <row r="1074" spans="1:51" hidden="1" x14ac:dyDescent="0.25">
      <c r="A1074" s="220"/>
      <c r="B1074" s="23"/>
      <c r="C1074" s="8"/>
      <c r="D1074" s="30"/>
      <c r="E1074" s="30"/>
      <c r="F1074" s="30"/>
      <c r="G1074" s="30"/>
      <c r="H1074" s="30"/>
      <c r="I1074" s="30"/>
      <c r="AY1074" s="8"/>
    </row>
    <row r="1075" spans="1:51" hidden="1" x14ac:dyDescent="0.25">
      <c r="A1075" s="220"/>
      <c r="B1075" s="23"/>
      <c r="C1075" s="8"/>
      <c r="D1075" s="30"/>
      <c r="E1075" s="30"/>
      <c r="F1075" s="30"/>
      <c r="G1075" s="30"/>
      <c r="H1075" s="30"/>
      <c r="I1075" s="30"/>
      <c r="AY1075" s="8"/>
    </row>
    <row r="1076" spans="1:51" hidden="1" x14ac:dyDescent="0.25">
      <c r="A1076" s="220"/>
      <c r="B1076" s="23"/>
      <c r="C1076" s="8"/>
      <c r="D1076" s="30"/>
      <c r="E1076" s="30"/>
      <c r="F1076" s="30"/>
      <c r="G1076" s="30"/>
      <c r="H1076" s="30"/>
      <c r="I1076" s="30"/>
      <c r="AY1076" s="8"/>
    </row>
    <row r="1077" spans="1:51" hidden="1" x14ac:dyDescent="0.25">
      <c r="A1077" s="220"/>
      <c r="B1077" s="23"/>
      <c r="C1077" s="8"/>
      <c r="D1077" s="30"/>
      <c r="E1077" s="30"/>
      <c r="F1077" s="30"/>
      <c r="G1077" s="30"/>
      <c r="H1077" s="30"/>
      <c r="I1077" s="30"/>
      <c r="AY1077" s="8"/>
    </row>
    <row r="1078" spans="1:51" hidden="1" x14ac:dyDescent="0.25">
      <c r="A1078" s="220"/>
      <c r="B1078" s="23"/>
      <c r="C1078" s="8"/>
      <c r="D1078" s="30"/>
      <c r="E1078" s="30"/>
      <c r="F1078" s="30"/>
      <c r="G1078" s="30"/>
      <c r="H1078" s="30"/>
      <c r="I1078" s="30"/>
      <c r="AY1078" s="8"/>
    </row>
    <row r="1079" spans="1:51" hidden="1" x14ac:dyDescent="0.25">
      <c r="A1079" s="220"/>
      <c r="B1079" s="23"/>
      <c r="C1079" s="8"/>
      <c r="D1079" s="30"/>
      <c r="E1079" s="30"/>
      <c r="F1079" s="30"/>
      <c r="G1079" s="30"/>
      <c r="H1079" s="30"/>
      <c r="I1079" s="30"/>
      <c r="AY1079" s="8"/>
    </row>
    <row r="1080" spans="1:51" hidden="1" x14ac:dyDescent="0.25">
      <c r="A1080" s="220"/>
      <c r="B1080" s="23"/>
      <c r="C1080" s="8"/>
      <c r="D1080" s="30"/>
      <c r="E1080" s="30"/>
      <c r="F1080" s="30"/>
      <c r="G1080" s="30"/>
      <c r="H1080" s="30"/>
      <c r="I1080" s="30"/>
      <c r="AY1080" s="8"/>
    </row>
    <row r="1081" spans="1:51" hidden="1" x14ac:dyDescent="0.25">
      <c r="A1081" s="220"/>
      <c r="B1081" s="23"/>
      <c r="C1081" s="8"/>
      <c r="D1081" s="30"/>
      <c r="E1081" s="30"/>
      <c r="F1081" s="30"/>
      <c r="G1081" s="30"/>
      <c r="H1081" s="30"/>
      <c r="I1081" s="30"/>
      <c r="AY1081" s="8"/>
    </row>
    <row r="1082" spans="1:51" hidden="1" x14ac:dyDescent="0.25">
      <c r="A1082" s="220"/>
      <c r="B1082" s="23"/>
      <c r="C1082" s="8"/>
      <c r="D1082" s="30"/>
      <c r="E1082" s="30"/>
      <c r="F1082" s="30"/>
      <c r="G1082" s="30"/>
      <c r="H1082" s="30"/>
      <c r="I1082" s="30"/>
      <c r="AY1082" s="8"/>
    </row>
    <row r="1083" spans="1:51" hidden="1" x14ac:dyDescent="0.25">
      <c r="A1083" s="220"/>
      <c r="B1083" s="23"/>
      <c r="C1083" s="8"/>
      <c r="D1083" s="30"/>
      <c r="E1083" s="30"/>
      <c r="F1083" s="30"/>
      <c r="G1083" s="30"/>
      <c r="H1083" s="30"/>
      <c r="I1083" s="30"/>
      <c r="AY1083" s="8"/>
    </row>
    <row r="1084" spans="1:51" hidden="1" x14ac:dyDescent="0.25">
      <c r="A1084" s="220"/>
      <c r="B1084" s="23"/>
      <c r="C1084" s="8"/>
      <c r="D1084" s="30"/>
      <c r="E1084" s="30"/>
      <c r="F1084" s="30"/>
      <c r="G1084" s="30"/>
      <c r="H1084" s="30"/>
      <c r="I1084" s="30"/>
      <c r="AY1084" s="8"/>
    </row>
    <row r="1085" spans="1:51" hidden="1" x14ac:dyDescent="0.25">
      <c r="A1085" s="220"/>
      <c r="B1085" s="23"/>
      <c r="C1085" s="8"/>
      <c r="D1085" s="30"/>
      <c r="E1085" s="30"/>
      <c r="F1085" s="30"/>
      <c r="G1085" s="30"/>
      <c r="H1085" s="30"/>
      <c r="I1085" s="30"/>
      <c r="AY1085" s="8"/>
    </row>
    <row r="1086" spans="1:51" hidden="1" x14ac:dyDescent="0.25">
      <c r="A1086" s="220"/>
      <c r="B1086" s="23"/>
      <c r="C1086" s="8"/>
      <c r="D1086" s="30"/>
      <c r="E1086" s="30"/>
      <c r="F1086" s="30"/>
      <c r="G1086" s="30"/>
      <c r="H1086" s="30"/>
      <c r="I1086" s="30"/>
      <c r="AY1086" s="8"/>
    </row>
    <row r="1087" spans="1:51" hidden="1" x14ac:dyDescent="0.25">
      <c r="A1087" s="220"/>
      <c r="B1087" s="23"/>
      <c r="C1087" s="8"/>
      <c r="D1087" s="30"/>
      <c r="E1087" s="30"/>
      <c r="F1087" s="30"/>
      <c r="G1087" s="30"/>
      <c r="H1087" s="30"/>
      <c r="I1087" s="30"/>
      <c r="AY1087" s="8"/>
    </row>
    <row r="1088" spans="1:51" hidden="1" x14ac:dyDescent="0.25">
      <c r="A1088" s="220"/>
      <c r="B1088" s="23"/>
      <c r="C1088" s="8"/>
      <c r="D1088" s="30"/>
      <c r="E1088" s="30"/>
      <c r="F1088" s="30"/>
      <c r="G1088" s="30"/>
      <c r="H1088" s="30"/>
      <c r="I1088" s="30"/>
      <c r="AY1088" s="8"/>
    </row>
    <row r="1089" spans="1:51" hidden="1" x14ac:dyDescent="0.25">
      <c r="A1089" s="220"/>
      <c r="B1089" s="23"/>
      <c r="C1089" s="8"/>
      <c r="D1089" s="30"/>
      <c r="E1089" s="30"/>
      <c r="F1089" s="30"/>
      <c r="G1089" s="30"/>
      <c r="H1089" s="30"/>
      <c r="I1089" s="30"/>
      <c r="AY1089" s="8"/>
    </row>
    <row r="1090" spans="1:51" hidden="1" x14ac:dyDescent="0.25">
      <c r="A1090" s="220"/>
      <c r="B1090" s="23"/>
      <c r="C1090" s="8"/>
      <c r="D1090" s="30"/>
      <c r="E1090" s="30"/>
      <c r="F1090" s="30"/>
      <c r="G1090" s="30"/>
      <c r="H1090" s="30"/>
      <c r="I1090" s="30"/>
      <c r="AY1090" s="8"/>
    </row>
    <row r="1091" spans="1:51" hidden="1" x14ac:dyDescent="0.25">
      <c r="A1091" s="220"/>
      <c r="B1091" s="23"/>
      <c r="C1091" s="8"/>
      <c r="D1091" s="30"/>
      <c r="E1091" s="30"/>
      <c r="F1091" s="30"/>
      <c r="G1091" s="30"/>
      <c r="H1091" s="30"/>
      <c r="I1091" s="30"/>
      <c r="AY1091" s="8"/>
    </row>
    <row r="1092" spans="1:51" hidden="1" x14ac:dyDescent="0.25">
      <c r="A1092" s="220"/>
      <c r="B1092" s="23"/>
      <c r="C1092" s="8"/>
      <c r="D1092" s="30"/>
      <c r="E1092" s="30"/>
      <c r="F1092" s="30"/>
      <c r="G1092" s="30"/>
      <c r="H1092" s="30"/>
      <c r="I1092" s="30"/>
      <c r="AY1092" s="8"/>
    </row>
    <row r="1093" spans="1:51" hidden="1" x14ac:dyDescent="0.25">
      <c r="A1093" s="220"/>
      <c r="B1093" s="23"/>
      <c r="C1093" s="8"/>
      <c r="D1093" s="30"/>
      <c r="E1093" s="30"/>
      <c r="F1093" s="30"/>
      <c r="G1093" s="30"/>
      <c r="H1093" s="30"/>
      <c r="I1093" s="30"/>
      <c r="AY1093" s="8"/>
    </row>
    <row r="1094" spans="1:51" hidden="1" x14ac:dyDescent="0.25">
      <c r="A1094" s="220"/>
      <c r="B1094" s="23"/>
      <c r="C1094" s="8"/>
      <c r="D1094" s="30"/>
      <c r="E1094" s="30"/>
      <c r="F1094" s="30"/>
      <c r="G1094" s="30"/>
      <c r="H1094" s="30"/>
      <c r="I1094" s="30"/>
      <c r="AY1094" s="8"/>
    </row>
    <row r="1095" spans="1:51" hidden="1" x14ac:dyDescent="0.25">
      <c r="A1095" s="220"/>
      <c r="B1095" s="23"/>
      <c r="C1095" s="8"/>
      <c r="D1095" s="30"/>
      <c r="E1095" s="30"/>
      <c r="F1095" s="30"/>
      <c r="G1095" s="30"/>
      <c r="H1095" s="30"/>
      <c r="I1095" s="30"/>
      <c r="AY1095" s="8"/>
    </row>
    <row r="1096" spans="1:51" hidden="1" x14ac:dyDescent="0.25">
      <c r="A1096" s="220"/>
      <c r="B1096" s="23"/>
      <c r="C1096" s="8"/>
      <c r="D1096" s="30"/>
      <c r="E1096" s="30"/>
      <c r="F1096" s="30"/>
      <c r="G1096" s="30"/>
      <c r="H1096" s="30"/>
      <c r="I1096" s="30"/>
      <c r="AY1096" s="8"/>
    </row>
    <row r="1097" spans="1:51" hidden="1" x14ac:dyDescent="0.25">
      <c r="A1097" s="220"/>
      <c r="B1097" s="23"/>
      <c r="C1097" s="8"/>
      <c r="D1097" s="30"/>
      <c r="E1097" s="30"/>
      <c r="F1097" s="30"/>
      <c r="G1097" s="30"/>
      <c r="H1097" s="30"/>
      <c r="I1097" s="30"/>
      <c r="AY1097" s="8"/>
    </row>
    <row r="1098" spans="1:51" hidden="1" x14ac:dyDescent="0.25">
      <c r="A1098" s="220"/>
      <c r="B1098" s="23"/>
      <c r="C1098" s="8"/>
      <c r="D1098" s="30"/>
      <c r="E1098" s="30"/>
      <c r="F1098" s="30"/>
      <c r="G1098" s="30"/>
      <c r="H1098" s="30"/>
      <c r="I1098" s="30"/>
      <c r="AY1098" s="8"/>
    </row>
    <row r="1099" spans="1:51" hidden="1" x14ac:dyDescent="0.25">
      <c r="A1099" s="220"/>
      <c r="B1099" s="23"/>
      <c r="C1099" s="8"/>
      <c r="D1099" s="30"/>
      <c r="E1099" s="30"/>
      <c r="F1099" s="30"/>
      <c r="G1099" s="30"/>
      <c r="H1099" s="30"/>
      <c r="I1099" s="30"/>
      <c r="AY1099" s="8"/>
    </row>
    <row r="1100" spans="1:51" hidden="1" x14ac:dyDescent="0.25">
      <c r="A1100" s="220"/>
      <c r="B1100" s="23"/>
      <c r="C1100" s="8"/>
      <c r="D1100" s="30"/>
      <c r="E1100" s="30"/>
      <c r="F1100" s="30"/>
      <c r="G1100" s="30"/>
      <c r="H1100" s="30"/>
      <c r="I1100" s="30"/>
      <c r="AY1100" s="8"/>
    </row>
    <row r="1101" spans="1:51" hidden="1" x14ac:dyDescent="0.25">
      <c r="A1101" s="220"/>
      <c r="B1101" s="23"/>
      <c r="C1101" s="8"/>
      <c r="D1101" s="30"/>
      <c r="E1101" s="30"/>
      <c r="F1101" s="30"/>
      <c r="G1101" s="30"/>
      <c r="H1101" s="30"/>
      <c r="I1101" s="30"/>
      <c r="AY1101" s="8"/>
    </row>
    <row r="1102" spans="1:51" hidden="1" x14ac:dyDescent="0.25">
      <c r="A1102" s="220"/>
      <c r="B1102" s="23"/>
      <c r="C1102" s="8"/>
      <c r="D1102" s="30"/>
      <c r="E1102" s="30"/>
      <c r="F1102" s="30"/>
      <c r="G1102" s="30"/>
      <c r="H1102" s="30"/>
      <c r="I1102" s="30"/>
      <c r="AY1102" s="8"/>
    </row>
    <row r="1103" spans="1:51" hidden="1" x14ac:dyDescent="0.25">
      <c r="A1103" s="220"/>
      <c r="B1103" s="23"/>
      <c r="C1103" s="8"/>
      <c r="D1103" s="30"/>
      <c r="E1103" s="30"/>
      <c r="F1103" s="30"/>
      <c r="G1103" s="30"/>
      <c r="H1103" s="30"/>
      <c r="I1103" s="30"/>
      <c r="AY1103" s="8"/>
    </row>
    <row r="1104" spans="1:51" hidden="1" x14ac:dyDescent="0.25">
      <c r="A1104" s="220"/>
      <c r="B1104" s="23"/>
      <c r="C1104" s="8"/>
      <c r="D1104" s="30"/>
      <c r="E1104" s="30"/>
      <c r="F1104" s="30"/>
      <c r="G1104" s="30"/>
      <c r="H1104" s="30"/>
      <c r="I1104" s="30"/>
      <c r="AY1104" s="8"/>
    </row>
    <row r="1105" spans="1:51" hidden="1" x14ac:dyDescent="0.25">
      <c r="A1105" s="220"/>
      <c r="B1105" s="23"/>
      <c r="C1105" s="8"/>
      <c r="D1105" s="30"/>
      <c r="E1105" s="30"/>
      <c r="F1105" s="30"/>
      <c r="G1105" s="30"/>
      <c r="H1105" s="30"/>
      <c r="I1105" s="30"/>
      <c r="AY1105" s="8"/>
    </row>
    <row r="1106" spans="1:51" hidden="1" x14ac:dyDescent="0.25">
      <c r="A1106" s="220"/>
      <c r="B1106" s="23"/>
      <c r="C1106" s="8"/>
      <c r="D1106" s="30"/>
      <c r="E1106" s="30"/>
      <c r="F1106" s="30"/>
      <c r="G1106" s="30"/>
      <c r="H1106" s="30"/>
      <c r="I1106" s="30"/>
      <c r="AY1106" s="8"/>
    </row>
    <row r="1107" spans="1:51" hidden="1" x14ac:dyDescent="0.25">
      <c r="A1107" s="220"/>
      <c r="B1107" s="23"/>
      <c r="C1107" s="8"/>
      <c r="D1107" s="30"/>
      <c r="E1107" s="30"/>
      <c r="F1107" s="30"/>
      <c r="G1107" s="30"/>
      <c r="H1107" s="30"/>
      <c r="I1107" s="30"/>
      <c r="AY1107" s="8"/>
    </row>
    <row r="1108" spans="1:51" hidden="1" x14ac:dyDescent="0.25">
      <c r="A1108" s="220"/>
      <c r="B1108" s="23"/>
      <c r="C1108" s="8"/>
      <c r="D1108" s="30"/>
      <c r="E1108" s="30"/>
      <c r="F1108" s="30"/>
      <c r="G1108" s="30"/>
      <c r="H1108" s="30"/>
      <c r="I1108" s="30"/>
      <c r="AY1108" s="8"/>
    </row>
    <row r="1109" spans="1:51" hidden="1" x14ac:dyDescent="0.25">
      <c r="A1109" s="220"/>
      <c r="B1109" s="23"/>
      <c r="C1109" s="8"/>
      <c r="D1109" s="30"/>
      <c r="E1109" s="30"/>
      <c r="F1109" s="30"/>
      <c r="G1109" s="30"/>
      <c r="H1109" s="30"/>
      <c r="I1109" s="30"/>
      <c r="AY1109" s="8"/>
    </row>
    <row r="1110" spans="1:51" hidden="1" x14ac:dyDescent="0.25">
      <c r="A1110" s="220"/>
      <c r="B1110" s="23"/>
      <c r="C1110" s="8"/>
      <c r="D1110" s="30"/>
      <c r="E1110" s="30"/>
      <c r="F1110" s="30"/>
      <c r="G1110" s="30"/>
      <c r="H1110" s="30"/>
      <c r="I1110" s="30"/>
      <c r="AY1110" s="8"/>
    </row>
    <row r="1111" spans="1:51" hidden="1" x14ac:dyDescent="0.25">
      <c r="A1111" s="220"/>
      <c r="B1111" s="23"/>
      <c r="C1111" s="8"/>
      <c r="D1111" s="30"/>
      <c r="E1111" s="30"/>
      <c r="F1111" s="30"/>
      <c r="G1111" s="30"/>
      <c r="H1111" s="30"/>
      <c r="I1111" s="30"/>
      <c r="AY1111" s="8"/>
    </row>
    <row r="1112" spans="1:51" hidden="1" x14ac:dyDescent="0.25">
      <c r="A1112" s="220"/>
      <c r="B1112" s="23"/>
      <c r="C1112" s="8"/>
      <c r="D1112" s="30"/>
      <c r="E1112" s="30"/>
      <c r="F1112" s="30"/>
      <c r="G1112" s="30"/>
      <c r="H1112" s="30"/>
      <c r="I1112" s="30"/>
      <c r="AY1112" s="8"/>
    </row>
    <row r="1113" spans="1:51" hidden="1" x14ac:dyDescent="0.25">
      <c r="A1113" s="220"/>
      <c r="B1113" s="23"/>
      <c r="C1113" s="8"/>
      <c r="D1113" s="30"/>
      <c r="E1113" s="30"/>
      <c r="F1113" s="30"/>
      <c r="G1113" s="30"/>
      <c r="H1113" s="30"/>
      <c r="I1113" s="30"/>
      <c r="AY1113" s="8"/>
    </row>
    <row r="1114" spans="1:51" hidden="1" x14ac:dyDescent="0.25">
      <c r="A1114" s="220"/>
      <c r="B1114" s="23"/>
      <c r="C1114" s="8"/>
      <c r="D1114" s="30"/>
      <c r="E1114" s="30"/>
      <c r="F1114" s="30"/>
      <c r="G1114" s="30"/>
      <c r="H1114" s="30"/>
      <c r="I1114" s="30"/>
      <c r="AY1114" s="8"/>
    </row>
    <row r="1115" spans="1:51" hidden="1" x14ac:dyDescent="0.25">
      <c r="A1115" s="220"/>
      <c r="B1115" s="23"/>
      <c r="C1115" s="8"/>
      <c r="D1115" s="30"/>
      <c r="E1115" s="30"/>
      <c r="F1115" s="30"/>
      <c r="G1115" s="30"/>
      <c r="H1115" s="30"/>
      <c r="I1115" s="30"/>
      <c r="AY1115" s="8"/>
    </row>
    <row r="1116" spans="1:51" hidden="1" x14ac:dyDescent="0.25">
      <c r="A1116" s="220"/>
      <c r="B1116" s="23"/>
      <c r="C1116" s="8"/>
      <c r="D1116" s="30"/>
      <c r="E1116" s="30"/>
      <c r="F1116" s="30"/>
      <c r="G1116" s="30"/>
      <c r="H1116" s="30"/>
      <c r="I1116" s="30"/>
      <c r="AY1116" s="8"/>
    </row>
    <row r="1117" spans="1:51" hidden="1" x14ac:dyDescent="0.25">
      <c r="A1117" s="220"/>
      <c r="B1117" s="23"/>
      <c r="C1117" s="8"/>
      <c r="D1117" s="30"/>
      <c r="E1117" s="30"/>
      <c r="F1117" s="30"/>
      <c r="G1117" s="30"/>
      <c r="H1117" s="30"/>
      <c r="I1117" s="30"/>
      <c r="AY1117" s="8"/>
    </row>
    <row r="1118" spans="1:51" hidden="1" x14ac:dyDescent="0.25">
      <c r="A1118" s="220"/>
      <c r="B1118" s="23"/>
      <c r="C1118" s="8"/>
      <c r="D1118" s="30"/>
      <c r="E1118" s="30"/>
      <c r="F1118" s="30"/>
      <c r="G1118" s="30"/>
      <c r="H1118" s="30"/>
      <c r="I1118" s="30"/>
      <c r="AY1118" s="8"/>
    </row>
    <row r="1119" spans="1:51" hidden="1" x14ac:dyDescent="0.25">
      <c r="A1119" s="220"/>
      <c r="B1119" s="23"/>
      <c r="C1119" s="8"/>
      <c r="D1119" s="30"/>
      <c r="E1119" s="30"/>
      <c r="F1119" s="30"/>
      <c r="G1119" s="30"/>
      <c r="H1119" s="30"/>
      <c r="I1119" s="30"/>
      <c r="AY1119" s="8"/>
    </row>
    <row r="1120" spans="1:51" hidden="1" x14ac:dyDescent="0.25">
      <c r="A1120" s="220"/>
      <c r="B1120" s="23"/>
      <c r="C1120" s="8"/>
      <c r="D1120" s="30"/>
      <c r="E1120" s="30"/>
      <c r="F1120" s="30"/>
      <c r="G1120" s="30"/>
      <c r="H1120" s="30"/>
      <c r="I1120" s="30"/>
      <c r="AY1120" s="8"/>
    </row>
    <row r="1121" spans="1:51" hidden="1" x14ac:dyDescent="0.25">
      <c r="A1121" s="220"/>
      <c r="B1121" s="23"/>
      <c r="C1121" s="8"/>
      <c r="D1121" s="30"/>
      <c r="E1121" s="30"/>
      <c r="F1121" s="30"/>
      <c r="G1121" s="30"/>
      <c r="H1121" s="30"/>
      <c r="I1121" s="30"/>
      <c r="AY1121" s="8"/>
    </row>
    <row r="1122" spans="1:51" hidden="1" x14ac:dyDescent="0.25">
      <c r="A1122" s="220"/>
      <c r="B1122" s="23"/>
      <c r="C1122" s="8"/>
      <c r="D1122" s="30"/>
      <c r="E1122" s="30"/>
      <c r="F1122" s="30"/>
      <c r="G1122" s="30"/>
      <c r="H1122" s="30"/>
      <c r="I1122" s="30"/>
      <c r="AY1122" s="8"/>
    </row>
    <row r="1123" spans="1:51" hidden="1" x14ac:dyDescent="0.25">
      <c r="A1123" s="220"/>
      <c r="B1123" s="23"/>
      <c r="C1123" s="8"/>
      <c r="D1123" s="30"/>
      <c r="E1123" s="30"/>
      <c r="F1123" s="30"/>
      <c r="G1123" s="30"/>
      <c r="H1123" s="30"/>
      <c r="I1123" s="30"/>
      <c r="AY1123" s="8"/>
    </row>
    <row r="1124" spans="1:51" hidden="1" x14ac:dyDescent="0.25">
      <c r="A1124" s="220"/>
      <c r="B1124" s="23"/>
      <c r="C1124" s="8"/>
      <c r="D1124" s="30"/>
      <c r="E1124" s="30"/>
      <c r="F1124" s="30"/>
      <c r="G1124" s="30"/>
      <c r="H1124" s="30"/>
      <c r="I1124" s="30"/>
      <c r="AY1124" s="8"/>
    </row>
    <row r="1125" spans="1:51" hidden="1" x14ac:dyDescent="0.25">
      <c r="A1125" s="220"/>
      <c r="B1125" s="23"/>
      <c r="C1125" s="8"/>
      <c r="D1125" s="30"/>
      <c r="E1125" s="30"/>
      <c r="F1125" s="30"/>
      <c r="G1125" s="30"/>
      <c r="H1125" s="30"/>
      <c r="I1125" s="30"/>
      <c r="AY1125" s="8"/>
    </row>
    <row r="1126" spans="1:51" hidden="1" x14ac:dyDescent="0.25">
      <c r="A1126" s="220"/>
      <c r="B1126" s="23"/>
      <c r="C1126" s="8"/>
      <c r="D1126" s="30"/>
      <c r="E1126" s="30"/>
      <c r="F1126" s="30"/>
      <c r="G1126" s="30"/>
      <c r="H1126" s="30"/>
      <c r="I1126" s="30"/>
      <c r="AY1126" s="8"/>
    </row>
    <row r="1127" spans="1:51" hidden="1" x14ac:dyDescent="0.25">
      <c r="A1127" s="220"/>
      <c r="B1127" s="23"/>
      <c r="C1127" s="8"/>
      <c r="D1127" s="30"/>
      <c r="E1127" s="30"/>
      <c r="F1127" s="30"/>
      <c r="G1127" s="30"/>
      <c r="H1127" s="30"/>
      <c r="I1127" s="30"/>
      <c r="AY1127" s="8"/>
    </row>
    <row r="1128" spans="1:51" hidden="1" x14ac:dyDescent="0.25">
      <c r="A1128" s="220"/>
      <c r="B1128" s="23"/>
      <c r="C1128" s="8"/>
      <c r="D1128" s="30"/>
      <c r="E1128" s="30"/>
      <c r="F1128" s="30"/>
      <c r="G1128" s="30"/>
      <c r="H1128" s="30"/>
      <c r="I1128" s="30"/>
      <c r="AY1128" s="8"/>
    </row>
    <row r="1129" spans="1:51" hidden="1" x14ac:dyDescent="0.25">
      <c r="A1129" s="220"/>
      <c r="B1129" s="23"/>
      <c r="C1129" s="8"/>
      <c r="D1129" s="30"/>
      <c r="E1129" s="30"/>
      <c r="F1129" s="30"/>
      <c r="G1129" s="30"/>
      <c r="H1129" s="30"/>
      <c r="I1129" s="30"/>
      <c r="AY1129" s="8"/>
    </row>
    <row r="1130" spans="1:51" hidden="1" x14ac:dyDescent="0.25">
      <c r="A1130" s="220"/>
      <c r="B1130" s="23"/>
      <c r="C1130" s="8"/>
      <c r="D1130" s="30"/>
      <c r="E1130" s="30"/>
      <c r="F1130" s="30"/>
      <c r="G1130" s="30"/>
      <c r="H1130" s="30"/>
      <c r="I1130" s="30"/>
      <c r="AY1130" s="8"/>
    </row>
    <row r="1131" spans="1:51" hidden="1" x14ac:dyDescent="0.25">
      <c r="A1131" s="220"/>
      <c r="B1131" s="23"/>
      <c r="C1131" s="8"/>
      <c r="D1131" s="30"/>
      <c r="E1131" s="30"/>
      <c r="F1131" s="30"/>
      <c r="G1131" s="30"/>
      <c r="H1131" s="30"/>
      <c r="I1131" s="30"/>
      <c r="AY1131" s="8"/>
    </row>
    <row r="1132" spans="1:51" hidden="1" x14ac:dyDescent="0.25">
      <c r="A1132" s="220"/>
      <c r="B1132" s="23"/>
      <c r="C1132" s="8"/>
      <c r="D1132" s="30"/>
      <c r="E1132" s="30"/>
      <c r="F1132" s="30"/>
      <c r="G1132" s="30"/>
      <c r="H1132" s="30"/>
      <c r="I1132" s="30"/>
      <c r="AY1132" s="8"/>
    </row>
    <row r="1133" spans="1:51" hidden="1" x14ac:dyDescent="0.25">
      <c r="A1133" s="220"/>
      <c r="B1133" s="23"/>
      <c r="C1133" s="8"/>
      <c r="D1133" s="30"/>
      <c r="E1133" s="30"/>
      <c r="F1133" s="30"/>
      <c r="G1133" s="30"/>
      <c r="H1133" s="30"/>
      <c r="I1133" s="30"/>
      <c r="AY1133" s="8"/>
    </row>
    <row r="1134" spans="1:51" hidden="1" x14ac:dyDescent="0.25">
      <c r="A1134" s="220"/>
      <c r="B1134" s="23"/>
      <c r="C1134" s="8"/>
      <c r="D1134" s="30"/>
      <c r="E1134" s="30"/>
      <c r="F1134" s="30"/>
      <c r="G1134" s="30"/>
      <c r="H1134" s="30"/>
      <c r="I1134" s="30"/>
      <c r="AY1134" s="8"/>
    </row>
    <row r="1135" spans="1:51" hidden="1" x14ac:dyDescent="0.25">
      <c r="A1135" s="220"/>
      <c r="B1135" s="23"/>
      <c r="C1135" s="8"/>
      <c r="D1135" s="30"/>
      <c r="E1135" s="30"/>
      <c r="F1135" s="30"/>
      <c r="G1135" s="30"/>
      <c r="H1135" s="30"/>
      <c r="I1135" s="30"/>
      <c r="AY1135" s="8"/>
    </row>
    <row r="1136" spans="1:51" hidden="1" x14ac:dyDescent="0.25">
      <c r="A1136" s="220"/>
      <c r="B1136" s="23"/>
      <c r="C1136" s="8"/>
      <c r="D1136" s="30"/>
      <c r="E1136" s="30"/>
      <c r="F1136" s="30"/>
      <c r="G1136" s="30"/>
      <c r="H1136" s="30"/>
      <c r="I1136" s="30"/>
      <c r="AY1136" s="8"/>
    </row>
    <row r="1137" spans="1:51" hidden="1" x14ac:dyDescent="0.25">
      <c r="A1137" s="220"/>
      <c r="B1137" s="23"/>
      <c r="C1137" s="8"/>
      <c r="D1137" s="30"/>
      <c r="E1137" s="30"/>
      <c r="F1137" s="30"/>
      <c r="G1137" s="30"/>
      <c r="H1137" s="30"/>
      <c r="I1137" s="30"/>
      <c r="AY1137" s="8"/>
    </row>
    <row r="1138" spans="1:51" hidden="1" x14ac:dyDescent="0.25">
      <c r="A1138" s="220"/>
      <c r="B1138" s="23"/>
      <c r="C1138" s="8"/>
      <c r="D1138" s="30"/>
      <c r="E1138" s="30"/>
      <c r="F1138" s="30"/>
      <c r="G1138" s="30"/>
      <c r="H1138" s="30"/>
      <c r="I1138" s="30"/>
      <c r="AY1138" s="8"/>
    </row>
    <row r="1139" spans="1:51" hidden="1" x14ac:dyDescent="0.25">
      <c r="A1139" s="220"/>
      <c r="B1139" s="23"/>
      <c r="C1139" s="8"/>
      <c r="D1139" s="30"/>
      <c r="E1139" s="30"/>
      <c r="F1139" s="30"/>
      <c r="G1139" s="30"/>
      <c r="H1139" s="30"/>
      <c r="I1139" s="30"/>
      <c r="AY1139" s="8"/>
    </row>
    <row r="1140" spans="1:51" x14ac:dyDescent="0.25"/>
    <row r="1141" spans="1:51" x14ac:dyDescent="0.25"/>
    <row r="1142" spans="1:51" x14ac:dyDescent="0.25"/>
    <row r="1143" spans="1:51" x14ac:dyDescent="0.25"/>
    <row r="1144" spans="1:51" x14ac:dyDescent="0.25"/>
    <row r="1145" spans="1:51" x14ac:dyDescent="0.25"/>
    <row r="1146" spans="1:51" x14ac:dyDescent="0.25"/>
    <row r="1147" spans="1:51" x14ac:dyDescent="0.25"/>
    <row r="1148" spans="1:51" x14ac:dyDescent="0.25"/>
    <row r="1149" spans="1:51" x14ac:dyDescent="0.25"/>
    <row r="1150" spans="1:51" x14ac:dyDescent="0.25"/>
    <row r="1151" spans="1:51" x14ac:dyDescent="0.25"/>
    <row r="1152" spans="1:51"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sheetData>
  <sheetProtection password="EBEF" sheet="1" formatCells="0" formatColumns="0" formatRows="0" insertColumns="0" insertRows="0" autoFilter="0" pivotTables="0"/>
  <mergeCells count="9">
    <mergeCell ref="I74:J74"/>
    <mergeCell ref="I40:J40"/>
    <mergeCell ref="I21:J21"/>
    <mergeCell ref="I36:J36"/>
    <mergeCell ref="I6:J6"/>
    <mergeCell ref="I15:J15"/>
    <mergeCell ref="I50:J50"/>
    <mergeCell ref="I54:J54"/>
    <mergeCell ref="I59:J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Content</vt:lpstr>
      <vt:lpstr>KPIs</vt:lpstr>
      <vt:lpstr>H&amp;S</vt:lpstr>
      <vt:lpstr>People</vt:lpstr>
      <vt:lpstr>Environment</vt:lpstr>
      <vt:lpstr>Climate and Energy</vt:lpstr>
      <vt:lpstr>Communities</vt:lpstr>
      <vt:lpstr>Governance and Ethics</vt:lpstr>
      <vt:lpstr>Site level</vt:lpstr>
      <vt:lpstr>Economic</vt:lpstr>
      <vt:lpstr>Units of Measurement</vt:lpstr>
      <vt:lpstr>GRI</vt:lpstr>
      <vt:lpstr>SASB</vt:lpstr>
      <vt:lpstr>TranslationData</vt:lpstr>
      <vt:lpstr>GRI Content Index</vt:lpstr>
      <vt:lpstr>SASB Content Index</vt:lpstr>
      <vt:lpstr>Content!Область_печати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2024-04-24T03:59:50Z</dcterms:modified>
</cp:coreProperties>
</file>